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7310" activeTab="6"/>
  </bookViews>
  <sheets>
    <sheet name="List1" sheetId="1" r:id="rId1"/>
    <sheet name="List2" sheetId="2" r:id="rId2"/>
    <sheet name="List3" sheetId="3" r:id="rId3"/>
    <sheet name="List4" sheetId="4" r:id="rId4"/>
    <sheet name="List5" sheetId="5" r:id="rId5"/>
    <sheet name="List7" sheetId="7" r:id="rId6"/>
    <sheet name="List6" sheetId="6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" i="1" l="1"/>
  <c r="P5" i="1"/>
  <c r="P4" i="1"/>
  <c r="O4" i="1"/>
  <c r="O6" i="1"/>
  <c r="O5" i="1"/>
  <c r="O13" i="2"/>
  <c r="O12" i="2"/>
  <c r="O11" i="2"/>
  <c r="O10" i="2"/>
  <c r="O9" i="2"/>
  <c r="O8" i="2"/>
  <c r="O3" i="2"/>
  <c r="O2" i="2"/>
  <c r="J2" i="6"/>
  <c r="O7" i="2"/>
  <c r="O4" i="2"/>
  <c r="O6" i="2"/>
  <c r="O5" i="2"/>
  <c r="C15" i="6"/>
  <c r="D15" i="6"/>
  <c r="E15" i="6"/>
  <c r="E14" i="6"/>
  <c r="E13" i="6"/>
  <c r="O5" i="6"/>
  <c r="O2" i="6"/>
  <c r="N2" i="6"/>
  <c r="M2" i="6"/>
  <c r="L2" i="6"/>
  <c r="K2" i="6"/>
  <c r="H3" i="6"/>
  <c r="G2" i="6"/>
  <c r="F2" i="6"/>
  <c r="E2" i="6"/>
  <c r="D2" i="6"/>
  <c r="B2" i="6"/>
  <c r="C2" i="6"/>
  <c r="O14" i="2" l="1"/>
  <c r="O15" i="2" s="1"/>
  <c r="D10" i="6"/>
  <c r="I10" i="6" s="1"/>
  <c r="C10" i="6"/>
  <c r="H10" i="6" s="1"/>
  <c r="B10" i="6"/>
  <c r="G10" i="6" s="1"/>
  <c r="E9" i="6"/>
  <c r="J9" i="6" s="1"/>
  <c r="E8" i="6"/>
  <c r="E10" i="6" l="1"/>
  <c r="J10" i="6" s="1"/>
  <c r="J8" i="6"/>
  <c r="I8" i="6" l="1"/>
  <c r="G8" i="6"/>
  <c r="L8" i="6" s="1"/>
  <c r="H8" i="6"/>
  <c r="M8" i="6" s="1"/>
  <c r="G9" i="6"/>
  <c r="L9" i="6" s="1"/>
  <c r="I9" i="6"/>
  <c r="H9" i="6"/>
  <c r="M9" i="6" s="1"/>
  <c r="N9" i="6"/>
  <c r="N8" i="6"/>
  <c r="L10" i="6" l="1"/>
  <c r="O8" i="6"/>
  <c r="O10" i="6" s="1"/>
  <c r="O12" i="6" s="1"/>
  <c r="O9" i="6"/>
  <c r="M10" i="6"/>
  <c r="N10" i="6"/>
</calcChain>
</file>

<file path=xl/sharedStrings.xml><?xml version="1.0" encoding="utf-8"?>
<sst xmlns="http://schemas.openxmlformats.org/spreadsheetml/2006/main" count="59" uniqueCount="50">
  <si>
    <t>M</t>
  </si>
  <si>
    <t>matem</t>
  </si>
  <si>
    <t>term</t>
  </si>
  <si>
    <t>term2</t>
  </si>
  <si>
    <t>term3</t>
  </si>
  <si>
    <t>term4</t>
  </si>
  <si>
    <t>CJ</t>
  </si>
  <si>
    <t>Hmet</t>
  </si>
  <si>
    <t>kontr</t>
  </si>
  <si>
    <t>Hmet2</t>
  </si>
  <si>
    <t>Hmet3</t>
  </si>
  <si>
    <t>kontr3</t>
  </si>
  <si>
    <t>Hmet4</t>
  </si>
  <si>
    <t>A</t>
  </si>
  <si>
    <t>B</t>
  </si>
  <si>
    <t>C</t>
  </si>
  <si>
    <t>C2</t>
  </si>
  <si>
    <t>C3</t>
  </si>
  <si>
    <t>oddel</t>
  </si>
  <si>
    <t>grup</t>
  </si>
  <si>
    <t>srazky</t>
  </si>
  <si>
    <t>vynosy</t>
  </si>
  <si>
    <t>plisen</t>
  </si>
  <si>
    <t>oxidy S</t>
  </si>
  <si>
    <t>alergie</t>
  </si>
  <si>
    <t>syst</t>
  </si>
  <si>
    <t>diast</t>
  </si>
  <si>
    <t>tep</t>
  </si>
  <si>
    <t>lehký</t>
  </si>
  <si>
    <t>střední</t>
  </si>
  <si>
    <t xml:space="preserve">těžký </t>
  </si>
  <si>
    <t>chi2</t>
  </si>
  <si>
    <t>p</t>
  </si>
  <si>
    <t>x</t>
  </si>
  <si>
    <t>n</t>
  </si>
  <si>
    <t>ne</t>
  </si>
  <si>
    <t>ano</t>
  </si>
  <si>
    <t>lehky</t>
  </si>
  <si>
    <t>tezky</t>
  </si>
  <si>
    <t>sigma</t>
  </si>
  <si>
    <t>W</t>
  </si>
  <si>
    <t>a</t>
  </si>
  <si>
    <t>seraz</t>
  </si>
  <si>
    <t>shapiro</t>
  </si>
  <si>
    <t>dobře sh</t>
  </si>
  <si>
    <t>Fisher ex</t>
  </si>
  <si>
    <t>kont tab</t>
  </si>
  <si>
    <t>quantile</t>
  </si>
  <si>
    <t>inc</t>
  </si>
  <si>
    <t>exc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</si>
</sst>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H11" sqref="H11"/>
    </sheetView>
  </sheetViews>
  <sheetFormatPr defaultRowHeight="14.5" x14ac:dyDescent="0.35"/>
  <sheetData>
    <row r="1" spans="1:16" x14ac:dyDescent="0.35">
      <c r="A1" t="s">
        <v>1</v>
      </c>
    </row>
    <row r="2" spans="1:16" x14ac:dyDescent="0.35">
      <c r="A2">
        <v>10</v>
      </c>
    </row>
    <row r="3" spans="1:16" ht="15" thickBot="1" x14ac:dyDescent="0.4">
      <c r="A3">
        <v>18</v>
      </c>
      <c r="N3" t="s">
        <v>47</v>
      </c>
      <c r="O3" t="s">
        <v>48</v>
      </c>
      <c r="P3" t="s">
        <v>49</v>
      </c>
    </row>
    <row r="4" spans="1:16" x14ac:dyDescent="0.35">
      <c r="A4">
        <v>12</v>
      </c>
      <c r="N4" s="2">
        <v>1</v>
      </c>
      <c r="O4" s="3">
        <f>_xlfn.QUARTILE.INC($A$2:$A$20,$N4)</f>
        <v>9.5</v>
      </c>
      <c r="P4" s="4">
        <f>_xlfn.QUARTILE.EXC($A$2:$A$20,$N4)</f>
        <v>9</v>
      </c>
    </row>
    <row r="5" spans="1:16" x14ac:dyDescent="0.35">
      <c r="A5">
        <v>7</v>
      </c>
      <c r="N5" s="11">
        <v>2</v>
      </c>
      <c r="O5" s="13">
        <f>_xlfn.QUARTILE.INC(A2:A20,N5)</f>
        <v>11</v>
      </c>
      <c r="P5" s="12">
        <f>_xlfn.QUARTILE.EXC($A$2:$A$20,$N5)</f>
        <v>11</v>
      </c>
    </row>
    <row r="6" spans="1:16" ht="15" thickBot="1" x14ac:dyDescent="0.4">
      <c r="A6">
        <v>6</v>
      </c>
      <c r="N6" s="5">
        <v>3</v>
      </c>
      <c r="O6" s="6">
        <f>_xlfn.QUARTILE.INC(A2:A20,N6)</f>
        <v>15</v>
      </c>
      <c r="P6" s="7">
        <f>_xlfn.QUARTILE.EXC($A$2:$A$20,$N6)</f>
        <v>16</v>
      </c>
    </row>
    <row r="7" spans="1:16" x14ac:dyDescent="0.35">
      <c r="A7">
        <v>13</v>
      </c>
    </row>
    <row r="8" spans="1:16" x14ac:dyDescent="0.35">
      <c r="A8">
        <v>20</v>
      </c>
    </row>
    <row r="9" spans="1:16" x14ac:dyDescent="0.35">
      <c r="A9">
        <v>11</v>
      </c>
    </row>
    <row r="10" spans="1:16" x14ac:dyDescent="0.35">
      <c r="A10">
        <v>12</v>
      </c>
    </row>
    <row r="11" spans="1:16" x14ac:dyDescent="0.35">
      <c r="A11">
        <v>9</v>
      </c>
    </row>
    <row r="12" spans="1:16" x14ac:dyDescent="0.35">
      <c r="A12">
        <v>10</v>
      </c>
    </row>
    <row r="13" spans="1:16" x14ac:dyDescent="0.35">
      <c r="A13">
        <v>4</v>
      </c>
    </row>
    <row r="14" spans="1:16" x14ac:dyDescent="0.35">
      <c r="A14">
        <v>14</v>
      </c>
    </row>
    <row r="15" spans="1:16" x14ac:dyDescent="0.35">
      <c r="A15">
        <v>10</v>
      </c>
    </row>
    <row r="16" spans="1:16" x14ac:dyDescent="0.35">
      <c r="A16">
        <v>18</v>
      </c>
    </row>
    <row r="17" spans="1:1" x14ac:dyDescent="0.35">
      <c r="A17">
        <v>11</v>
      </c>
    </row>
    <row r="18" spans="1:1" x14ac:dyDescent="0.35">
      <c r="A18">
        <v>19</v>
      </c>
    </row>
    <row r="19" spans="1:1" x14ac:dyDescent="0.35">
      <c r="A19">
        <v>16</v>
      </c>
    </row>
    <row r="20" spans="1:1" x14ac:dyDescent="0.35">
      <c r="A20">
        <v>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K7" sqref="K7"/>
    </sheetView>
  </sheetViews>
  <sheetFormatPr defaultRowHeight="14.5" x14ac:dyDescent="0.35"/>
  <sheetData>
    <row r="1" spans="1:16" ht="15" thickBot="1" x14ac:dyDescent="0.4">
      <c r="A1" t="s">
        <v>2</v>
      </c>
      <c r="B1" t="s">
        <v>3</v>
      </c>
      <c r="C1" t="s">
        <v>4</v>
      </c>
      <c r="D1" t="s">
        <v>5</v>
      </c>
      <c r="L1" t="s">
        <v>33</v>
      </c>
      <c r="M1" t="s">
        <v>42</v>
      </c>
      <c r="N1" t="s">
        <v>41</v>
      </c>
    </row>
    <row r="2" spans="1:16" x14ac:dyDescent="0.35">
      <c r="A2">
        <v>19.899999999999999</v>
      </c>
      <c r="B2">
        <v>19.899999999999999</v>
      </c>
      <c r="C2">
        <v>19.899999999999999</v>
      </c>
      <c r="D2">
        <v>20</v>
      </c>
      <c r="K2" t="s">
        <v>43</v>
      </c>
      <c r="L2" s="2">
        <v>20.5</v>
      </c>
      <c r="M2" s="3">
        <v>20.5</v>
      </c>
      <c r="N2" s="4">
        <v>0.54749999999999999</v>
      </c>
      <c r="O2">
        <f>M2*N2</f>
        <v>11.223749999999999</v>
      </c>
    </row>
    <row r="3" spans="1:16" x14ac:dyDescent="0.35">
      <c r="A3">
        <v>19.8</v>
      </c>
      <c r="B3">
        <v>19.8</v>
      </c>
      <c r="C3">
        <v>19.8</v>
      </c>
      <c r="D3">
        <v>19.399999999999999</v>
      </c>
      <c r="L3" s="11">
        <v>20.5</v>
      </c>
      <c r="M3" s="13">
        <v>20.5</v>
      </c>
      <c r="N3" s="12">
        <v>0.33250000000000002</v>
      </c>
      <c r="O3">
        <f>M3*N3</f>
        <v>6.8162500000000001</v>
      </c>
    </row>
    <row r="4" spans="1:16" x14ac:dyDescent="0.35">
      <c r="A4">
        <v>19.399999999999999</v>
      </c>
      <c r="B4" s="1">
        <v>19.7</v>
      </c>
      <c r="C4">
        <v>19.399999999999999</v>
      </c>
      <c r="D4">
        <v>19.3</v>
      </c>
      <c r="L4" s="11">
        <v>20.399999999999999</v>
      </c>
      <c r="M4" s="13">
        <v>20.399999999999999</v>
      </c>
      <c r="N4" s="12">
        <v>0.23469999999999999</v>
      </c>
      <c r="O4">
        <f>M4*N4</f>
        <v>4.7878799999999995</v>
      </c>
    </row>
    <row r="5" spans="1:16" x14ac:dyDescent="0.35">
      <c r="A5">
        <v>20.2</v>
      </c>
      <c r="B5">
        <v>20.2</v>
      </c>
      <c r="C5">
        <v>20.2</v>
      </c>
      <c r="D5">
        <v>20</v>
      </c>
      <c r="L5" s="11">
        <v>20</v>
      </c>
      <c r="M5" s="13">
        <v>20</v>
      </c>
      <c r="N5" s="12">
        <v>0.15859999999999999</v>
      </c>
      <c r="O5">
        <f>M5*N5</f>
        <v>3.1719999999999997</v>
      </c>
    </row>
    <row r="6" spans="1:16" x14ac:dyDescent="0.35">
      <c r="A6">
        <v>20.3</v>
      </c>
      <c r="B6" s="1">
        <v>20</v>
      </c>
      <c r="C6" s="1">
        <v>22.8</v>
      </c>
      <c r="D6">
        <v>20.399999999999999</v>
      </c>
      <c r="L6" s="11">
        <v>20</v>
      </c>
      <c r="M6" s="13">
        <v>20</v>
      </c>
      <c r="N6" s="12">
        <v>9.2200000000000004E-2</v>
      </c>
      <c r="O6">
        <f>M6*N6</f>
        <v>1.8440000000000001</v>
      </c>
    </row>
    <row r="7" spans="1:16" x14ac:dyDescent="0.35">
      <c r="A7">
        <v>20.100000000000001</v>
      </c>
      <c r="B7">
        <v>20.100000000000001</v>
      </c>
      <c r="C7">
        <v>20.100000000000001</v>
      </c>
      <c r="D7">
        <v>20</v>
      </c>
      <c r="L7" s="11">
        <v>20</v>
      </c>
      <c r="M7" s="13">
        <v>20</v>
      </c>
      <c r="N7" s="12">
        <v>3.0300000000000001E-2</v>
      </c>
      <c r="O7">
        <f>M7*N7</f>
        <v>0.60599999999999998</v>
      </c>
    </row>
    <row r="8" spans="1:16" x14ac:dyDescent="0.35">
      <c r="A8">
        <v>19.899999999999999</v>
      </c>
      <c r="B8">
        <v>19.899999999999999</v>
      </c>
      <c r="C8" s="1">
        <v>17.399999999999999</v>
      </c>
      <c r="D8">
        <v>20.5</v>
      </c>
      <c r="L8" s="11">
        <v>19.5</v>
      </c>
      <c r="M8" s="13">
        <v>19.5</v>
      </c>
      <c r="N8" s="12">
        <v>3.0300000000000001E-2</v>
      </c>
      <c r="O8">
        <f>-M8*N8</f>
        <v>-0.59084999999999999</v>
      </c>
    </row>
    <row r="9" spans="1:16" x14ac:dyDescent="0.35">
      <c r="A9">
        <v>19.7</v>
      </c>
      <c r="B9">
        <v>19.7</v>
      </c>
      <c r="C9">
        <v>19.7</v>
      </c>
      <c r="D9">
        <v>20.5</v>
      </c>
      <c r="L9" s="11">
        <v>19.399999999999999</v>
      </c>
      <c r="M9" s="13">
        <v>19.399999999999999</v>
      </c>
      <c r="N9" s="12">
        <v>9.2200000000000004E-2</v>
      </c>
      <c r="O9">
        <f>-M9*N9</f>
        <v>-1.78868</v>
      </c>
    </row>
    <row r="10" spans="1:16" x14ac:dyDescent="0.35">
      <c r="A10">
        <v>19.399999999999999</v>
      </c>
      <c r="B10">
        <v>19.399999999999999</v>
      </c>
      <c r="C10">
        <v>19.399999999999999</v>
      </c>
      <c r="D10">
        <v>19.3</v>
      </c>
      <c r="L10" s="11">
        <v>19.399999999999999</v>
      </c>
      <c r="M10" s="13">
        <v>19.399999999999999</v>
      </c>
      <c r="N10" s="12">
        <v>0.15859999999999999</v>
      </c>
      <c r="O10">
        <f>-M10*N10</f>
        <v>-3.0768399999999998</v>
      </c>
    </row>
    <row r="11" spans="1:16" x14ac:dyDescent="0.35">
      <c r="A11">
        <v>19.2</v>
      </c>
      <c r="B11" s="1">
        <v>19.3</v>
      </c>
      <c r="C11">
        <v>19.2</v>
      </c>
      <c r="D11">
        <v>19.3</v>
      </c>
      <c r="L11" s="11">
        <v>19.3</v>
      </c>
      <c r="M11" s="13">
        <v>19.3</v>
      </c>
      <c r="N11" s="12">
        <v>0.23469999999999999</v>
      </c>
      <c r="O11">
        <f>-M11*N11</f>
        <v>-4.5297099999999997</v>
      </c>
    </row>
    <row r="12" spans="1:16" x14ac:dyDescent="0.35">
      <c r="A12">
        <v>19.8</v>
      </c>
      <c r="B12">
        <v>19.8</v>
      </c>
      <c r="C12">
        <v>19.8</v>
      </c>
      <c r="D12">
        <v>19.399999999999999</v>
      </c>
      <c r="L12" s="11">
        <v>19.3</v>
      </c>
      <c r="M12" s="13">
        <v>19.3</v>
      </c>
      <c r="N12" s="12">
        <v>0.33250000000000002</v>
      </c>
      <c r="O12">
        <f>-M12*N12</f>
        <v>-6.417250000000001</v>
      </c>
    </row>
    <row r="13" spans="1:16" ht="15" thickBot="1" x14ac:dyDescent="0.4">
      <c r="A13">
        <v>19.899999999999999</v>
      </c>
      <c r="B13" s="1">
        <v>19.8</v>
      </c>
      <c r="C13">
        <v>19.899999999999999</v>
      </c>
      <c r="D13">
        <v>19.5</v>
      </c>
      <c r="L13" s="5">
        <v>19.3</v>
      </c>
      <c r="M13" s="6">
        <v>19.3</v>
      </c>
      <c r="N13" s="7">
        <v>0.54749999999999999</v>
      </c>
      <c r="O13">
        <f>-M13*N13</f>
        <v>-10.566750000000001</v>
      </c>
    </row>
    <row r="14" spans="1:16" x14ac:dyDescent="0.35">
      <c r="N14" t="s">
        <v>39</v>
      </c>
      <c r="O14">
        <f>SUM(O2:O13)</f>
        <v>1.4798000000000044</v>
      </c>
    </row>
    <row r="15" spans="1:16" x14ac:dyDescent="0.35">
      <c r="N15" t="s">
        <v>40</v>
      </c>
      <c r="O15">
        <f>(O14)^2/(11*_xlfn.VAR.S(M2:M13))</f>
        <v>0.83580459541985297</v>
      </c>
      <c r="P15">
        <v>0.85899999999999999</v>
      </c>
    </row>
  </sheetData>
  <sortState ref="L1:P15">
    <sortCondition descending="1" ref="M2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F10" sqref="F10"/>
    </sheetView>
  </sheetViews>
  <sheetFormatPr defaultRowHeight="14.5" x14ac:dyDescent="0.35"/>
  <sheetData>
    <row r="1" spans="1:11" x14ac:dyDescent="0.35">
      <c r="A1" t="s">
        <v>7</v>
      </c>
      <c r="B1" t="s">
        <v>8</v>
      </c>
      <c r="C1" t="s">
        <v>9</v>
      </c>
      <c r="D1" t="s">
        <v>8</v>
      </c>
      <c r="E1" t="s">
        <v>10</v>
      </c>
      <c r="F1" t="s">
        <v>11</v>
      </c>
      <c r="G1" t="s">
        <v>12</v>
      </c>
      <c r="H1" t="s">
        <v>8</v>
      </c>
      <c r="J1" t="s">
        <v>6</v>
      </c>
      <c r="K1" t="s">
        <v>0</v>
      </c>
    </row>
    <row r="2" spans="1:11" x14ac:dyDescent="0.35">
      <c r="A2">
        <v>10</v>
      </c>
      <c r="B2">
        <v>9</v>
      </c>
      <c r="C2">
        <v>10</v>
      </c>
      <c r="D2">
        <v>9</v>
      </c>
      <c r="E2">
        <v>10</v>
      </c>
      <c r="F2">
        <v>9</v>
      </c>
      <c r="G2">
        <v>9</v>
      </c>
      <c r="H2">
        <v>9</v>
      </c>
      <c r="J2">
        <v>8</v>
      </c>
      <c r="K2">
        <v>12</v>
      </c>
    </row>
    <row r="3" spans="1:11" x14ac:dyDescent="0.35">
      <c r="A3">
        <v>11</v>
      </c>
      <c r="B3">
        <v>4</v>
      </c>
      <c r="C3">
        <v>11</v>
      </c>
      <c r="D3">
        <v>4</v>
      </c>
      <c r="E3">
        <v>11</v>
      </c>
      <c r="F3" s="1">
        <v>2</v>
      </c>
      <c r="G3">
        <v>15</v>
      </c>
      <c r="H3">
        <v>4</v>
      </c>
      <c r="J3">
        <v>12</v>
      </c>
      <c r="K3">
        <v>8</v>
      </c>
    </row>
    <row r="4" spans="1:11" x14ac:dyDescent="0.35">
      <c r="A4">
        <v>15</v>
      </c>
      <c r="B4">
        <v>3</v>
      </c>
      <c r="C4">
        <v>15</v>
      </c>
      <c r="D4">
        <v>3</v>
      </c>
      <c r="E4" s="1">
        <v>12</v>
      </c>
      <c r="F4">
        <v>3</v>
      </c>
      <c r="G4">
        <v>16</v>
      </c>
      <c r="H4">
        <v>3</v>
      </c>
      <c r="J4">
        <v>14</v>
      </c>
      <c r="K4">
        <v>5</v>
      </c>
    </row>
    <row r="5" spans="1:11" x14ac:dyDescent="0.35">
      <c r="A5">
        <v>7</v>
      </c>
      <c r="B5">
        <v>4</v>
      </c>
      <c r="C5">
        <v>7</v>
      </c>
      <c r="D5">
        <v>4</v>
      </c>
      <c r="E5">
        <v>7</v>
      </c>
      <c r="F5" s="1">
        <v>2</v>
      </c>
      <c r="G5">
        <v>9</v>
      </c>
      <c r="H5">
        <v>4</v>
      </c>
      <c r="J5">
        <v>14</v>
      </c>
      <c r="K5">
        <v>3</v>
      </c>
    </row>
    <row r="6" spans="1:11" x14ac:dyDescent="0.35">
      <c r="A6">
        <v>6</v>
      </c>
      <c r="B6">
        <v>2</v>
      </c>
      <c r="C6" s="1">
        <v>3</v>
      </c>
      <c r="D6">
        <v>2</v>
      </c>
      <c r="E6" s="1">
        <v>9</v>
      </c>
      <c r="F6">
        <v>2</v>
      </c>
      <c r="G6">
        <v>5</v>
      </c>
      <c r="H6">
        <v>2</v>
      </c>
      <c r="J6">
        <v>7</v>
      </c>
      <c r="K6">
        <v>7</v>
      </c>
    </row>
    <row r="7" spans="1:11" x14ac:dyDescent="0.35">
      <c r="A7">
        <v>8</v>
      </c>
      <c r="B7">
        <v>4</v>
      </c>
      <c r="C7">
        <v>8</v>
      </c>
      <c r="D7">
        <v>4</v>
      </c>
      <c r="E7">
        <v>8</v>
      </c>
      <c r="F7">
        <v>4</v>
      </c>
      <c r="G7">
        <v>9</v>
      </c>
      <c r="H7">
        <v>4</v>
      </c>
      <c r="J7">
        <v>16</v>
      </c>
      <c r="K7">
        <v>6</v>
      </c>
    </row>
    <row r="8" spans="1:11" x14ac:dyDescent="0.35">
      <c r="A8">
        <v>10</v>
      </c>
      <c r="B8">
        <v>10</v>
      </c>
      <c r="C8">
        <v>10</v>
      </c>
      <c r="D8">
        <v>10</v>
      </c>
      <c r="E8">
        <v>10</v>
      </c>
      <c r="F8">
        <v>10</v>
      </c>
      <c r="G8">
        <v>4</v>
      </c>
      <c r="H8">
        <v>10</v>
      </c>
      <c r="J8">
        <v>11</v>
      </c>
      <c r="K8">
        <v>10</v>
      </c>
    </row>
    <row r="9" spans="1:11" x14ac:dyDescent="0.35">
      <c r="A9">
        <v>12</v>
      </c>
      <c r="B9">
        <v>14</v>
      </c>
      <c r="C9">
        <v>12</v>
      </c>
      <c r="D9">
        <v>14</v>
      </c>
      <c r="E9">
        <v>12</v>
      </c>
      <c r="F9">
        <v>14</v>
      </c>
      <c r="G9">
        <v>4</v>
      </c>
      <c r="H9">
        <v>14</v>
      </c>
      <c r="J9">
        <v>13</v>
      </c>
      <c r="K9">
        <v>6</v>
      </c>
    </row>
    <row r="10" spans="1:11" x14ac:dyDescent="0.35">
      <c r="A10">
        <v>15</v>
      </c>
      <c r="B10">
        <v>13</v>
      </c>
      <c r="C10">
        <v>15</v>
      </c>
      <c r="D10">
        <v>13</v>
      </c>
      <c r="E10">
        <v>15</v>
      </c>
      <c r="F10" s="1">
        <v>17</v>
      </c>
      <c r="G10">
        <v>16</v>
      </c>
      <c r="H10">
        <v>13</v>
      </c>
      <c r="J10">
        <v>10</v>
      </c>
      <c r="K10">
        <v>13</v>
      </c>
    </row>
    <row r="11" spans="1:11" x14ac:dyDescent="0.35">
      <c r="A11">
        <v>17</v>
      </c>
      <c r="C11" s="1">
        <v>20</v>
      </c>
      <c r="E11" s="1">
        <v>16</v>
      </c>
      <c r="G11">
        <v>16</v>
      </c>
      <c r="J11">
        <v>15</v>
      </c>
      <c r="K11">
        <v>10</v>
      </c>
    </row>
    <row r="12" spans="1:11" x14ac:dyDescent="0.35">
      <c r="A12">
        <v>11</v>
      </c>
      <c r="C12">
        <v>11</v>
      </c>
      <c r="E12">
        <v>11</v>
      </c>
      <c r="G12">
        <v>15</v>
      </c>
    </row>
    <row r="13" spans="1:11" x14ac:dyDescent="0.35">
      <c r="A13">
        <v>10</v>
      </c>
      <c r="C13">
        <v>10</v>
      </c>
      <c r="E13" s="1">
        <v>11</v>
      </c>
      <c r="G13">
        <v>14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6" sqref="J16:J20"/>
    </sheetView>
  </sheetViews>
  <sheetFormatPr defaultRowHeight="14.5" x14ac:dyDescent="0.35"/>
  <sheetData>
    <row r="1" spans="1:11" x14ac:dyDescent="0.35">
      <c r="A1" t="s">
        <v>13</v>
      </c>
      <c r="B1" t="s">
        <v>14</v>
      </c>
      <c r="C1" t="s">
        <v>15</v>
      </c>
      <c r="D1" t="s">
        <v>13</v>
      </c>
      <c r="E1" t="s">
        <v>14</v>
      </c>
      <c r="F1" t="s">
        <v>16</v>
      </c>
      <c r="G1" t="s">
        <v>13</v>
      </c>
      <c r="H1" t="s">
        <v>14</v>
      </c>
      <c r="I1" t="s">
        <v>17</v>
      </c>
      <c r="J1" t="s">
        <v>18</v>
      </c>
      <c r="K1" t="s">
        <v>19</v>
      </c>
    </row>
    <row r="2" spans="1:11" x14ac:dyDescent="0.35">
      <c r="A2">
        <v>10</v>
      </c>
      <c r="B2">
        <v>11</v>
      </c>
      <c r="C2">
        <v>15</v>
      </c>
      <c r="D2">
        <v>10</v>
      </c>
      <c r="E2">
        <v>11</v>
      </c>
      <c r="F2">
        <v>15</v>
      </c>
      <c r="G2">
        <v>10</v>
      </c>
      <c r="H2">
        <v>11</v>
      </c>
      <c r="I2">
        <v>15</v>
      </c>
      <c r="J2">
        <v>10</v>
      </c>
      <c r="K2">
        <v>1</v>
      </c>
    </row>
    <row r="3" spans="1:11" x14ac:dyDescent="0.35">
      <c r="A3">
        <v>5</v>
      </c>
      <c r="B3">
        <v>12</v>
      </c>
      <c r="C3">
        <v>12</v>
      </c>
      <c r="D3">
        <v>5</v>
      </c>
      <c r="E3">
        <v>12</v>
      </c>
      <c r="F3">
        <v>12</v>
      </c>
      <c r="G3">
        <v>5</v>
      </c>
      <c r="H3">
        <v>12</v>
      </c>
      <c r="I3" s="1">
        <v>15</v>
      </c>
      <c r="J3">
        <v>5</v>
      </c>
      <c r="K3">
        <v>1</v>
      </c>
    </row>
    <row r="4" spans="1:11" x14ac:dyDescent="0.35">
      <c r="A4">
        <v>12</v>
      </c>
      <c r="B4">
        <v>9</v>
      </c>
      <c r="C4">
        <v>19</v>
      </c>
      <c r="D4">
        <v>12</v>
      </c>
      <c r="E4">
        <v>9</v>
      </c>
      <c r="F4">
        <v>19</v>
      </c>
      <c r="G4">
        <v>12</v>
      </c>
      <c r="H4">
        <v>9</v>
      </c>
      <c r="I4">
        <v>19</v>
      </c>
      <c r="J4">
        <v>12</v>
      </c>
      <c r="K4">
        <v>1</v>
      </c>
    </row>
    <row r="5" spans="1:11" x14ac:dyDescent="0.35">
      <c r="A5">
        <v>7</v>
      </c>
      <c r="B5">
        <v>10</v>
      </c>
      <c r="C5">
        <v>16</v>
      </c>
      <c r="D5">
        <v>7</v>
      </c>
      <c r="E5">
        <v>10</v>
      </c>
      <c r="F5">
        <v>16</v>
      </c>
      <c r="G5">
        <v>7</v>
      </c>
      <c r="H5">
        <v>10</v>
      </c>
      <c r="I5">
        <v>16</v>
      </c>
      <c r="J5">
        <v>7</v>
      </c>
      <c r="K5">
        <v>1</v>
      </c>
    </row>
    <row r="6" spans="1:11" x14ac:dyDescent="0.35">
      <c r="A6">
        <v>6</v>
      </c>
      <c r="B6">
        <v>4</v>
      </c>
      <c r="C6">
        <v>8</v>
      </c>
      <c r="D6">
        <v>6</v>
      </c>
      <c r="E6">
        <v>4</v>
      </c>
      <c r="F6">
        <v>8</v>
      </c>
      <c r="G6">
        <v>6</v>
      </c>
      <c r="H6">
        <v>4</v>
      </c>
      <c r="I6" s="1">
        <v>5</v>
      </c>
      <c r="J6">
        <v>6</v>
      </c>
      <c r="K6">
        <v>1</v>
      </c>
    </row>
    <row r="7" spans="1:11" x14ac:dyDescent="0.35">
      <c r="A7">
        <v>13</v>
      </c>
      <c r="B7">
        <v>14</v>
      </c>
      <c r="D7">
        <v>13</v>
      </c>
      <c r="E7">
        <v>14</v>
      </c>
      <c r="F7" s="1">
        <v>15</v>
      </c>
      <c r="G7">
        <v>13</v>
      </c>
      <c r="H7">
        <v>14</v>
      </c>
      <c r="J7">
        <v>13</v>
      </c>
      <c r="K7">
        <v>1</v>
      </c>
    </row>
    <row r="8" spans="1:11" x14ac:dyDescent="0.35">
      <c r="A8">
        <v>3</v>
      </c>
      <c r="B8">
        <v>10</v>
      </c>
      <c r="D8">
        <v>3</v>
      </c>
      <c r="E8">
        <v>10</v>
      </c>
      <c r="F8" s="1">
        <v>13</v>
      </c>
      <c r="G8">
        <v>3</v>
      </c>
      <c r="H8">
        <v>10</v>
      </c>
      <c r="J8">
        <v>3</v>
      </c>
      <c r="K8">
        <v>1</v>
      </c>
    </row>
    <row r="9" spans="1:11" x14ac:dyDescent="0.35">
      <c r="J9">
        <v>11</v>
      </c>
      <c r="K9">
        <v>2</v>
      </c>
    </row>
    <row r="10" spans="1:11" x14ac:dyDescent="0.35">
      <c r="J10">
        <v>12</v>
      </c>
      <c r="K10">
        <v>2</v>
      </c>
    </row>
    <row r="11" spans="1:11" x14ac:dyDescent="0.35">
      <c r="J11">
        <v>9</v>
      </c>
      <c r="K11">
        <v>2</v>
      </c>
    </row>
    <row r="12" spans="1:11" x14ac:dyDescent="0.35">
      <c r="J12">
        <v>10</v>
      </c>
      <c r="K12">
        <v>2</v>
      </c>
    </row>
    <row r="13" spans="1:11" x14ac:dyDescent="0.35">
      <c r="J13">
        <v>4</v>
      </c>
      <c r="K13">
        <v>2</v>
      </c>
    </row>
    <row r="14" spans="1:11" x14ac:dyDescent="0.35">
      <c r="J14">
        <v>14</v>
      </c>
      <c r="K14">
        <v>2</v>
      </c>
    </row>
    <row r="15" spans="1:11" x14ac:dyDescent="0.35">
      <c r="J15">
        <v>10</v>
      </c>
      <c r="K15">
        <v>2</v>
      </c>
    </row>
    <row r="16" spans="1:11" x14ac:dyDescent="0.35">
      <c r="J16">
        <v>15</v>
      </c>
      <c r="K16">
        <v>3</v>
      </c>
    </row>
    <row r="17" spans="10:11" x14ac:dyDescent="0.35">
      <c r="J17">
        <v>12</v>
      </c>
      <c r="K17">
        <v>3</v>
      </c>
    </row>
    <row r="18" spans="10:11" x14ac:dyDescent="0.35">
      <c r="J18">
        <v>19</v>
      </c>
      <c r="K18">
        <v>3</v>
      </c>
    </row>
    <row r="19" spans="10:11" x14ac:dyDescent="0.35">
      <c r="J19">
        <v>16</v>
      </c>
      <c r="K19">
        <v>3</v>
      </c>
    </row>
    <row r="20" spans="10:11" x14ac:dyDescent="0.35">
      <c r="J20">
        <v>8</v>
      </c>
      <c r="K20">
        <v>3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sqref="A1:B11"/>
    </sheetView>
  </sheetViews>
  <sheetFormatPr defaultRowHeight="14.5" x14ac:dyDescent="0.35"/>
  <sheetData>
    <row r="1" spans="1:19" x14ac:dyDescent="0.35">
      <c r="A1" t="s">
        <v>20</v>
      </c>
      <c r="B1" t="s">
        <v>21</v>
      </c>
      <c r="C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</row>
    <row r="2" spans="1:19" x14ac:dyDescent="0.35">
      <c r="A2">
        <v>36</v>
      </c>
      <c r="B2">
        <v>160</v>
      </c>
      <c r="C2">
        <v>40</v>
      </c>
      <c r="O2">
        <v>0.1</v>
      </c>
      <c r="P2">
        <v>5</v>
      </c>
      <c r="Q2">
        <v>141</v>
      </c>
      <c r="R2">
        <v>94</v>
      </c>
      <c r="S2">
        <v>61</v>
      </c>
    </row>
    <row r="3" spans="1:19" x14ac:dyDescent="0.35">
      <c r="A3">
        <v>40</v>
      </c>
      <c r="B3">
        <v>200</v>
      </c>
      <c r="C3">
        <v>30</v>
      </c>
      <c r="O3">
        <v>0.12</v>
      </c>
      <c r="P3">
        <v>20</v>
      </c>
      <c r="Q3">
        <v>127</v>
      </c>
      <c r="R3">
        <v>76</v>
      </c>
      <c r="S3">
        <v>61</v>
      </c>
    </row>
    <row r="4" spans="1:19" x14ac:dyDescent="0.35">
      <c r="A4">
        <v>30</v>
      </c>
      <c r="B4">
        <v>140</v>
      </c>
      <c r="C4">
        <v>35</v>
      </c>
      <c r="O4">
        <v>0.21</v>
      </c>
      <c r="P4">
        <v>28</v>
      </c>
      <c r="Q4">
        <v>142</v>
      </c>
      <c r="R4">
        <v>81</v>
      </c>
      <c r="S4">
        <v>71</v>
      </c>
    </row>
    <row r="5" spans="1:19" x14ac:dyDescent="0.35">
      <c r="A5">
        <v>25</v>
      </c>
      <c r="B5">
        <v>130</v>
      </c>
      <c r="C5">
        <v>25</v>
      </c>
      <c r="O5">
        <v>0.15</v>
      </c>
      <c r="P5">
        <v>11</v>
      </c>
      <c r="Q5">
        <v>147</v>
      </c>
      <c r="R5">
        <v>95</v>
      </c>
      <c r="S5">
        <v>72</v>
      </c>
    </row>
    <row r="6" spans="1:19" x14ac:dyDescent="0.35">
      <c r="A6">
        <v>41</v>
      </c>
      <c r="B6">
        <v>170</v>
      </c>
      <c r="C6">
        <v>40</v>
      </c>
      <c r="O6">
        <v>0.05</v>
      </c>
      <c r="P6">
        <v>7</v>
      </c>
      <c r="Q6">
        <v>142</v>
      </c>
      <c r="R6">
        <v>92</v>
      </c>
      <c r="S6">
        <v>58</v>
      </c>
    </row>
    <row r="7" spans="1:19" x14ac:dyDescent="0.35">
      <c r="A7">
        <v>23</v>
      </c>
      <c r="B7">
        <v>150</v>
      </c>
      <c r="C7">
        <v>20</v>
      </c>
      <c r="O7">
        <v>0.1</v>
      </c>
      <c r="P7">
        <v>18</v>
      </c>
      <c r="Q7">
        <v>139</v>
      </c>
      <c r="R7">
        <v>85</v>
      </c>
      <c r="S7">
        <v>60</v>
      </c>
    </row>
    <row r="8" spans="1:19" x14ac:dyDescent="0.35">
      <c r="A8">
        <v>35</v>
      </c>
      <c r="B8">
        <v>150</v>
      </c>
      <c r="C8">
        <v>30</v>
      </c>
      <c r="O8">
        <v>0.1</v>
      </c>
      <c r="P8">
        <v>20</v>
      </c>
      <c r="Q8">
        <v>123</v>
      </c>
      <c r="R8">
        <v>86</v>
      </c>
      <c r="S8">
        <v>74</v>
      </c>
    </row>
    <row r="9" spans="1:19" x14ac:dyDescent="0.35">
      <c r="A9">
        <v>34</v>
      </c>
      <c r="B9">
        <v>200</v>
      </c>
      <c r="C9">
        <v>35</v>
      </c>
      <c r="O9">
        <v>0.12</v>
      </c>
      <c r="P9">
        <v>13</v>
      </c>
      <c r="Q9">
        <v>137</v>
      </c>
      <c r="R9">
        <v>89</v>
      </c>
      <c r="S9">
        <v>88</v>
      </c>
    </row>
    <row r="10" spans="1:19" x14ac:dyDescent="0.35">
      <c r="A10">
        <v>44</v>
      </c>
      <c r="B10">
        <v>230</v>
      </c>
      <c r="C10">
        <v>45</v>
      </c>
      <c r="O10">
        <v>0.14000000000000001</v>
      </c>
      <c r="P10">
        <v>28</v>
      </c>
      <c r="Q10">
        <v>129</v>
      </c>
      <c r="R10">
        <v>84</v>
      </c>
      <c r="S10">
        <v>69</v>
      </c>
    </row>
    <row r="11" spans="1:19" x14ac:dyDescent="0.35">
      <c r="A11">
        <v>42</v>
      </c>
      <c r="B11">
        <v>190</v>
      </c>
      <c r="C11">
        <v>40</v>
      </c>
      <c r="O11">
        <v>0.11</v>
      </c>
      <c r="P11">
        <v>10</v>
      </c>
      <c r="Q11">
        <v>145</v>
      </c>
      <c r="R11">
        <v>88</v>
      </c>
      <c r="S11">
        <v>61</v>
      </c>
    </row>
    <row r="12" spans="1:19" x14ac:dyDescent="0.35">
      <c r="Q12">
        <v>131</v>
      </c>
      <c r="R12">
        <v>77</v>
      </c>
      <c r="S12">
        <v>83</v>
      </c>
    </row>
    <row r="13" spans="1:19" x14ac:dyDescent="0.35">
      <c r="Q13">
        <v>144</v>
      </c>
      <c r="R13">
        <v>85</v>
      </c>
      <c r="S13">
        <v>64</v>
      </c>
    </row>
    <row r="14" spans="1:19" x14ac:dyDescent="0.35">
      <c r="Q14">
        <v>125</v>
      </c>
      <c r="R14">
        <v>77</v>
      </c>
      <c r="S14">
        <v>96</v>
      </c>
    </row>
    <row r="15" spans="1:19" x14ac:dyDescent="0.35">
      <c r="Q15">
        <v>163</v>
      </c>
      <c r="R15">
        <v>94</v>
      </c>
      <c r="S15">
        <v>68</v>
      </c>
    </row>
    <row r="16" spans="1:19" x14ac:dyDescent="0.35">
      <c r="Q16">
        <v>151</v>
      </c>
      <c r="R16">
        <v>86</v>
      </c>
      <c r="S16">
        <v>75</v>
      </c>
    </row>
    <row r="17" spans="17:19" x14ac:dyDescent="0.35">
      <c r="Q17">
        <v>144</v>
      </c>
      <c r="R17">
        <v>78</v>
      </c>
      <c r="S17">
        <v>72</v>
      </c>
    </row>
    <row r="18" spans="17:19" x14ac:dyDescent="0.35">
      <c r="Q18">
        <v>138</v>
      </c>
      <c r="R18">
        <v>83</v>
      </c>
      <c r="S18">
        <v>78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K16" sqref="K16"/>
    </sheetView>
  </sheetViews>
  <sheetFormatPr defaultRowHeight="14.5" x14ac:dyDescent="0.35"/>
  <sheetData>
    <row r="1" spans="1:15" ht="15" thickBot="1" x14ac:dyDescent="0.4">
      <c r="A1" t="s">
        <v>44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J1">
        <v>1</v>
      </c>
      <c r="K1">
        <v>2</v>
      </c>
      <c r="L1">
        <v>3</v>
      </c>
      <c r="M1">
        <v>4</v>
      </c>
      <c r="N1">
        <v>5</v>
      </c>
      <c r="O1">
        <v>6</v>
      </c>
    </row>
    <row r="2" spans="1:15" ht="15" thickBot="1" x14ac:dyDescent="0.4">
      <c r="A2" t="s">
        <v>32</v>
      </c>
      <c r="B2" s="2">
        <f>1/6</f>
        <v>0.16666666666666666</v>
      </c>
      <c r="C2" s="3">
        <f>1/6</f>
        <v>0.16666666666666666</v>
      </c>
      <c r="D2" s="3">
        <f t="shared" ref="D2:G2" si="0">1/6</f>
        <v>0.16666666666666666</v>
      </c>
      <c r="E2" s="3">
        <f t="shared" si="0"/>
        <v>0.16666666666666666</v>
      </c>
      <c r="F2" s="3">
        <f t="shared" si="0"/>
        <v>0.16666666666666666</v>
      </c>
      <c r="G2" s="4">
        <f t="shared" si="0"/>
        <v>0.16666666666666666</v>
      </c>
      <c r="J2" s="8">
        <f>(B3-B2*$H$3)^2/(B2*$H$3)</f>
        <v>1.3066666666666655</v>
      </c>
      <c r="K2" s="9">
        <f t="shared" ref="K2:O2" si="1">(C3-C2*$H$3)^2/(C2*$H$3)</f>
        <v>4.506666666666665</v>
      </c>
      <c r="L2" s="9">
        <f t="shared" si="1"/>
        <v>4.1666666666666696</v>
      </c>
      <c r="M2" s="9">
        <f t="shared" si="1"/>
        <v>6.6666666666667625E-3</v>
      </c>
      <c r="N2" s="9">
        <f t="shared" si="1"/>
        <v>1.1266666666666683</v>
      </c>
      <c r="O2" s="10">
        <f t="shared" si="1"/>
        <v>6.6666666666667625E-3</v>
      </c>
    </row>
    <row r="3" spans="1:15" ht="15" thickBot="1" x14ac:dyDescent="0.4">
      <c r="A3" t="s">
        <v>34</v>
      </c>
      <c r="B3" s="5">
        <v>12</v>
      </c>
      <c r="C3" s="6">
        <v>8</v>
      </c>
      <c r="D3" s="6">
        <v>25</v>
      </c>
      <c r="E3" s="6">
        <v>17</v>
      </c>
      <c r="F3" s="6">
        <v>21</v>
      </c>
      <c r="G3" s="7">
        <v>17</v>
      </c>
      <c r="H3">
        <f>SUM(B3:G3)</f>
        <v>100</v>
      </c>
    </row>
    <row r="5" spans="1:15" x14ac:dyDescent="0.35">
      <c r="N5" t="s">
        <v>31</v>
      </c>
      <c r="O5">
        <f>J2+K2+L2+M2+N2+O2</f>
        <v>11.120000000000001</v>
      </c>
    </row>
    <row r="7" spans="1:15" ht="15" thickBot="1" x14ac:dyDescent="0.4">
      <c r="A7" t="s">
        <v>46</v>
      </c>
      <c r="B7" t="s">
        <v>28</v>
      </c>
      <c r="C7" t="s">
        <v>29</v>
      </c>
      <c r="D7" t="s">
        <v>30</v>
      </c>
    </row>
    <row r="8" spans="1:15" x14ac:dyDescent="0.35">
      <c r="A8" t="s">
        <v>13</v>
      </c>
      <c r="B8" s="2">
        <v>10</v>
      </c>
      <c r="C8" s="3">
        <v>13</v>
      </c>
      <c r="D8" s="4">
        <v>28</v>
      </c>
      <c r="E8">
        <f t="shared" ref="E8:E9" si="2">SUM(B8:D8)</f>
        <v>51</v>
      </c>
      <c r="G8" s="2">
        <f>G$10*$J8/$J$10</f>
        <v>10.625</v>
      </c>
      <c r="H8" s="3">
        <f>H$10*$J8/$J$10</f>
        <v>18.7</v>
      </c>
      <c r="I8" s="4">
        <f>I$10*$J8/$J$10</f>
        <v>21.675000000000001</v>
      </c>
      <c r="J8">
        <f>E8</f>
        <v>51</v>
      </c>
      <c r="L8" s="2">
        <f>(G8-B8)*(G8-B8)/G8</f>
        <v>3.6764705882352942E-2</v>
      </c>
      <c r="M8" s="3">
        <f t="shared" ref="M8:N9" si="3">(H8-C8)*(H8-C8)/H8</f>
        <v>1.7374331550802138</v>
      </c>
      <c r="N8" s="4">
        <f t="shared" si="3"/>
        <v>1.8457035755478657</v>
      </c>
      <c r="O8">
        <f t="shared" ref="O8:O9" si="4">SUM(L8:N8)</f>
        <v>3.6199014365104327</v>
      </c>
    </row>
    <row r="9" spans="1:15" ht="15" thickBot="1" x14ac:dyDescent="0.4">
      <c r="A9" t="s">
        <v>14</v>
      </c>
      <c r="B9" s="5">
        <v>15</v>
      </c>
      <c r="C9" s="6">
        <v>31</v>
      </c>
      <c r="D9" s="7">
        <v>23</v>
      </c>
      <c r="E9">
        <f t="shared" si="2"/>
        <v>69</v>
      </c>
      <c r="G9" s="5">
        <f>G$10*$J9/$J$10</f>
        <v>14.375</v>
      </c>
      <c r="H9" s="6">
        <f>H$10*$J9/$J$10</f>
        <v>25.3</v>
      </c>
      <c r="I9" s="7">
        <f>I$10*$J9/$J$10</f>
        <v>29.324999999999999</v>
      </c>
      <c r="J9">
        <f>E9</f>
        <v>69</v>
      </c>
      <c r="L9" s="5">
        <f t="shared" ref="L9" si="5">(G9-B9)*(G9-B9)/G9</f>
        <v>2.717391304347826E-2</v>
      </c>
      <c r="M9" s="6">
        <f t="shared" si="3"/>
        <v>1.2841897233201578</v>
      </c>
      <c r="N9" s="7">
        <f t="shared" si="3"/>
        <v>1.3642156862745094</v>
      </c>
      <c r="O9">
        <f t="shared" si="4"/>
        <v>2.6755793226381455</v>
      </c>
    </row>
    <row r="10" spans="1:15" x14ac:dyDescent="0.35">
      <c r="B10">
        <f t="shared" ref="B10:D10" si="6">SUM(B8:B9)</f>
        <v>25</v>
      </c>
      <c r="C10">
        <f t="shared" si="6"/>
        <v>44</v>
      </c>
      <c r="D10">
        <f t="shared" si="6"/>
        <v>51</v>
      </c>
      <c r="E10">
        <f>SUM(E8:E9)</f>
        <v>120</v>
      </c>
      <c r="G10">
        <f>B10</f>
        <v>25</v>
      </c>
      <c r="H10">
        <f>C10</f>
        <v>44</v>
      </c>
      <c r="I10">
        <f>D10</f>
        <v>51</v>
      </c>
      <c r="J10">
        <f>E10</f>
        <v>120</v>
      </c>
      <c r="L10">
        <f t="shared" ref="L10:N10" si="7">SUM(L8:L9)</f>
        <v>6.3938618925831206E-2</v>
      </c>
      <c r="M10">
        <f t="shared" si="7"/>
        <v>3.0216228784003718</v>
      </c>
      <c r="N10">
        <f t="shared" si="7"/>
        <v>3.2099192618223751</v>
      </c>
      <c r="O10">
        <f>SUM(O8:O9)</f>
        <v>6.2954807591485782</v>
      </c>
    </row>
    <row r="12" spans="1:15" ht="15" thickBot="1" x14ac:dyDescent="0.4">
      <c r="A12" t="s">
        <v>45</v>
      </c>
      <c r="C12" t="s">
        <v>37</v>
      </c>
      <c r="D12" t="s">
        <v>38</v>
      </c>
      <c r="N12" t="s">
        <v>31</v>
      </c>
      <c r="O12">
        <f>O10</f>
        <v>6.2954807591485782</v>
      </c>
    </row>
    <row r="13" spans="1:15" x14ac:dyDescent="0.35">
      <c r="B13" t="s">
        <v>36</v>
      </c>
      <c r="C13" s="2">
        <v>8</v>
      </c>
      <c r="D13" s="4">
        <v>2</v>
      </c>
      <c r="E13">
        <f>SUM(C13:D13)</f>
        <v>10</v>
      </c>
    </row>
    <row r="14" spans="1:15" ht="15" thickBot="1" x14ac:dyDescent="0.4">
      <c r="B14" t="s">
        <v>35</v>
      </c>
      <c r="C14" s="5">
        <v>6</v>
      </c>
      <c r="D14" s="7">
        <v>11</v>
      </c>
      <c r="E14">
        <f>SUM(C14:D14)</f>
        <v>17</v>
      </c>
    </row>
    <row r="15" spans="1:15" x14ac:dyDescent="0.35">
      <c r="C15">
        <f t="shared" ref="C15:E15" si="8">SUM(C13:C14)</f>
        <v>14</v>
      </c>
      <c r="D15">
        <f t="shared" si="8"/>
        <v>13</v>
      </c>
      <c r="E15">
        <f t="shared" si="8"/>
        <v>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List1</vt:lpstr>
      <vt:lpstr>List2</vt:lpstr>
      <vt:lpstr>List3</vt:lpstr>
      <vt:lpstr>List4</vt:lpstr>
      <vt:lpstr>List5</vt:lpstr>
      <vt:lpstr>List7</vt:lpstr>
      <vt:lpstr>List6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dcterms:created xsi:type="dcterms:W3CDTF">2025-11-30T11:56:25Z</dcterms:created>
  <dcterms:modified xsi:type="dcterms:W3CDTF">2025-12-06T15:29:37Z</dcterms:modified>
</cp:coreProperties>
</file>