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nb\Desktop\"/>
    </mc:Choice>
  </mc:AlternateContent>
  <bookViews>
    <workbookView xWindow="0" yWindow="0" windowWidth="23040" windowHeight="9192" firstSheet="7" activeTab="17"/>
  </bookViews>
  <sheets>
    <sheet name="B1old" sheetId="28" state="hidden" r:id="rId1"/>
    <sheet name="B2old" sheetId="27" state="hidden" r:id="rId2"/>
    <sheet name="B3old" sheetId="29" state="hidden" r:id="rId3"/>
    <sheet name="B4old" sheetId="26" state="hidden" r:id="rId4"/>
    <sheet name="B5old" sheetId="23" state="hidden" r:id="rId5"/>
    <sheet name="B6old" sheetId="30" state="hidden" r:id="rId6"/>
    <sheet name="B6aold" sheetId="31" state="hidden" r:id="rId7"/>
    <sheet name="T1" sheetId="51" r:id="rId8"/>
    <sheet name="T1A" sheetId="52" r:id="rId9"/>
    <sheet name="Task_1" sheetId="43" state="hidden" r:id="rId10"/>
    <sheet name="T2A" sheetId="53" r:id="rId11"/>
    <sheet name="T3A" sheetId="41" r:id="rId12"/>
    <sheet name="T4A" sheetId="46" r:id="rId13"/>
    <sheet name="T5A" sheetId="47" r:id="rId14"/>
    <sheet name="B6" sheetId="39" state="hidden" r:id="rId15"/>
    <sheet name="B total" sheetId="36" state="hidden" r:id="rId16"/>
    <sheet name="ICBDvhLIST" sheetId="44" state="veryHidden" r:id="rId17"/>
    <sheet name="NP VAR CVAR" sheetId="62" r:id="rId18"/>
    <sheet name="VaR Monte Carlo" sheetId="64" r:id="rId19"/>
  </sheets>
  <externalReferences>
    <externalReference r:id="rId20"/>
  </externalReferences>
  <definedNames>
    <definedName name="_RAD5">[1]ŘADA!$D$5</definedName>
    <definedName name="A99I">[1]LIST!$B$121:$B$182</definedName>
    <definedName name="JedenRadekPodSestavou" localSheetId="7">#REF!</definedName>
    <definedName name="JedenRadekPodSestavou" localSheetId="8">#REF!</definedName>
    <definedName name="JedenRadekPodSestavou" localSheetId="10">#REF!</definedName>
    <definedName name="JedenRadekPodSestavou">#REF!</definedName>
    <definedName name="JedenRadekVedleSestavy" localSheetId="7">#REF!</definedName>
    <definedName name="JedenRadekVedleSestavy" localSheetId="8">#REF!</definedName>
    <definedName name="JedenRadekVedleSestavy" localSheetId="10">#REF!</definedName>
    <definedName name="JedenRadekVedleSestavy">#REF!</definedName>
    <definedName name="MaxOblastTabulky" localSheetId="7">#REF!</definedName>
    <definedName name="MaxOblastTabulky" localSheetId="8">#REF!</definedName>
    <definedName name="MaxOblastTabulky" localSheetId="10">#REF!</definedName>
    <definedName name="MaxOblastTabulky">#REF!</definedName>
    <definedName name="n" localSheetId="11" hidden="1">{"Str.1",#N/A,FALSE,"Aktiva";"Str.2",#N/A,FALSE,"Aktiva";"Str.3",#N/A,FALSE,"Aktiva";"Str.4",#N/A,FALSE,"Aktiva";"Str.5",#N/A,FALSE,"Aktiva";"str1",#N/A,FALSE,"Pasíva";"str2",#N/A,FALSE,"Pasíva";"str3",#N/A,FALSE,"Pasíva";"str4",#N/A,FALSE,"Pasíva";#N/A,#N/A,FALSE,"Dopl. k pasívům";"str1",#N/A,FALSE,"Podrozvaha-aktiva";"str2",#N/A,FALSE,"Podrozvaha-aktiva";"str1",#N/A,FALSE,"Podrozvaha-pasíva";"str2",#N/A,FALSE,"Podrozvaha-pasíva";"str3",#N/A,FALSE,"Podrozvaha-pasíva"}</definedName>
    <definedName name="n" hidden="1">{"Str.1",#N/A,FALSE,"Aktiva";"Str.2",#N/A,FALSE,"Aktiva";"Str.3",#N/A,FALSE,"Aktiva";"Str.4",#N/A,FALSE,"Aktiva";"Str.5",#N/A,FALSE,"Aktiva";"str1",#N/A,FALSE,"Pasíva";"str2",#N/A,FALSE,"Pasíva";"str3",#N/A,FALSE,"Pasíva";"str4",#N/A,FALSE,"Pasíva";#N/A,#N/A,FALSE,"Dopl. k pasívům";"str1",#N/A,FALSE,"Podrozvaha-aktiva";"str2",#N/A,FALSE,"Podrozvaha-aktiva";"str1",#N/A,FALSE,"Podrozvaha-pasíva";"str2",#N/A,FALSE,"Podrozvaha-pasíva";"str3",#N/A,FALSE,"Podrozvaha-pasíva"}</definedName>
    <definedName name="OblastDat2" localSheetId="7">#REF!</definedName>
    <definedName name="OblastDat2" localSheetId="8">#REF!</definedName>
    <definedName name="OblastDat2" localSheetId="10">#REF!</definedName>
    <definedName name="OblastDat2">#REF!</definedName>
    <definedName name="OblastNadpisuRadku" localSheetId="7">#REF!</definedName>
    <definedName name="OblastNadpisuRadku" localSheetId="8">#REF!</definedName>
    <definedName name="OblastNadpisuRadku" localSheetId="10">#REF!</definedName>
    <definedName name="OblastNadpisuRadku">#REF!</definedName>
    <definedName name="OblastNadpisuSloupcu" localSheetId="7">#REF!</definedName>
    <definedName name="OblastNadpisuSloupcu" localSheetId="8">#REF!</definedName>
    <definedName name="OblastNadpisuSloupcu" localSheetId="10">#REF!</definedName>
    <definedName name="OblastNadpisuSloupcu">#REF!</definedName>
    <definedName name="OLE_LINK1" localSheetId="5">B6old!$A$1</definedName>
    <definedName name="_xlnm.Print_Area" localSheetId="7">#REF!</definedName>
    <definedName name="_xlnm.Print_Area" localSheetId="8">#REF!</definedName>
    <definedName name="_xlnm.Print_Area" localSheetId="10">#REF!</definedName>
    <definedName name="_xlnm.Print_Area" localSheetId="11">T3A!$A$1:$I$29</definedName>
    <definedName name="_xlnm.Print_Area">#REF!</definedName>
    <definedName name="RozsahHlavicekSouboruu">ICBDvhLIST!$A$1:$IU$5</definedName>
    <definedName name="wrn.Presentační._.sestava." localSheetId="11" hidden="1">{"Str.1",#N/A,FALSE,"Aktiva";"Str.2",#N/A,FALSE,"Aktiva";"Str.3",#N/A,FALSE,"Aktiva";"Str.4",#N/A,FALSE,"Aktiva";"Str.5",#N/A,FALSE,"Aktiva";"str1",#N/A,FALSE,"Pasíva";"str2",#N/A,FALSE,"Pasíva";"str3",#N/A,FALSE,"Pasíva";"str4",#N/A,FALSE,"Pasíva";#N/A,#N/A,FALSE,"Dopl. k pasívům";"str1",#N/A,FALSE,"Podrozvaha-aktiva";"str2",#N/A,FALSE,"Podrozvaha-aktiva";"str1",#N/A,FALSE,"Podrozvaha-pasíva";"str2",#N/A,FALSE,"Podrozvaha-pasíva";"str3",#N/A,FALSE,"Podrozvaha-pasíva"}</definedName>
    <definedName name="wrn.Presentační._.sestava." hidden="1">{"Str.1",#N/A,FALSE,"Aktiva";"Str.2",#N/A,FALSE,"Aktiva";"Str.3",#N/A,FALSE,"Aktiva";"Str.4",#N/A,FALSE,"Aktiva";"Str.5",#N/A,FALSE,"Aktiva";"str1",#N/A,FALSE,"Pasíva";"str2",#N/A,FALSE,"Pasíva";"str3",#N/A,FALSE,"Pasíva";"str4",#N/A,FALSE,"Pasíva";#N/A,#N/A,FALSE,"Dopl. k pasívům";"str1",#N/A,FALSE,"Podrozvaha-aktiva";"str2",#N/A,FALSE,"Podrozvaha-aktiva";"str1",#N/A,FALSE,"Podrozvaha-pasíva";"str2",#N/A,FALSE,"Podrozvaha-pasíva";"str3",#N/A,FALSE,"Podrozvaha-pasíva"}</definedName>
    <definedName name="wrn.RISIFE40." localSheetId="11" hidden="1">{"ris40_10_01",#N/A,TRUE,"RIS40_10";"ris40_10_02",#N/A,TRUE,"RIS40_10";"ris40_20_01",#N/A,TRUE,"RIS40_20";"ris40_20_02",#N/A,TRUE,"RIS40_20";"ris40_20_03",#N/A,TRUE,"RIS40_20";"ris40_30_01",#N/A,TRUE,"RIS40_30";"ris40_30_02",#N/A,TRUE,"RIS40_30"}</definedName>
    <definedName name="wrn.RISIFE40." hidden="1">{"ris40_10_01",#N/A,TRUE,"RIS40_10";"ris40_10_02",#N/A,TRUE,"RIS40_10";"ris40_20_01",#N/A,TRUE,"RIS40_20";"ris40_20_02",#N/A,TRUE,"RIS40_20";"ris40_20_03",#N/A,TRUE,"RIS40_20";"ris40_30_01",#N/A,TRUE,"RIS40_30";"ris40_30_02",#N/A,TRUE,"RIS40_30"}</definedName>
    <definedName name="wrn.Tab02." localSheetId="11" hidden="1">{#N/A,#N/A,TRUE,"Tab0201";#N/A,#N/A,TRUE,"Tab0202";#N/A,#N/A,TRUE,"Tab0203"}</definedName>
    <definedName name="wrn.Tab02." hidden="1">{#N/A,#N/A,TRUE,"Tab0201";#N/A,#N/A,TRUE,"Tab0202";#N/A,#N/A,TRUE,"Tab0203"}</definedName>
    <definedName name="wrn.tab05." localSheetId="11" hidden="1">{#N/A,#N/A,FALSE,"Tab0501";#N/A,#N/A,FALSE,"Tab0502";#N/A,#N/A,FALSE,"Tab0503";#N/A,#N/A,FALSE,"Tab0504";#N/A,#N/A,FALSE,"Tab0505"}</definedName>
    <definedName name="wrn.tab05." hidden="1">{#N/A,#N/A,FALSE,"Tab0501";#N/A,#N/A,FALSE,"Tab0502";#N/A,#N/A,FALSE,"Tab0503";#N/A,#N/A,FALSE,"Tab0504";#N/A,#N/A,FALSE,"Tab0505"}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64" l="1"/>
  <c r="B7" i="64"/>
  <c r="P11" i="62"/>
  <c r="P10" i="62"/>
  <c r="P9" i="62"/>
  <c r="O5" i="62"/>
  <c r="O9" i="62" s="1"/>
  <c r="P13" i="62" s="1"/>
  <c r="H4" i="62"/>
  <c r="H5" i="62"/>
  <c r="H6" i="62"/>
  <c r="H7" i="62"/>
  <c r="H8" i="62"/>
  <c r="H9" i="62"/>
  <c r="H10" i="62"/>
  <c r="H11" i="62"/>
  <c r="H12" i="62"/>
  <c r="H13" i="62"/>
  <c r="H14" i="62"/>
  <c r="H15" i="62"/>
  <c r="H16" i="62"/>
  <c r="H17" i="62"/>
  <c r="H18" i="62"/>
  <c r="H19" i="62"/>
  <c r="H20" i="62"/>
  <c r="H21" i="62"/>
  <c r="H22" i="62"/>
  <c r="H23" i="62"/>
  <c r="H24" i="62"/>
  <c r="H25" i="62"/>
  <c r="H26" i="62"/>
  <c r="H27" i="62"/>
  <c r="H28" i="62"/>
  <c r="H29" i="62"/>
  <c r="H30" i="62"/>
  <c r="H31" i="62"/>
  <c r="H32" i="62"/>
  <c r="H33" i="62"/>
  <c r="H34" i="62"/>
  <c r="H35" i="62"/>
  <c r="H36" i="62"/>
  <c r="H37" i="62"/>
  <c r="H38" i="62"/>
  <c r="H39" i="62"/>
  <c r="H40" i="62"/>
  <c r="H41" i="62"/>
  <c r="H42" i="62"/>
  <c r="H43" i="62"/>
  <c r="H44" i="62"/>
  <c r="H45" i="62"/>
  <c r="H46" i="62"/>
  <c r="H47" i="62"/>
  <c r="H48" i="62"/>
  <c r="H49" i="62"/>
  <c r="H50" i="62"/>
  <c r="H51" i="62"/>
  <c r="H52" i="62"/>
  <c r="H53" i="62"/>
  <c r="H54" i="62"/>
  <c r="H55" i="62"/>
  <c r="H56" i="62"/>
  <c r="H57" i="62"/>
  <c r="H58" i="62"/>
  <c r="H59" i="62"/>
  <c r="H60" i="62"/>
  <c r="H61" i="62"/>
  <c r="H62" i="62"/>
  <c r="H63" i="62"/>
  <c r="H64" i="62"/>
  <c r="H65" i="62"/>
  <c r="H66" i="62"/>
  <c r="H67" i="62"/>
  <c r="H68" i="62"/>
  <c r="H69" i="62"/>
  <c r="H70" i="62"/>
  <c r="H71" i="62"/>
  <c r="H72" i="62"/>
  <c r="H73" i="62"/>
  <c r="H74" i="62"/>
  <c r="H75" i="62"/>
  <c r="H76" i="62"/>
  <c r="H77" i="62"/>
  <c r="H78" i="62"/>
  <c r="H79" i="62"/>
  <c r="H80" i="62"/>
  <c r="H81" i="62"/>
  <c r="H82" i="62"/>
  <c r="H83" i="62"/>
  <c r="H84" i="62"/>
  <c r="H85" i="62"/>
  <c r="H86" i="62"/>
  <c r="H87" i="62"/>
  <c r="H88" i="62"/>
  <c r="H89" i="62"/>
  <c r="H90" i="62"/>
  <c r="H91" i="62"/>
  <c r="H92" i="62"/>
  <c r="H93" i="62"/>
  <c r="H94" i="62"/>
  <c r="H95" i="62"/>
  <c r="H96" i="62"/>
  <c r="H97" i="62"/>
  <c r="H98" i="62"/>
  <c r="H99" i="62"/>
  <c r="H100" i="62"/>
  <c r="H101" i="62"/>
  <c r="H102" i="62"/>
  <c r="H103" i="62"/>
  <c r="H104" i="62"/>
  <c r="H105" i="62"/>
  <c r="H106" i="62"/>
  <c r="H107" i="62"/>
  <c r="H108" i="62"/>
  <c r="H109" i="62"/>
  <c r="H110" i="62"/>
  <c r="H111" i="62"/>
  <c r="H112" i="62"/>
  <c r="H113" i="62"/>
  <c r="H114" i="62"/>
  <c r="H115" i="62"/>
  <c r="H116" i="62"/>
  <c r="H117" i="62"/>
  <c r="H118" i="62"/>
  <c r="H119" i="62"/>
  <c r="H120" i="62"/>
  <c r="H121" i="62"/>
  <c r="H122" i="62"/>
  <c r="H123" i="62"/>
  <c r="H124" i="62"/>
  <c r="H125" i="62"/>
  <c r="H126" i="62"/>
  <c r="H127" i="62"/>
  <c r="H128" i="62"/>
  <c r="H129" i="62"/>
  <c r="H130" i="62"/>
  <c r="H131" i="62"/>
  <c r="H132" i="62"/>
  <c r="H133" i="62"/>
  <c r="H134" i="62"/>
  <c r="H135" i="62"/>
  <c r="H136" i="62"/>
  <c r="H137" i="62"/>
  <c r="H138" i="62"/>
  <c r="H139" i="62"/>
  <c r="H140" i="62"/>
  <c r="H141" i="62"/>
  <c r="H142" i="62"/>
  <c r="H143" i="62"/>
  <c r="H144" i="62"/>
  <c r="H145" i="62"/>
  <c r="H146" i="62"/>
  <c r="H147" i="62"/>
  <c r="H148" i="62"/>
  <c r="H149" i="62"/>
  <c r="H150" i="62"/>
  <c r="H151" i="62"/>
  <c r="H152" i="62"/>
  <c r="H153" i="62"/>
  <c r="H154" i="62"/>
  <c r="H155" i="62"/>
  <c r="H156" i="62"/>
  <c r="H157" i="62"/>
  <c r="H158" i="62"/>
  <c r="H159" i="62"/>
  <c r="H160" i="62"/>
  <c r="H161" i="62"/>
  <c r="H162" i="62"/>
  <c r="H163" i="62"/>
  <c r="H164" i="62"/>
  <c r="H165" i="62"/>
  <c r="H166" i="62"/>
  <c r="H167" i="62"/>
  <c r="H168" i="62"/>
  <c r="H169" i="62"/>
  <c r="H170" i="62"/>
  <c r="H171" i="62"/>
  <c r="H172" i="62"/>
  <c r="H173" i="62"/>
  <c r="H174" i="62"/>
  <c r="H175" i="62"/>
  <c r="H176" i="62"/>
  <c r="H177" i="62"/>
  <c r="H178" i="62"/>
  <c r="H179" i="62"/>
  <c r="H180" i="62"/>
  <c r="H181" i="62"/>
  <c r="H182" i="62"/>
  <c r="H183" i="62"/>
  <c r="H184" i="62"/>
  <c r="H185" i="62"/>
  <c r="H186" i="62"/>
  <c r="H187" i="62"/>
  <c r="H188" i="62"/>
  <c r="H189" i="62"/>
  <c r="H190" i="62"/>
  <c r="H191" i="62"/>
  <c r="H192" i="62"/>
  <c r="H193" i="62"/>
  <c r="H194" i="62"/>
  <c r="H195" i="62"/>
  <c r="H196" i="62"/>
  <c r="H197" i="62"/>
  <c r="H198" i="62"/>
  <c r="H199" i="62"/>
  <c r="H200" i="62"/>
  <c r="H201" i="62"/>
  <c r="H202" i="62"/>
  <c r="H203" i="62"/>
  <c r="H204" i="62"/>
  <c r="H205" i="62"/>
  <c r="H206" i="62"/>
  <c r="H207" i="62"/>
  <c r="H208" i="62"/>
  <c r="H209" i="62"/>
  <c r="H210" i="62"/>
  <c r="H211" i="62"/>
  <c r="H212" i="62"/>
  <c r="H213" i="62"/>
  <c r="H214" i="62"/>
  <c r="H215" i="62"/>
  <c r="H216" i="62"/>
  <c r="H217" i="62"/>
  <c r="H218" i="62"/>
  <c r="H219" i="62"/>
  <c r="H220" i="62"/>
  <c r="H221" i="62"/>
  <c r="H222" i="62"/>
  <c r="H223" i="62"/>
  <c r="H224" i="62"/>
  <c r="H225" i="62"/>
  <c r="H226" i="62"/>
  <c r="H227" i="62"/>
  <c r="H228" i="62"/>
  <c r="H229" i="62"/>
  <c r="H230" i="62"/>
  <c r="H231" i="62"/>
  <c r="H232" i="62"/>
  <c r="H233" i="62"/>
  <c r="H234" i="62"/>
  <c r="H235" i="62"/>
  <c r="H236" i="62"/>
  <c r="H237" i="62"/>
  <c r="H238" i="62"/>
  <c r="H239" i="62"/>
  <c r="H240" i="62"/>
  <c r="H241" i="62"/>
  <c r="H242" i="62"/>
  <c r="H243" i="62"/>
  <c r="H244" i="62"/>
  <c r="H245" i="62"/>
  <c r="H246" i="62"/>
  <c r="H247" i="62"/>
  <c r="H248" i="62"/>
  <c r="H249" i="62"/>
  <c r="H250" i="62"/>
  <c r="H251" i="62"/>
  <c r="H252" i="62"/>
  <c r="H253" i="62"/>
  <c r="H254" i="62"/>
  <c r="H255" i="62"/>
  <c r="H256" i="62"/>
  <c r="H257" i="62"/>
  <c r="H258" i="62"/>
  <c r="H259" i="62"/>
  <c r="H260" i="62"/>
  <c r="H261" i="62"/>
  <c r="H262" i="62"/>
  <c r="H263" i="62"/>
  <c r="H264" i="62"/>
  <c r="H265" i="62"/>
  <c r="H266" i="62"/>
  <c r="H267" i="62"/>
  <c r="H268" i="62"/>
  <c r="H269" i="62"/>
  <c r="H270" i="62"/>
  <c r="H271" i="62"/>
  <c r="H272" i="62"/>
  <c r="H273" i="62"/>
  <c r="H274" i="62"/>
  <c r="H275" i="62"/>
  <c r="H276" i="62"/>
  <c r="H277" i="62"/>
  <c r="H278" i="62"/>
  <c r="H279" i="62"/>
  <c r="H280" i="62"/>
  <c r="H281" i="62"/>
  <c r="H282" i="62"/>
  <c r="H283" i="62"/>
  <c r="H284" i="62"/>
  <c r="H285" i="62"/>
  <c r="H286" i="62"/>
  <c r="H287" i="62"/>
  <c r="H288" i="62"/>
  <c r="H289" i="62"/>
  <c r="H290" i="62"/>
  <c r="H291" i="62"/>
  <c r="H292" i="62"/>
  <c r="H293" i="62"/>
  <c r="H294" i="62"/>
  <c r="H295" i="62"/>
  <c r="H296" i="62"/>
  <c r="H297" i="62"/>
  <c r="H298" i="62"/>
  <c r="H299" i="62"/>
  <c r="H300" i="62"/>
  <c r="H301" i="62"/>
  <c r="H302" i="62"/>
  <c r="H303" i="62"/>
  <c r="H304" i="62"/>
  <c r="H305" i="62"/>
  <c r="H306" i="62"/>
  <c r="H307" i="62"/>
  <c r="H308" i="62"/>
  <c r="H309" i="62"/>
  <c r="H310" i="62"/>
  <c r="H311" i="62"/>
  <c r="H312" i="62"/>
  <c r="H313" i="62"/>
  <c r="H314" i="62"/>
  <c r="H315" i="62"/>
  <c r="H316" i="62"/>
  <c r="H317" i="62"/>
  <c r="H318" i="62"/>
  <c r="H319" i="62"/>
  <c r="H320" i="62"/>
  <c r="H321" i="62"/>
  <c r="H322" i="62"/>
  <c r="H323" i="62"/>
  <c r="H324" i="62"/>
  <c r="H325" i="62"/>
  <c r="H326" i="62"/>
  <c r="H327" i="62"/>
  <c r="H328" i="62"/>
  <c r="H329" i="62"/>
  <c r="H330" i="62"/>
  <c r="H331" i="62"/>
  <c r="H332" i="62"/>
  <c r="H333" i="62"/>
  <c r="H334" i="62"/>
  <c r="H335" i="62"/>
  <c r="H336" i="62"/>
  <c r="H337" i="62"/>
  <c r="H338" i="62"/>
  <c r="H339" i="62"/>
  <c r="H340" i="62"/>
  <c r="H341" i="62"/>
  <c r="H342" i="62"/>
  <c r="H343" i="62"/>
  <c r="H344" i="62"/>
  <c r="H345" i="62"/>
  <c r="H346" i="62"/>
  <c r="H347" i="62"/>
  <c r="H348" i="62"/>
  <c r="H349" i="62"/>
  <c r="H350" i="62"/>
  <c r="H351" i="62"/>
  <c r="H352" i="62"/>
  <c r="H353" i="62"/>
  <c r="H354" i="62"/>
  <c r="H355" i="62"/>
  <c r="H356" i="62"/>
  <c r="H357" i="62"/>
  <c r="H358" i="62"/>
  <c r="H359" i="62"/>
  <c r="H360" i="62"/>
  <c r="H361" i="62"/>
  <c r="H362" i="62"/>
  <c r="H363" i="62"/>
  <c r="H364" i="62"/>
  <c r="H365" i="62"/>
  <c r="H366" i="62"/>
  <c r="H367" i="62"/>
  <c r="H368" i="62"/>
  <c r="H369" i="62"/>
  <c r="H370" i="62"/>
  <c r="H371" i="62"/>
  <c r="H372" i="62"/>
  <c r="H373" i="62"/>
  <c r="H374" i="62"/>
  <c r="H375" i="62"/>
  <c r="H376" i="62"/>
  <c r="H377" i="62"/>
  <c r="H378" i="62"/>
  <c r="H379" i="62"/>
  <c r="H380" i="62"/>
  <c r="H381" i="62"/>
  <c r="H382" i="62"/>
  <c r="H383" i="62"/>
  <c r="H384" i="62"/>
  <c r="H385" i="62"/>
  <c r="H386" i="62"/>
  <c r="H387" i="62"/>
  <c r="H388" i="62"/>
  <c r="H389" i="62"/>
  <c r="H390" i="62"/>
  <c r="H391" i="62"/>
  <c r="H392" i="62"/>
  <c r="H393" i="62"/>
  <c r="H394" i="62"/>
  <c r="H395" i="62"/>
  <c r="H396" i="62"/>
  <c r="H397" i="62"/>
  <c r="H398" i="62"/>
  <c r="H399" i="62"/>
  <c r="H400" i="62"/>
  <c r="H401" i="62"/>
  <c r="H402" i="62"/>
  <c r="H403" i="62"/>
  <c r="H404" i="62"/>
  <c r="H405" i="62"/>
  <c r="H406" i="62"/>
  <c r="H407" i="62"/>
  <c r="H408" i="62"/>
  <c r="H409" i="62"/>
  <c r="H410" i="62"/>
  <c r="H411" i="62"/>
  <c r="H412" i="62"/>
  <c r="H413" i="62"/>
  <c r="H414" i="62"/>
  <c r="H415" i="62"/>
  <c r="H416" i="62"/>
  <c r="H417" i="62"/>
  <c r="H418" i="62"/>
  <c r="H419" i="62"/>
  <c r="H420" i="62"/>
  <c r="H421" i="62"/>
  <c r="H422" i="62"/>
  <c r="H423" i="62"/>
  <c r="H424" i="62"/>
  <c r="H425" i="62"/>
  <c r="H426" i="62"/>
  <c r="H427" i="62"/>
  <c r="H428" i="62"/>
  <c r="H429" i="62"/>
  <c r="H430" i="62"/>
  <c r="H431" i="62"/>
  <c r="H432" i="62"/>
  <c r="H433" i="62"/>
  <c r="H434" i="62"/>
  <c r="H435" i="62"/>
  <c r="H436" i="62"/>
  <c r="H437" i="62"/>
  <c r="H438" i="62"/>
  <c r="H439" i="62"/>
  <c r="H440" i="62"/>
  <c r="H441" i="62"/>
  <c r="H442" i="62"/>
  <c r="H443" i="62"/>
  <c r="H444" i="62"/>
  <c r="H445" i="62"/>
  <c r="H446" i="62"/>
  <c r="H447" i="62"/>
  <c r="H448" i="62"/>
  <c r="H449" i="62"/>
  <c r="H450" i="62"/>
  <c r="H451" i="62"/>
  <c r="H452" i="62"/>
  <c r="H453" i="62"/>
  <c r="H454" i="62"/>
  <c r="H455" i="62"/>
  <c r="H456" i="62"/>
  <c r="H457" i="62"/>
  <c r="H458" i="62"/>
  <c r="H459" i="62"/>
  <c r="H460" i="62"/>
  <c r="H461" i="62"/>
  <c r="H462" i="62"/>
  <c r="H463" i="62"/>
  <c r="H464" i="62"/>
  <c r="H465" i="62"/>
  <c r="H466" i="62"/>
  <c r="H467" i="62"/>
  <c r="H468" i="62"/>
  <c r="H469" i="62"/>
  <c r="H470" i="62"/>
  <c r="H471" i="62"/>
  <c r="H472" i="62"/>
  <c r="H473" i="62"/>
  <c r="H474" i="62"/>
  <c r="H475" i="62"/>
  <c r="H476" i="62"/>
  <c r="H477" i="62"/>
  <c r="H478" i="62"/>
  <c r="H479" i="62"/>
  <c r="H480" i="62"/>
  <c r="H481" i="62"/>
  <c r="H482" i="62"/>
  <c r="H483" i="62"/>
  <c r="H484" i="62"/>
  <c r="H485" i="62"/>
  <c r="H486" i="62"/>
  <c r="H487" i="62"/>
  <c r="H488" i="62"/>
  <c r="H489" i="62"/>
  <c r="H490" i="62"/>
  <c r="H491" i="62"/>
  <c r="H492" i="62"/>
  <c r="H493" i="62"/>
  <c r="H494" i="62"/>
  <c r="H495" i="62"/>
  <c r="H496" i="62"/>
  <c r="H497" i="62"/>
  <c r="H498" i="62"/>
  <c r="H499" i="62"/>
  <c r="H500" i="62"/>
  <c r="H501" i="62"/>
  <c r="H502" i="62"/>
  <c r="H503" i="62"/>
  <c r="H504" i="62"/>
  <c r="H505" i="62"/>
  <c r="H506" i="62"/>
  <c r="H507" i="62"/>
  <c r="H508" i="62"/>
  <c r="H509" i="62"/>
  <c r="H510" i="62"/>
  <c r="H511" i="62"/>
  <c r="H512" i="62"/>
  <c r="H513" i="62"/>
  <c r="H514" i="62"/>
  <c r="H515" i="62"/>
  <c r="H516" i="62"/>
  <c r="H517" i="62"/>
  <c r="H518" i="62"/>
  <c r="H519" i="62"/>
  <c r="H520" i="62"/>
  <c r="H521" i="62"/>
  <c r="H522" i="62"/>
  <c r="H523" i="62"/>
  <c r="H524" i="62"/>
  <c r="H525" i="62"/>
  <c r="H526" i="62"/>
  <c r="H527" i="62"/>
  <c r="H528" i="62"/>
  <c r="H529" i="62"/>
  <c r="H530" i="62"/>
  <c r="H531" i="62"/>
  <c r="H532" i="62"/>
  <c r="H533" i="62"/>
  <c r="H534" i="62"/>
  <c r="H535" i="62"/>
  <c r="H536" i="62"/>
  <c r="H537" i="62"/>
  <c r="H538" i="62"/>
  <c r="H539" i="62"/>
  <c r="H540" i="62"/>
  <c r="H541" i="62"/>
  <c r="H542" i="62"/>
  <c r="H543" i="62"/>
  <c r="H544" i="62"/>
  <c r="H545" i="62"/>
  <c r="H546" i="62"/>
  <c r="H547" i="62"/>
  <c r="H548" i="62"/>
  <c r="H549" i="62"/>
  <c r="H550" i="62"/>
  <c r="H551" i="62"/>
  <c r="H552" i="62"/>
  <c r="H553" i="62"/>
  <c r="H554" i="62"/>
  <c r="H555" i="62"/>
  <c r="H556" i="62"/>
  <c r="H557" i="62"/>
  <c r="H558" i="62"/>
  <c r="H559" i="62"/>
  <c r="H560" i="62"/>
  <c r="H561" i="62"/>
  <c r="H562" i="62"/>
  <c r="H563" i="62"/>
  <c r="H564" i="62"/>
  <c r="H565" i="62"/>
  <c r="H566" i="62"/>
  <c r="H567" i="62"/>
  <c r="H568" i="62"/>
  <c r="H569" i="62"/>
  <c r="H570" i="62"/>
  <c r="H571" i="62"/>
  <c r="H572" i="62"/>
  <c r="H573" i="62"/>
  <c r="H574" i="62"/>
  <c r="H575" i="62"/>
  <c r="H576" i="62"/>
  <c r="H577" i="62"/>
  <c r="H578" i="62"/>
  <c r="H579" i="62"/>
  <c r="H580" i="62"/>
  <c r="H581" i="62"/>
  <c r="H582" i="62"/>
  <c r="H583" i="62"/>
  <c r="H584" i="62"/>
  <c r="H585" i="62"/>
  <c r="H586" i="62"/>
  <c r="H587" i="62"/>
  <c r="H588" i="62"/>
  <c r="H589" i="62"/>
  <c r="H590" i="62"/>
  <c r="H591" i="62"/>
  <c r="H592" i="62"/>
  <c r="H593" i="62"/>
  <c r="H594" i="62"/>
  <c r="H595" i="62"/>
  <c r="H596" i="62"/>
  <c r="H597" i="62"/>
  <c r="H598" i="62"/>
  <c r="H599" i="62"/>
  <c r="H600" i="62"/>
  <c r="H601" i="62"/>
  <c r="H602" i="62"/>
  <c r="H603" i="62"/>
  <c r="H604" i="62"/>
  <c r="H605" i="62"/>
  <c r="H606" i="62"/>
  <c r="H607" i="62"/>
  <c r="H608" i="62"/>
  <c r="H609" i="62"/>
  <c r="H610" i="62"/>
  <c r="H611" i="62"/>
  <c r="H612" i="62"/>
  <c r="H613" i="62"/>
  <c r="H614" i="62"/>
  <c r="H615" i="62"/>
  <c r="H616" i="62"/>
  <c r="H617" i="62"/>
  <c r="H618" i="62"/>
  <c r="H619" i="62"/>
  <c r="H620" i="62"/>
  <c r="H621" i="62"/>
  <c r="H622" i="62"/>
  <c r="H623" i="62"/>
  <c r="H624" i="62"/>
  <c r="H625" i="62"/>
  <c r="H626" i="62"/>
  <c r="H627" i="62"/>
  <c r="H628" i="62"/>
  <c r="H629" i="62"/>
  <c r="H630" i="62"/>
  <c r="H631" i="62"/>
  <c r="H632" i="62"/>
  <c r="H633" i="62"/>
  <c r="H634" i="62"/>
  <c r="H635" i="62"/>
  <c r="H636" i="62"/>
  <c r="H637" i="62"/>
  <c r="H638" i="62"/>
  <c r="H639" i="62"/>
  <c r="H640" i="62"/>
  <c r="H641" i="62"/>
  <c r="H642" i="62"/>
  <c r="H643" i="62"/>
  <c r="H644" i="62"/>
  <c r="H645" i="62"/>
  <c r="H646" i="62"/>
  <c r="H647" i="62"/>
  <c r="H648" i="62"/>
  <c r="H649" i="62"/>
  <c r="H650" i="62"/>
  <c r="H651" i="62"/>
  <c r="H652" i="62"/>
  <c r="H653" i="62"/>
  <c r="H654" i="62"/>
  <c r="H655" i="62"/>
  <c r="H656" i="62"/>
  <c r="H657" i="62"/>
  <c r="H658" i="62"/>
  <c r="H659" i="62"/>
  <c r="H660" i="62"/>
  <c r="H661" i="62"/>
  <c r="H662" i="62"/>
  <c r="H663" i="62"/>
  <c r="H664" i="62"/>
  <c r="H665" i="62"/>
  <c r="H666" i="62"/>
  <c r="H667" i="62"/>
  <c r="H668" i="62"/>
  <c r="H669" i="62"/>
  <c r="H670" i="62"/>
  <c r="H671" i="62"/>
  <c r="H672" i="62"/>
  <c r="H673" i="62"/>
  <c r="H674" i="62"/>
  <c r="H675" i="62"/>
  <c r="H676" i="62"/>
  <c r="H677" i="62"/>
  <c r="H678" i="62"/>
  <c r="H679" i="62"/>
  <c r="H680" i="62"/>
  <c r="H681" i="62"/>
  <c r="H682" i="62"/>
  <c r="H683" i="62"/>
  <c r="H684" i="62"/>
  <c r="H685" i="62"/>
  <c r="H686" i="62"/>
  <c r="H687" i="62"/>
  <c r="H688" i="62"/>
  <c r="H689" i="62"/>
  <c r="H690" i="62"/>
  <c r="H691" i="62"/>
  <c r="H692" i="62"/>
  <c r="H693" i="62"/>
  <c r="H694" i="62"/>
  <c r="H695" i="62"/>
  <c r="H696" i="62"/>
  <c r="H697" i="62"/>
  <c r="H698" i="62"/>
  <c r="H699" i="62"/>
  <c r="H700" i="62"/>
  <c r="H701" i="62"/>
  <c r="H702" i="62"/>
  <c r="H703" i="62"/>
  <c r="H704" i="62"/>
  <c r="H705" i="62"/>
  <c r="H706" i="62"/>
  <c r="H707" i="62"/>
  <c r="H708" i="62"/>
  <c r="H709" i="62"/>
  <c r="H710" i="62"/>
  <c r="H711" i="62"/>
  <c r="H712" i="62"/>
  <c r="H713" i="62"/>
  <c r="H714" i="62"/>
  <c r="H715" i="62"/>
  <c r="H716" i="62"/>
  <c r="H717" i="62"/>
  <c r="H718" i="62"/>
  <c r="H719" i="62"/>
  <c r="H720" i="62"/>
  <c r="H721" i="62"/>
  <c r="H722" i="62"/>
  <c r="H723" i="62"/>
  <c r="H724" i="62"/>
  <c r="H725" i="62"/>
  <c r="H726" i="62"/>
  <c r="H727" i="62"/>
  <c r="H728" i="62"/>
  <c r="H729" i="62"/>
  <c r="H730" i="62"/>
  <c r="H731" i="62"/>
  <c r="H732" i="62"/>
  <c r="H733" i="62"/>
  <c r="H734" i="62"/>
  <c r="H735" i="62"/>
  <c r="H736" i="62"/>
  <c r="H737" i="62"/>
  <c r="H738" i="62"/>
  <c r="H739" i="62"/>
  <c r="H740" i="62"/>
  <c r="H741" i="62"/>
  <c r="H742" i="62"/>
  <c r="H743" i="62"/>
  <c r="H744" i="62"/>
  <c r="H745" i="62"/>
  <c r="H746" i="62"/>
  <c r="H747" i="62"/>
  <c r="H748" i="62"/>
  <c r="H749" i="62"/>
  <c r="H750" i="62"/>
  <c r="H751" i="62"/>
  <c r="H752" i="62"/>
  <c r="H753" i="62"/>
  <c r="H754" i="62"/>
  <c r="H755" i="62"/>
  <c r="H756" i="62"/>
  <c r="H757" i="62"/>
  <c r="H758" i="62"/>
  <c r="H759" i="62"/>
  <c r="H760" i="62"/>
  <c r="H761" i="62"/>
  <c r="H762" i="62"/>
  <c r="H763" i="62"/>
  <c r="H764" i="62"/>
  <c r="H765" i="62"/>
  <c r="H766" i="62"/>
  <c r="H767" i="62"/>
  <c r="H768" i="62"/>
  <c r="H769" i="62"/>
  <c r="H770" i="62"/>
  <c r="H771" i="62"/>
  <c r="H772" i="62"/>
  <c r="H773" i="62"/>
  <c r="H774" i="62"/>
  <c r="H775" i="62"/>
  <c r="H776" i="62"/>
  <c r="H777" i="62"/>
  <c r="H778" i="62"/>
  <c r="H779" i="62"/>
  <c r="H780" i="62"/>
  <c r="H781" i="62"/>
  <c r="H782" i="62"/>
  <c r="H783" i="62"/>
  <c r="H784" i="62"/>
  <c r="H785" i="62"/>
  <c r="H786" i="62"/>
  <c r="H787" i="62"/>
  <c r="H788" i="62"/>
  <c r="H789" i="62"/>
  <c r="H790" i="62"/>
  <c r="H791" i="62"/>
  <c r="H792" i="62"/>
  <c r="H793" i="62"/>
  <c r="H794" i="62"/>
  <c r="H795" i="62"/>
  <c r="H796" i="62"/>
  <c r="H797" i="62"/>
  <c r="H798" i="62"/>
  <c r="H799" i="62"/>
  <c r="H800" i="62"/>
  <c r="H801" i="62"/>
  <c r="H802" i="62"/>
  <c r="H803" i="62"/>
  <c r="H804" i="62"/>
  <c r="H805" i="62"/>
  <c r="H806" i="62"/>
  <c r="H807" i="62"/>
  <c r="H808" i="62"/>
  <c r="H809" i="62"/>
  <c r="H810" i="62"/>
  <c r="H811" i="62"/>
  <c r="H812" i="62"/>
  <c r="H813" i="62"/>
  <c r="H814" i="62"/>
  <c r="H815" i="62"/>
  <c r="H816" i="62"/>
  <c r="H817" i="62"/>
  <c r="H818" i="62"/>
  <c r="H819" i="62"/>
  <c r="H820" i="62"/>
  <c r="H821" i="62"/>
  <c r="H822" i="62"/>
  <c r="H823" i="62"/>
  <c r="H824" i="62"/>
  <c r="H825" i="62"/>
  <c r="H826" i="62"/>
  <c r="H827" i="62"/>
  <c r="H828" i="62"/>
  <c r="H829" i="62"/>
  <c r="H830" i="62"/>
  <c r="H831" i="62"/>
  <c r="H832" i="62"/>
  <c r="H833" i="62"/>
  <c r="H834" i="62"/>
  <c r="H835" i="62"/>
  <c r="H836" i="62"/>
  <c r="H837" i="62"/>
  <c r="H838" i="62"/>
  <c r="H839" i="62"/>
  <c r="H840" i="62"/>
  <c r="H841" i="62"/>
  <c r="H842" i="62"/>
  <c r="H843" i="62"/>
  <c r="H844" i="62"/>
  <c r="H845" i="62"/>
  <c r="H846" i="62"/>
  <c r="H847" i="62"/>
  <c r="H848" i="62"/>
  <c r="H849" i="62"/>
  <c r="H850" i="62"/>
  <c r="H851" i="62"/>
  <c r="H852" i="62"/>
  <c r="H853" i="62"/>
  <c r="H854" i="62"/>
  <c r="H855" i="62"/>
  <c r="H856" i="62"/>
  <c r="H857" i="62"/>
  <c r="H858" i="62"/>
  <c r="H859" i="62"/>
  <c r="H860" i="62"/>
  <c r="H861" i="62"/>
  <c r="H862" i="62"/>
  <c r="H863" i="62"/>
  <c r="H864" i="62"/>
  <c r="H865" i="62"/>
  <c r="H866" i="62"/>
  <c r="H867" i="62"/>
  <c r="H868" i="62"/>
  <c r="H869" i="62"/>
  <c r="H870" i="62"/>
  <c r="H871" i="62"/>
  <c r="H872" i="62"/>
  <c r="H873" i="62"/>
  <c r="H874" i="62"/>
  <c r="H875" i="62"/>
  <c r="H876" i="62"/>
  <c r="H877" i="62"/>
  <c r="H878" i="62"/>
  <c r="H879" i="62"/>
  <c r="H880" i="62"/>
  <c r="H881" i="62"/>
  <c r="H882" i="62"/>
  <c r="H883" i="62"/>
  <c r="H884" i="62"/>
  <c r="H885" i="62"/>
  <c r="H886" i="62"/>
  <c r="H887" i="62"/>
  <c r="H888" i="62"/>
  <c r="H889" i="62"/>
  <c r="H890" i="62"/>
  <c r="H891" i="62"/>
  <c r="H892" i="62"/>
  <c r="H893" i="62"/>
  <c r="H894" i="62"/>
  <c r="H895" i="62"/>
  <c r="H896" i="62"/>
  <c r="H897" i="62"/>
  <c r="H898" i="62"/>
  <c r="H899" i="62"/>
  <c r="H900" i="62"/>
  <c r="H901" i="62"/>
  <c r="H902" i="62"/>
  <c r="H903" i="62"/>
  <c r="H904" i="62"/>
  <c r="H905" i="62"/>
  <c r="H906" i="62"/>
  <c r="H907" i="62"/>
  <c r="H908" i="62"/>
  <c r="H909" i="62"/>
  <c r="H910" i="62"/>
  <c r="H911" i="62"/>
  <c r="H912" i="62"/>
  <c r="H913" i="62"/>
  <c r="H914" i="62"/>
  <c r="H915" i="62"/>
  <c r="H916" i="62"/>
  <c r="H917" i="62"/>
  <c r="H918" i="62"/>
  <c r="H919" i="62"/>
  <c r="H920" i="62"/>
  <c r="H921" i="62"/>
  <c r="H922" i="62"/>
  <c r="H923" i="62"/>
  <c r="H924" i="62"/>
  <c r="H925" i="62"/>
  <c r="H926" i="62"/>
  <c r="H927" i="62"/>
  <c r="H928" i="62"/>
  <c r="H929" i="62"/>
  <c r="H930" i="62"/>
  <c r="H931" i="62"/>
  <c r="H932" i="62"/>
  <c r="H933" i="62"/>
  <c r="H934" i="62"/>
  <c r="H935" i="62"/>
  <c r="H936" i="62"/>
  <c r="H937" i="62"/>
  <c r="H938" i="62"/>
  <c r="H939" i="62"/>
  <c r="H940" i="62"/>
  <c r="H941" i="62"/>
  <c r="H942" i="62"/>
  <c r="H943" i="62"/>
  <c r="H944" i="62"/>
  <c r="H945" i="62"/>
  <c r="H946" i="62"/>
  <c r="H947" i="62"/>
  <c r="H948" i="62"/>
  <c r="H949" i="62"/>
  <c r="H950" i="62"/>
  <c r="H951" i="62"/>
  <c r="H952" i="62"/>
  <c r="H953" i="62"/>
  <c r="H954" i="62"/>
  <c r="H955" i="62"/>
  <c r="H956" i="62"/>
  <c r="H957" i="62"/>
  <c r="H958" i="62"/>
  <c r="H959" i="62"/>
  <c r="H960" i="62"/>
  <c r="H961" i="62"/>
  <c r="H962" i="62"/>
  <c r="H963" i="62"/>
  <c r="H964" i="62"/>
  <c r="H965" i="62"/>
  <c r="H966" i="62"/>
  <c r="H967" i="62"/>
  <c r="H968" i="62"/>
  <c r="H969" i="62"/>
  <c r="H970" i="62"/>
  <c r="H971" i="62"/>
  <c r="H972" i="62"/>
  <c r="H973" i="62"/>
  <c r="H974" i="62"/>
  <c r="H975" i="62"/>
  <c r="H976" i="62"/>
  <c r="H977" i="62"/>
  <c r="H978" i="62"/>
  <c r="H979" i="62"/>
  <c r="H980" i="62"/>
  <c r="H981" i="62"/>
  <c r="H982" i="62"/>
  <c r="H983" i="62"/>
  <c r="H984" i="62"/>
  <c r="H985" i="62"/>
  <c r="H986" i="62"/>
  <c r="H987" i="62"/>
  <c r="H988" i="62"/>
  <c r="H989" i="62"/>
  <c r="H990" i="62"/>
  <c r="H991" i="62"/>
  <c r="H992" i="62"/>
  <c r="H993" i="62"/>
  <c r="H994" i="62"/>
  <c r="H995" i="62"/>
  <c r="H996" i="62"/>
  <c r="H997" i="62"/>
  <c r="H998" i="62"/>
  <c r="H999" i="62"/>
  <c r="H1000" i="62"/>
  <c r="H1001" i="62"/>
  <c r="H1002" i="62"/>
  <c r="H1003" i="62"/>
  <c r="H1004" i="62"/>
  <c r="H1005" i="62"/>
  <c r="H1006" i="62"/>
  <c r="H1007" i="62"/>
  <c r="H1008" i="62"/>
  <c r="H1009" i="62"/>
  <c r="H1010" i="62"/>
  <c r="H1011" i="62"/>
  <c r="H1012" i="62"/>
  <c r="H1013" i="62"/>
  <c r="H1014" i="62"/>
  <c r="H1015" i="62"/>
  <c r="H1016" i="62"/>
  <c r="H1017" i="62"/>
  <c r="H1018" i="62"/>
  <c r="H1019" i="62"/>
  <c r="H1020" i="62"/>
  <c r="H1021" i="62"/>
  <c r="H1022" i="62"/>
  <c r="H1023" i="62"/>
  <c r="H1024" i="62"/>
  <c r="H1025" i="62"/>
  <c r="H1026" i="62"/>
  <c r="H1027" i="62"/>
  <c r="H1028" i="62"/>
  <c r="H1029" i="62"/>
  <c r="H1030" i="62"/>
  <c r="H1031" i="62"/>
  <c r="H1032" i="62"/>
  <c r="H1033" i="62"/>
  <c r="H1034" i="62"/>
  <c r="H1035" i="62"/>
  <c r="H1036" i="62"/>
  <c r="H1037" i="62"/>
  <c r="H1038" i="62"/>
  <c r="H1039" i="62"/>
  <c r="H1040" i="62"/>
  <c r="H1041" i="62"/>
  <c r="H1042" i="62"/>
  <c r="H1043" i="62"/>
  <c r="H1044" i="62"/>
  <c r="H1045" i="62"/>
  <c r="H1046" i="62"/>
  <c r="H1047" i="62"/>
  <c r="H1048" i="62"/>
  <c r="H1049" i="62"/>
  <c r="H1050" i="62"/>
  <c r="H1051" i="62"/>
  <c r="H1052" i="62"/>
  <c r="H1053" i="62"/>
  <c r="H1054" i="62"/>
  <c r="H1055" i="62"/>
  <c r="H1056" i="62"/>
  <c r="H1057" i="62"/>
  <c r="H1058" i="62"/>
  <c r="H1059" i="62"/>
  <c r="H1060" i="62"/>
  <c r="H1061" i="62"/>
  <c r="H1062" i="62"/>
  <c r="H1063" i="62"/>
  <c r="H1064" i="62"/>
  <c r="H1065" i="62"/>
  <c r="H1066" i="62"/>
  <c r="H1067" i="62"/>
  <c r="H1068" i="62"/>
  <c r="H1069" i="62"/>
  <c r="H1070" i="62"/>
  <c r="H1071" i="62"/>
  <c r="H1072" i="62"/>
  <c r="H1073" i="62"/>
  <c r="H1074" i="62"/>
  <c r="H1075" i="62"/>
  <c r="H1076" i="62"/>
  <c r="H1077" i="62"/>
  <c r="H1078" i="62"/>
  <c r="H1079" i="62"/>
  <c r="H1080" i="62"/>
  <c r="H1081" i="62"/>
  <c r="H1082" i="62"/>
  <c r="H1083" i="62"/>
  <c r="H1084" i="62"/>
  <c r="H1085" i="62"/>
  <c r="H1086" i="62"/>
  <c r="H1087" i="62"/>
  <c r="H1088" i="62"/>
  <c r="H1089" i="62"/>
  <c r="H1090" i="62"/>
  <c r="H1091" i="62"/>
  <c r="H1092" i="62"/>
  <c r="H1093" i="62"/>
  <c r="H1094" i="62"/>
  <c r="H1095" i="62"/>
  <c r="H1096" i="62"/>
  <c r="H1097" i="62"/>
  <c r="H1098" i="62"/>
  <c r="H1099" i="62"/>
  <c r="H1100" i="62"/>
  <c r="H1101" i="62"/>
  <c r="H1102" i="62"/>
  <c r="H1103" i="62"/>
  <c r="H1104" i="62"/>
  <c r="H1105" i="62"/>
  <c r="H1106" i="62"/>
  <c r="H1107" i="62"/>
  <c r="H1108" i="62"/>
  <c r="H1109" i="62"/>
  <c r="H1110" i="62"/>
  <c r="H1111" i="62"/>
  <c r="H1112" i="62"/>
  <c r="H1113" i="62"/>
  <c r="H1114" i="62"/>
  <c r="H1115" i="62"/>
  <c r="H1116" i="62"/>
  <c r="H1117" i="62"/>
  <c r="H1118" i="62"/>
  <c r="H1119" i="62"/>
  <c r="H1120" i="62"/>
  <c r="H1121" i="62"/>
  <c r="H1122" i="62"/>
  <c r="H1123" i="62"/>
  <c r="H1124" i="62"/>
  <c r="H1125" i="62"/>
  <c r="H1126" i="62"/>
  <c r="H1127" i="62"/>
  <c r="H1128" i="62"/>
  <c r="H1129" i="62"/>
  <c r="H1130" i="62"/>
  <c r="H1131" i="62"/>
  <c r="H1132" i="62"/>
  <c r="H1133" i="62"/>
  <c r="H1134" i="62"/>
  <c r="H1135" i="62"/>
  <c r="H1136" i="62"/>
  <c r="H1137" i="62"/>
  <c r="H1138" i="62"/>
  <c r="H1139" i="62"/>
  <c r="H1140" i="62"/>
  <c r="H1141" i="62"/>
  <c r="H1142" i="62"/>
  <c r="H1143" i="62"/>
  <c r="H1144" i="62"/>
  <c r="H1145" i="62"/>
  <c r="H1146" i="62"/>
  <c r="H1147" i="62"/>
  <c r="H1148" i="62"/>
  <c r="H1149" i="62"/>
  <c r="H1150" i="62"/>
  <c r="H1151" i="62"/>
  <c r="H1152" i="62"/>
  <c r="H1153" i="62"/>
  <c r="H1154" i="62"/>
  <c r="H1155" i="62"/>
  <c r="H1156" i="62"/>
  <c r="H1157" i="62"/>
  <c r="H1158" i="62"/>
  <c r="H1159" i="62"/>
  <c r="H1160" i="62"/>
  <c r="H1161" i="62"/>
  <c r="H1162" i="62"/>
  <c r="H1163" i="62"/>
  <c r="H1164" i="62"/>
  <c r="H1165" i="62"/>
  <c r="H1166" i="62"/>
  <c r="H1167" i="62"/>
  <c r="H1168" i="62"/>
  <c r="H1169" i="62"/>
  <c r="H1170" i="62"/>
  <c r="H1171" i="62"/>
  <c r="H1172" i="62"/>
  <c r="H1173" i="62"/>
  <c r="H1174" i="62"/>
  <c r="H1175" i="62"/>
  <c r="H1176" i="62"/>
  <c r="H1177" i="62"/>
  <c r="H1178" i="62"/>
  <c r="H1179" i="62"/>
  <c r="H1180" i="62"/>
  <c r="H1181" i="62"/>
  <c r="H1182" i="62"/>
  <c r="H1183" i="62"/>
  <c r="H1184" i="62"/>
  <c r="H1185" i="62"/>
  <c r="H1186" i="62"/>
  <c r="H1187" i="62"/>
  <c r="H1188" i="62"/>
  <c r="H1189" i="62"/>
  <c r="H1190" i="62"/>
  <c r="H1191" i="62"/>
  <c r="H1192" i="62"/>
  <c r="H1193" i="62"/>
  <c r="H1194" i="62"/>
  <c r="H1195" i="62"/>
  <c r="H1196" i="62"/>
  <c r="H1197" i="62"/>
  <c r="H1198" i="62"/>
  <c r="H1199" i="62"/>
  <c r="H1200" i="62"/>
  <c r="H1201" i="62"/>
  <c r="H1202" i="62"/>
  <c r="H1203" i="62"/>
  <c r="H1204" i="62"/>
  <c r="H1205" i="62"/>
  <c r="H1206" i="62"/>
  <c r="H1207" i="62"/>
  <c r="H1208" i="62"/>
  <c r="H1209" i="62"/>
  <c r="H1210" i="62"/>
  <c r="H1211" i="62"/>
  <c r="H1212" i="62"/>
  <c r="H1213" i="62"/>
  <c r="H1214" i="62"/>
  <c r="H1215" i="62"/>
  <c r="H1216" i="62"/>
  <c r="H1217" i="62"/>
  <c r="H1218" i="62"/>
  <c r="H1219" i="62"/>
  <c r="H1220" i="62"/>
  <c r="H1221" i="62"/>
  <c r="H1222" i="62"/>
  <c r="H1223" i="62"/>
  <c r="H1224" i="62"/>
  <c r="H1225" i="62"/>
  <c r="H1226" i="62"/>
  <c r="H1227" i="62"/>
  <c r="H1228" i="62"/>
  <c r="H1229" i="62"/>
  <c r="H1230" i="62"/>
  <c r="H1231" i="62"/>
  <c r="H1232" i="62"/>
  <c r="H1233" i="62"/>
  <c r="H1234" i="62"/>
  <c r="H1235" i="62"/>
  <c r="H1236" i="62"/>
  <c r="H1237" i="62"/>
  <c r="H1238" i="62"/>
  <c r="H1239" i="62"/>
  <c r="H1240" i="62"/>
  <c r="H1241" i="62"/>
  <c r="H1242" i="62"/>
  <c r="H1243" i="62"/>
  <c r="H1244" i="62"/>
  <c r="H1245" i="62"/>
  <c r="H1246" i="62"/>
  <c r="H1247" i="62"/>
  <c r="H1248" i="62"/>
  <c r="H1249" i="62"/>
  <c r="H1250" i="62"/>
  <c r="H1251" i="62"/>
  <c r="H1252" i="62"/>
  <c r="H1253" i="62"/>
  <c r="H1254" i="62"/>
  <c r="H1255" i="62"/>
  <c r="H1256" i="62"/>
  <c r="H1257" i="62"/>
  <c r="H1258" i="62"/>
  <c r="H1259" i="62"/>
  <c r="H1260" i="62"/>
  <c r="H1261" i="62"/>
  <c r="H1262" i="62"/>
  <c r="H1263" i="62"/>
  <c r="H1264" i="62"/>
  <c r="H1265" i="62"/>
  <c r="H1266" i="62"/>
  <c r="H1267" i="62"/>
  <c r="H1268" i="62"/>
  <c r="H1269" i="62"/>
  <c r="H1270" i="62"/>
  <c r="H1271" i="62"/>
  <c r="H1272" i="62"/>
  <c r="H1273" i="62"/>
  <c r="H1274" i="62"/>
  <c r="H1275" i="62"/>
  <c r="H1276" i="62"/>
  <c r="H1277" i="62"/>
  <c r="H1278" i="62"/>
  <c r="H1279" i="62"/>
  <c r="H1280" i="62"/>
  <c r="H1281" i="62"/>
  <c r="H1282" i="62"/>
  <c r="H1283" i="62"/>
  <c r="H1284" i="62"/>
  <c r="H1285" i="62"/>
  <c r="H1286" i="62"/>
  <c r="H1287" i="62"/>
  <c r="H1288" i="62"/>
  <c r="H1289" i="62"/>
  <c r="H1290" i="62"/>
  <c r="H1291" i="62"/>
  <c r="H1292" i="62"/>
  <c r="H1293" i="62"/>
  <c r="H1294" i="62"/>
  <c r="H1295" i="62"/>
  <c r="H1296" i="62"/>
  <c r="H1297" i="62"/>
  <c r="H1298" i="62"/>
  <c r="H1299" i="62"/>
  <c r="H1300" i="62"/>
  <c r="H1301" i="62"/>
  <c r="H1302" i="62"/>
  <c r="H1303" i="62"/>
  <c r="H1304" i="62"/>
  <c r="H1305" i="62"/>
  <c r="H1306" i="62"/>
  <c r="H1307" i="62"/>
  <c r="H1308" i="62"/>
  <c r="H1309" i="62"/>
  <c r="H1310" i="62"/>
  <c r="H1311" i="62"/>
  <c r="H1312" i="62"/>
  <c r="H1313" i="62"/>
  <c r="H1314" i="62"/>
  <c r="H1315" i="62"/>
  <c r="H1316" i="62"/>
  <c r="H1317" i="62"/>
  <c r="H1318" i="62"/>
  <c r="H1319" i="62"/>
  <c r="H1320" i="62"/>
  <c r="H1321" i="62"/>
  <c r="H1322" i="62"/>
  <c r="H1323" i="62"/>
  <c r="H1324" i="62"/>
  <c r="H1325" i="62"/>
  <c r="H1326" i="62"/>
  <c r="H1327" i="62"/>
  <c r="H1328" i="62"/>
  <c r="H1329" i="62"/>
  <c r="H1330" i="62"/>
  <c r="H1331" i="62"/>
  <c r="H1332" i="62"/>
  <c r="H1333" i="62"/>
  <c r="H1334" i="62"/>
  <c r="H1335" i="62"/>
  <c r="H1336" i="62"/>
  <c r="H1337" i="62"/>
  <c r="H1338" i="62"/>
  <c r="H1339" i="62"/>
  <c r="H1340" i="62"/>
  <c r="H1341" i="62"/>
  <c r="H1342" i="62"/>
  <c r="H1343" i="62"/>
  <c r="H1344" i="62"/>
  <c r="H1345" i="62"/>
  <c r="H1346" i="62"/>
  <c r="H1347" i="62"/>
  <c r="H1348" i="62"/>
  <c r="H1349" i="62"/>
  <c r="H1350" i="62"/>
  <c r="H1351" i="62"/>
  <c r="H1352" i="62"/>
  <c r="H1353" i="62"/>
  <c r="H1354" i="62"/>
  <c r="H1355" i="62"/>
  <c r="H1356" i="62"/>
  <c r="H1357" i="62"/>
  <c r="H1358" i="62"/>
  <c r="H1359" i="62"/>
  <c r="H1360" i="62"/>
  <c r="H1361" i="62"/>
  <c r="H1362" i="62"/>
  <c r="H1363" i="62"/>
  <c r="H1364" i="62"/>
  <c r="H1365" i="62"/>
  <c r="H1366" i="62"/>
  <c r="H1367" i="62"/>
  <c r="H1368" i="62"/>
  <c r="H1369" i="62"/>
  <c r="H1370" i="62"/>
  <c r="H1371" i="62"/>
  <c r="H1372" i="62"/>
  <c r="H1373" i="62"/>
  <c r="H1374" i="62"/>
  <c r="H1375" i="62"/>
  <c r="H1376" i="62"/>
  <c r="H1377" i="62"/>
  <c r="H1378" i="62"/>
  <c r="H1379" i="62"/>
  <c r="H1380" i="62"/>
  <c r="H1381" i="62"/>
  <c r="H1382" i="62"/>
  <c r="H1383" i="62"/>
  <c r="H1384" i="62"/>
  <c r="H1385" i="62"/>
  <c r="H1386" i="62"/>
  <c r="H1387" i="62"/>
  <c r="H1388" i="62"/>
  <c r="H1389" i="62"/>
  <c r="H1390" i="62"/>
  <c r="H1391" i="62"/>
  <c r="H1392" i="62"/>
  <c r="H1393" i="62"/>
  <c r="H1394" i="62"/>
  <c r="H1395" i="62"/>
  <c r="H1396" i="62"/>
  <c r="H1397" i="62"/>
  <c r="H1398" i="62"/>
  <c r="H1399" i="62"/>
  <c r="H1400" i="62"/>
  <c r="H1401" i="62"/>
  <c r="H1402" i="62"/>
  <c r="H1403" i="62"/>
  <c r="H1404" i="62"/>
  <c r="H1405" i="62"/>
  <c r="H1406" i="62"/>
  <c r="H1407" i="62"/>
  <c r="H1408" i="62"/>
  <c r="H1409" i="62"/>
  <c r="H1410" i="62"/>
  <c r="H1411" i="62"/>
  <c r="H1412" i="62"/>
  <c r="H1413" i="62"/>
  <c r="H1414" i="62"/>
  <c r="H1415" i="62"/>
  <c r="H1416" i="62"/>
  <c r="H1417" i="62"/>
  <c r="H1418" i="62"/>
  <c r="H1419" i="62"/>
  <c r="H1420" i="62"/>
  <c r="H1421" i="62"/>
  <c r="H1422" i="62"/>
  <c r="H1423" i="62"/>
  <c r="H1424" i="62"/>
  <c r="H1425" i="62"/>
  <c r="H1426" i="62"/>
  <c r="H1427" i="62"/>
  <c r="H1428" i="62"/>
  <c r="H1429" i="62"/>
  <c r="H1430" i="62"/>
  <c r="H1431" i="62"/>
  <c r="H1432" i="62"/>
  <c r="H1433" i="62"/>
  <c r="H1434" i="62"/>
  <c r="H1435" i="62"/>
  <c r="H1436" i="62"/>
  <c r="H1437" i="62"/>
  <c r="H1438" i="62"/>
  <c r="H1439" i="62"/>
  <c r="H1440" i="62"/>
  <c r="H1441" i="62"/>
  <c r="H1442" i="62"/>
  <c r="H1443" i="62"/>
  <c r="H1444" i="62"/>
  <c r="H1445" i="62"/>
  <c r="H1446" i="62"/>
  <c r="H1447" i="62"/>
  <c r="H1448" i="62"/>
  <c r="H1449" i="62"/>
  <c r="H1450" i="62"/>
  <c r="H1451" i="62"/>
  <c r="H1452" i="62"/>
  <c r="H1453" i="62"/>
  <c r="H1454" i="62"/>
  <c r="H1455" i="62"/>
  <c r="H1456" i="62"/>
  <c r="H1457" i="62"/>
  <c r="H1458" i="62"/>
  <c r="H1459" i="62"/>
  <c r="H1460" i="62"/>
  <c r="H1461" i="62"/>
  <c r="H1462" i="62"/>
  <c r="H1463" i="62"/>
  <c r="H1464" i="62"/>
  <c r="H1465" i="62"/>
  <c r="H1466" i="62"/>
  <c r="H1467" i="62"/>
  <c r="H1468" i="62"/>
  <c r="H1469" i="62"/>
  <c r="H1470" i="62"/>
  <c r="H1471" i="62"/>
  <c r="H1472" i="62"/>
  <c r="H1473" i="62"/>
  <c r="H1474" i="62"/>
  <c r="H1475" i="62"/>
  <c r="H1476" i="62"/>
  <c r="H1477" i="62"/>
  <c r="H1478" i="62"/>
  <c r="H1479" i="62"/>
  <c r="H1480" i="62"/>
  <c r="H1481" i="62"/>
  <c r="H1482" i="62"/>
  <c r="H1483" i="62"/>
  <c r="H1484" i="62"/>
  <c r="H1485" i="62"/>
  <c r="H1486" i="62"/>
  <c r="H1487" i="62"/>
  <c r="H1488" i="62"/>
  <c r="H1489" i="62"/>
  <c r="H1490" i="62"/>
  <c r="H1491" i="62"/>
  <c r="H1492" i="62"/>
  <c r="H1493" i="62"/>
  <c r="H1494" i="62"/>
  <c r="H1495" i="62"/>
  <c r="H1496" i="62"/>
  <c r="H1497" i="62"/>
  <c r="H1498" i="62"/>
  <c r="H1499" i="62"/>
  <c r="H1500" i="62"/>
  <c r="H1501" i="62"/>
  <c r="H1502" i="62"/>
  <c r="H1503" i="62"/>
  <c r="H1504" i="62"/>
  <c r="H1505" i="62"/>
  <c r="H1506" i="62"/>
  <c r="H1507" i="62"/>
  <c r="H1508" i="62"/>
  <c r="H1509" i="62"/>
  <c r="H1510" i="62"/>
  <c r="H1511" i="62"/>
  <c r="H1512" i="62"/>
  <c r="H1513" i="62"/>
  <c r="H1514" i="62"/>
  <c r="H1515" i="62"/>
  <c r="H1516" i="62"/>
  <c r="H1517" i="62"/>
  <c r="H1518" i="62"/>
  <c r="H1519" i="62"/>
  <c r="H1520" i="62"/>
  <c r="H1521" i="62"/>
  <c r="H1522" i="62"/>
  <c r="H1523" i="62"/>
  <c r="H1524" i="62"/>
  <c r="H1525" i="62"/>
  <c r="H1526" i="62"/>
  <c r="H1527" i="62"/>
  <c r="H1528" i="62"/>
  <c r="H1529" i="62"/>
  <c r="H1530" i="62"/>
  <c r="H1531" i="62"/>
  <c r="H1532" i="62"/>
  <c r="H1533" i="62"/>
  <c r="H1534" i="62"/>
  <c r="H1535" i="62"/>
  <c r="H1536" i="62"/>
  <c r="H1537" i="62"/>
  <c r="H1538" i="62"/>
  <c r="H1539" i="62"/>
  <c r="H1540" i="62"/>
  <c r="H1541" i="62"/>
  <c r="H1542" i="62"/>
  <c r="H1543" i="62"/>
  <c r="H1544" i="62"/>
  <c r="H1545" i="62"/>
  <c r="H1546" i="62"/>
  <c r="H1547" i="62"/>
  <c r="H1548" i="62"/>
  <c r="H1549" i="62"/>
  <c r="H1550" i="62"/>
  <c r="H1551" i="62"/>
  <c r="H1552" i="62"/>
  <c r="H1553" i="62"/>
  <c r="H1554" i="62"/>
  <c r="H1555" i="62"/>
  <c r="H1556" i="62"/>
  <c r="H1557" i="62"/>
  <c r="H1558" i="62"/>
  <c r="H1559" i="62"/>
  <c r="H1560" i="62"/>
  <c r="H1561" i="62"/>
  <c r="H1562" i="62"/>
  <c r="H1563" i="62"/>
  <c r="H1564" i="62"/>
  <c r="H1565" i="62"/>
  <c r="H1566" i="62"/>
  <c r="H1567" i="62"/>
  <c r="H1568" i="62"/>
  <c r="H1569" i="62"/>
  <c r="H1570" i="62"/>
  <c r="H1571" i="62"/>
  <c r="H1572" i="62"/>
  <c r="H1573" i="62"/>
  <c r="H1574" i="62"/>
  <c r="H1575" i="62"/>
  <c r="H1576" i="62"/>
  <c r="H1577" i="62"/>
  <c r="H1578" i="62"/>
  <c r="H1579" i="62"/>
  <c r="H1580" i="62"/>
  <c r="H1581" i="62"/>
  <c r="H1582" i="62"/>
  <c r="H1583" i="62"/>
  <c r="H1584" i="62"/>
  <c r="H1585" i="62"/>
  <c r="H1586" i="62"/>
  <c r="H1587" i="62"/>
  <c r="H1588" i="62"/>
  <c r="H1589" i="62"/>
  <c r="H1590" i="62"/>
  <c r="H1591" i="62"/>
  <c r="H1592" i="62"/>
  <c r="H1593" i="62"/>
  <c r="H1594" i="62"/>
  <c r="H1595" i="62"/>
  <c r="H1596" i="62"/>
  <c r="H1597" i="62"/>
  <c r="H1598" i="62"/>
  <c r="H1599" i="62"/>
  <c r="H1600" i="62"/>
  <c r="H1601" i="62"/>
  <c r="H1602" i="62"/>
  <c r="H1603" i="62"/>
  <c r="H1604" i="62"/>
  <c r="H1605" i="62"/>
  <c r="H1606" i="62"/>
  <c r="H1607" i="62"/>
  <c r="H1608" i="62"/>
  <c r="H1609" i="62"/>
  <c r="H1610" i="62"/>
  <c r="H1611" i="62"/>
  <c r="H1612" i="62"/>
  <c r="H1613" i="62"/>
  <c r="H1614" i="62"/>
  <c r="H1615" i="62"/>
  <c r="H1616" i="62"/>
  <c r="H1617" i="62"/>
  <c r="H1618" i="62"/>
  <c r="H1619" i="62"/>
  <c r="H1620" i="62"/>
  <c r="H1621" i="62"/>
  <c r="H1622" i="62"/>
  <c r="H1623" i="62"/>
  <c r="H1624" i="62"/>
  <c r="H1625" i="62"/>
  <c r="H1626" i="62"/>
  <c r="H1627" i="62"/>
  <c r="H1628" i="62"/>
  <c r="H1629" i="62"/>
  <c r="H1630" i="62"/>
  <c r="H1631" i="62"/>
  <c r="H1632" i="62"/>
  <c r="H1633" i="62"/>
  <c r="H1634" i="62"/>
  <c r="H1635" i="62"/>
  <c r="H1636" i="62"/>
  <c r="H1637" i="62"/>
  <c r="H1638" i="62"/>
  <c r="H1639" i="62"/>
  <c r="H1640" i="62"/>
  <c r="H1641" i="62"/>
  <c r="H1642" i="62"/>
  <c r="H1643" i="62"/>
  <c r="H1644" i="62"/>
  <c r="H1645" i="62"/>
  <c r="H1646" i="62"/>
  <c r="H1647" i="62"/>
  <c r="H1648" i="62"/>
  <c r="H1649" i="62"/>
  <c r="H1650" i="62"/>
  <c r="H1651" i="62"/>
  <c r="H1652" i="62"/>
  <c r="H1653" i="62"/>
  <c r="H1654" i="62"/>
  <c r="H1655" i="62"/>
  <c r="H1656" i="62"/>
  <c r="H1657" i="62"/>
  <c r="H1658" i="62"/>
  <c r="H1659" i="62"/>
  <c r="H1660" i="62"/>
  <c r="H1661" i="62"/>
  <c r="H1662" i="62"/>
  <c r="H1663" i="62"/>
  <c r="H1664" i="62"/>
  <c r="H1665" i="62"/>
  <c r="H1666" i="62"/>
  <c r="H1667" i="62"/>
  <c r="H1668" i="62"/>
  <c r="H1669" i="62"/>
  <c r="H1670" i="62"/>
  <c r="H1671" i="62"/>
  <c r="H1672" i="62"/>
  <c r="H1673" i="62"/>
  <c r="H1674" i="62"/>
  <c r="H1675" i="62"/>
  <c r="H1676" i="62"/>
  <c r="H1677" i="62"/>
  <c r="H1678" i="62"/>
  <c r="H1679" i="62"/>
  <c r="H1680" i="62"/>
  <c r="H1681" i="62"/>
  <c r="H1682" i="62"/>
  <c r="H1683" i="62"/>
  <c r="H1684" i="62"/>
  <c r="H1685" i="62"/>
  <c r="H1686" i="62"/>
  <c r="H1687" i="62"/>
  <c r="H1688" i="62"/>
  <c r="H1689" i="62"/>
  <c r="H1690" i="62"/>
  <c r="H1691" i="62"/>
  <c r="H1692" i="62"/>
  <c r="H1693" i="62"/>
  <c r="H1694" i="62"/>
  <c r="H1695" i="62"/>
  <c r="H1696" i="62"/>
  <c r="H1697" i="62"/>
  <c r="H1698" i="62"/>
  <c r="H1699" i="62"/>
  <c r="H1700" i="62"/>
  <c r="H1701" i="62"/>
  <c r="H1702" i="62"/>
  <c r="H1703" i="62"/>
  <c r="H1704" i="62"/>
  <c r="H1705" i="62"/>
  <c r="H1706" i="62"/>
  <c r="H1707" i="62"/>
  <c r="H1708" i="62"/>
  <c r="H1709" i="62"/>
  <c r="H1710" i="62"/>
  <c r="H1711" i="62"/>
  <c r="H1712" i="62"/>
  <c r="H1713" i="62"/>
  <c r="H1714" i="62"/>
  <c r="H1715" i="62"/>
  <c r="H1716" i="62"/>
  <c r="H1717" i="62"/>
  <c r="H1718" i="62"/>
  <c r="H1719" i="62"/>
  <c r="H1720" i="62"/>
  <c r="H1721" i="62"/>
  <c r="H1722" i="62"/>
  <c r="H1723" i="62"/>
  <c r="H1724" i="62"/>
  <c r="H1725" i="62"/>
  <c r="H1726" i="62"/>
  <c r="H1727" i="62"/>
  <c r="H1728" i="62"/>
  <c r="H1729" i="62"/>
  <c r="H1730" i="62"/>
  <c r="H1731" i="62"/>
  <c r="H1732" i="62"/>
  <c r="H1733" i="62"/>
  <c r="H1734" i="62"/>
  <c r="H1735" i="62"/>
  <c r="H1736" i="62"/>
  <c r="H1737" i="62"/>
  <c r="H1738" i="62"/>
  <c r="H1739" i="62"/>
  <c r="H1740" i="62"/>
  <c r="H1741" i="62"/>
  <c r="H1742" i="62"/>
  <c r="H1743" i="62"/>
  <c r="H1744" i="62"/>
  <c r="H1745" i="62"/>
  <c r="H1746" i="62"/>
  <c r="H1747" i="62"/>
  <c r="H1748" i="62"/>
  <c r="H1749" i="62"/>
  <c r="H1750" i="62"/>
  <c r="H1751" i="62"/>
  <c r="H1752" i="62"/>
  <c r="H1753" i="62"/>
  <c r="H1754" i="62"/>
  <c r="H1755" i="62"/>
  <c r="H1756" i="62"/>
  <c r="H1757" i="62"/>
  <c r="H1758" i="62"/>
  <c r="H1759" i="62"/>
  <c r="H1760" i="62"/>
  <c r="H1761" i="62"/>
  <c r="H1762" i="62"/>
  <c r="H1763" i="62"/>
  <c r="H1764" i="62"/>
  <c r="H1765" i="62"/>
  <c r="H1766" i="62"/>
  <c r="H1767" i="62"/>
  <c r="H1768" i="62"/>
  <c r="H1769" i="62"/>
  <c r="H1770" i="62"/>
  <c r="H1771" i="62"/>
  <c r="H1772" i="62"/>
  <c r="H1773" i="62"/>
  <c r="H1774" i="62"/>
  <c r="H1775" i="62"/>
  <c r="H1776" i="62"/>
  <c r="H1777" i="62"/>
  <c r="H1778" i="62"/>
  <c r="H1779" i="62"/>
  <c r="H1780" i="62"/>
  <c r="H1781" i="62"/>
  <c r="H1782" i="62"/>
  <c r="H1783" i="62"/>
  <c r="H1784" i="62"/>
  <c r="H1785" i="62"/>
  <c r="H1786" i="62"/>
  <c r="H1787" i="62"/>
  <c r="H1788" i="62"/>
  <c r="H1789" i="62"/>
  <c r="H1790" i="62"/>
  <c r="H1791" i="62"/>
  <c r="H1792" i="62"/>
  <c r="H1793" i="62"/>
  <c r="H1794" i="62"/>
  <c r="H1795" i="62"/>
  <c r="H1796" i="62"/>
  <c r="H1797" i="62"/>
  <c r="H1798" i="62"/>
  <c r="H1799" i="62"/>
  <c r="H1800" i="62"/>
  <c r="H1801" i="62"/>
  <c r="H1802" i="62"/>
  <c r="H1803" i="62"/>
  <c r="H1804" i="62"/>
  <c r="H1805" i="62"/>
  <c r="H1806" i="62"/>
  <c r="H1807" i="62"/>
  <c r="H1808" i="62"/>
  <c r="H1809" i="62"/>
  <c r="H1810" i="62"/>
  <c r="H1811" i="62"/>
  <c r="H1812" i="62"/>
  <c r="H1813" i="62"/>
  <c r="H1814" i="62"/>
  <c r="H1815" i="62"/>
  <c r="H1816" i="62"/>
  <c r="H1817" i="62"/>
  <c r="H1818" i="62"/>
  <c r="H1819" i="62"/>
  <c r="H1820" i="62"/>
  <c r="H1821" i="62"/>
  <c r="H1822" i="62"/>
  <c r="H1823" i="62"/>
  <c r="H1824" i="62"/>
  <c r="H1825" i="62"/>
  <c r="H1826" i="62"/>
  <c r="H1827" i="62"/>
  <c r="H1828" i="62"/>
  <c r="H1829" i="62"/>
  <c r="H1830" i="62"/>
  <c r="H1831" i="62"/>
  <c r="H1832" i="62"/>
  <c r="H1833" i="62"/>
  <c r="H1834" i="62"/>
  <c r="H1835" i="62"/>
  <c r="H1836" i="62"/>
  <c r="H1837" i="62"/>
  <c r="H1838" i="62"/>
  <c r="H1839" i="62"/>
  <c r="H1840" i="62"/>
  <c r="H1841" i="62"/>
  <c r="H1842" i="62"/>
  <c r="H1843" i="62"/>
  <c r="H1844" i="62"/>
  <c r="H1845" i="62"/>
  <c r="H1846" i="62"/>
  <c r="H1847" i="62"/>
  <c r="H1848" i="62"/>
  <c r="H1849" i="62"/>
  <c r="H1850" i="62"/>
  <c r="H1851" i="62"/>
  <c r="H1852" i="62"/>
  <c r="H1853" i="62"/>
  <c r="H1854" i="62"/>
  <c r="H1855" i="62"/>
  <c r="H1856" i="62"/>
  <c r="H1857" i="62"/>
  <c r="H1858" i="62"/>
  <c r="H1859" i="62"/>
  <c r="H1860" i="62"/>
  <c r="H1861" i="62"/>
  <c r="H1862" i="62"/>
  <c r="H1863" i="62"/>
  <c r="H1864" i="62"/>
  <c r="H1865" i="62"/>
  <c r="H1866" i="62"/>
  <c r="H1867" i="62"/>
  <c r="H1868" i="62"/>
  <c r="H1869" i="62"/>
  <c r="H1870" i="62"/>
  <c r="H1871" i="62"/>
  <c r="H1872" i="62"/>
  <c r="H1873" i="62"/>
  <c r="H1874" i="62"/>
  <c r="H1875" i="62"/>
  <c r="H1876" i="62"/>
  <c r="H1877" i="62"/>
  <c r="H1878" i="62"/>
  <c r="H1879" i="62"/>
  <c r="H1880" i="62"/>
  <c r="H1881" i="62"/>
  <c r="H1882" i="62"/>
  <c r="H1883" i="62"/>
  <c r="H1884" i="62"/>
  <c r="H1885" i="62"/>
  <c r="H1886" i="62"/>
  <c r="H1887" i="62"/>
  <c r="H1888" i="62"/>
  <c r="H1889" i="62"/>
  <c r="H1890" i="62"/>
  <c r="H1891" i="62"/>
  <c r="H1892" i="62"/>
  <c r="H1893" i="62"/>
  <c r="H1894" i="62"/>
  <c r="H1895" i="62"/>
  <c r="H1896" i="62"/>
  <c r="H1897" i="62"/>
  <c r="H1898" i="62"/>
  <c r="H1899" i="62"/>
  <c r="H1900" i="62"/>
  <c r="H1901" i="62"/>
  <c r="H1902" i="62"/>
  <c r="H1903" i="62"/>
  <c r="H1904" i="62"/>
  <c r="H1905" i="62"/>
  <c r="H1906" i="62"/>
  <c r="H1907" i="62"/>
  <c r="H1908" i="62"/>
  <c r="H1909" i="62"/>
  <c r="H1910" i="62"/>
  <c r="H1911" i="62"/>
  <c r="H1912" i="62"/>
  <c r="H1913" i="62"/>
  <c r="H1914" i="62"/>
  <c r="H1915" i="62"/>
  <c r="H1916" i="62"/>
  <c r="H1917" i="62"/>
  <c r="H1918" i="62"/>
  <c r="H1919" i="62"/>
  <c r="H1920" i="62"/>
  <c r="H1921" i="62"/>
  <c r="H1922" i="62"/>
  <c r="H1923" i="62"/>
  <c r="H1924" i="62"/>
  <c r="H1925" i="62"/>
  <c r="H1926" i="62"/>
  <c r="H1927" i="62"/>
  <c r="H1928" i="62"/>
  <c r="H1929" i="62"/>
  <c r="H1930" i="62"/>
  <c r="H1931" i="62"/>
  <c r="H1932" i="62"/>
  <c r="H1933" i="62"/>
  <c r="H1934" i="62"/>
  <c r="H1935" i="62"/>
  <c r="H1936" i="62"/>
  <c r="H1937" i="62"/>
  <c r="H1938" i="62"/>
  <c r="H1939" i="62"/>
  <c r="H1940" i="62"/>
  <c r="H1941" i="62"/>
  <c r="H1942" i="62"/>
  <c r="H1943" i="62"/>
  <c r="H1944" i="62"/>
  <c r="H1945" i="62"/>
  <c r="H1946" i="62"/>
  <c r="H1947" i="62"/>
  <c r="H1948" i="62"/>
  <c r="H1949" i="62"/>
  <c r="H1950" i="62"/>
  <c r="H1951" i="62"/>
  <c r="H1952" i="62"/>
  <c r="H1953" i="62"/>
  <c r="H1954" i="62"/>
  <c r="H1955" i="62"/>
  <c r="H1956" i="62"/>
  <c r="H1957" i="62"/>
  <c r="H1958" i="62"/>
  <c r="H1959" i="62"/>
  <c r="H1960" i="62"/>
  <c r="H1961" i="62"/>
  <c r="H1962" i="62"/>
  <c r="H1963" i="62"/>
  <c r="H1964" i="62"/>
  <c r="H1965" i="62"/>
  <c r="H1966" i="62"/>
  <c r="H1967" i="62"/>
  <c r="H1968" i="62"/>
  <c r="H1969" i="62"/>
  <c r="H1970" i="62"/>
  <c r="H1971" i="62"/>
  <c r="H1972" i="62"/>
  <c r="H1973" i="62"/>
  <c r="H1974" i="62"/>
  <c r="H1975" i="62"/>
  <c r="H1976" i="62"/>
  <c r="H1977" i="62"/>
  <c r="H1978" i="62"/>
  <c r="H1979" i="62"/>
  <c r="H1980" i="62"/>
  <c r="H1981" i="62"/>
  <c r="H1982" i="62"/>
  <c r="H1983" i="62"/>
  <c r="H1984" i="62"/>
  <c r="H1985" i="62"/>
  <c r="H1986" i="62"/>
  <c r="H1987" i="62"/>
  <c r="H1988" i="62"/>
  <c r="H1989" i="62"/>
  <c r="H1990" i="62"/>
  <c r="H1991" i="62"/>
  <c r="H1992" i="62"/>
  <c r="H1993" i="62"/>
  <c r="H1994" i="62"/>
  <c r="H1995" i="62"/>
  <c r="H1996" i="62"/>
  <c r="H1997" i="62"/>
  <c r="H1998" i="62"/>
  <c r="H1999" i="62"/>
  <c r="H2000" i="62"/>
  <c r="H2001" i="62"/>
  <c r="H2002" i="62"/>
  <c r="H2003" i="62"/>
  <c r="H2004" i="62"/>
  <c r="H2005" i="62"/>
  <c r="H2006" i="62"/>
  <c r="H2007" i="62"/>
  <c r="H2008" i="62"/>
  <c r="H2009" i="62"/>
  <c r="H2010" i="62"/>
  <c r="H2011" i="62"/>
  <c r="H2012" i="62"/>
  <c r="H2013" i="62"/>
  <c r="H2014" i="62"/>
  <c r="H2015" i="62"/>
  <c r="H2016" i="62"/>
  <c r="H2017" i="62"/>
  <c r="H2018" i="62"/>
  <c r="H2019" i="62"/>
  <c r="H2020" i="62"/>
  <c r="H2021" i="62"/>
  <c r="H2022" i="62"/>
  <c r="H2023" i="62"/>
  <c r="H2024" i="62"/>
  <c r="H2025" i="62"/>
  <c r="H2026" i="62"/>
  <c r="H2027" i="62"/>
  <c r="H2028" i="62"/>
  <c r="H2029" i="62"/>
  <c r="H2030" i="62"/>
  <c r="H2031" i="62"/>
  <c r="H2032" i="62"/>
  <c r="H2033" i="62"/>
  <c r="H2034" i="62"/>
  <c r="H2035" i="62"/>
  <c r="H2036" i="62"/>
  <c r="H2037" i="62"/>
  <c r="H2038" i="62"/>
  <c r="H2039" i="62"/>
  <c r="H2040" i="62"/>
  <c r="H2041" i="62"/>
  <c r="H2042" i="62"/>
  <c r="H2043" i="62"/>
  <c r="H2044" i="62"/>
  <c r="H2045" i="62"/>
  <c r="H2046" i="62"/>
  <c r="H2047" i="62"/>
  <c r="H2048" i="62"/>
  <c r="H2049" i="62"/>
  <c r="H2050" i="62"/>
  <c r="H2051" i="62"/>
  <c r="H2052" i="62"/>
  <c r="H2053" i="62"/>
  <c r="H2054" i="62"/>
  <c r="H2055" i="62"/>
  <c r="H2056" i="62"/>
  <c r="H2057" i="62"/>
  <c r="H2058" i="62"/>
  <c r="H2059" i="62"/>
  <c r="H2060" i="62"/>
  <c r="H2061" i="62"/>
  <c r="H2062" i="62"/>
  <c r="H2063" i="62"/>
  <c r="H2064" i="62"/>
  <c r="H2065" i="62"/>
  <c r="H2066" i="62"/>
  <c r="H2067" i="62"/>
  <c r="H2068" i="62"/>
  <c r="H2069" i="62"/>
  <c r="H2070" i="62"/>
  <c r="H2071" i="62"/>
  <c r="H2072" i="62"/>
  <c r="H2073" i="62"/>
  <c r="H2074" i="62"/>
  <c r="H2075" i="62"/>
  <c r="H2076" i="62"/>
  <c r="H2077" i="62"/>
  <c r="H2078" i="62"/>
  <c r="H2079" i="62"/>
  <c r="H2080" i="62"/>
  <c r="H2081" i="62"/>
  <c r="H2082" i="62"/>
  <c r="H2083" i="62"/>
  <c r="H2084" i="62"/>
  <c r="H2085" i="62"/>
  <c r="H2086" i="62"/>
  <c r="H2087" i="62"/>
  <c r="H2088" i="62"/>
  <c r="H2089" i="62"/>
  <c r="H2090" i="62"/>
  <c r="H2091" i="62"/>
  <c r="H2092" i="62"/>
  <c r="H2093" i="62"/>
  <c r="H2094" i="62"/>
  <c r="H2095" i="62"/>
  <c r="H2096" i="62"/>
  <c r="H2097" i="62"/>
  <c r="H2098" i="62"/>
  <c r="H2099" i="62"/>
  <c r="H2100" i="62"/>
  <c r="H2101" i="62"/>
  <c r="H2102" i="62"/>
  <c r="H2103" i="62"/>
  <c r="H2104" i="62"/>
  <c r="H2105" i="62"/>
  <c r="H2106" i="62"/>
  <c r="H2107" i="62"/>
  <c r="H2108" i="62"/>
  <c r="H2109" i="62"/>
  <c r="H2110" i="62"/>
  <c r="H2111" i="62"/>
  <c r="H2112" i="62"/>
  <c r="H2113" i="62"/>
  <c r="H2114" i="62"/>
  <c r="H2115" i="62"/>
  <c r="H2116" i="62"/>
  <c r="H2117" i="62"/>
  <c r="H2118" i="62"/>
  <c r="H2119" i="62"/>
  <c r="H2120" i="62"/>
  <c r="H2121" i="62"/>
  <c r="H2122" i="62"/>
  <c r="H2123" i="62"/>
  <c r="H2124" i="62"/>
  <c r="H2125" i="62"/>
  <c r="H2126" i="62"/>
  <c r="H2127" i="62"/>
  <c r="H2128" i="62"/>
  <c r="H2129" i="62"/>
  <c r="H2130" i="62"/>
  <c r="H2131" i="62"/>
  <c r="H2132" i="62"/>
  <c r="H2133" i="62"/>
  <c r="H2134" i="62"/>
  <c r="H2135" i="62"/>
  <c r="H2136" i="62"/>
  <c r="H2137" i="62"/>
  <c r="H2138" i="62"/>
  <c r="H2139" i="62"/>
  <c r="H2140" i="62"/>
  <c r="H2141" i="62"/>
  <c r="H2142" i="62"/>
  <c r="H2143" i="62"/>
  <c r="H2144" i="62"/>
  <c r="H2145" i="62"/>
  <c r="H2146" i="62"/>
  <c r="H2147" i="62"/>
  <c r="H2148" i="62"/>
  <c r="H2149" i="62"/>
  <c r="H2150" i="62"/>
  <c r="H2151" i="62"/>
  <c r="H2152" i="62"/>
  <c r="H2153" i="62"/>
  <c r="H2154" i="62"/>
  <c r="H2155" i="62"/>
  <c r="H2156" i="62"/>
  <c r="H2157" i="62"/>
  <c r="H2158" i="62"/>
  <c r="H2159" i="62"/>
  <c r="H2160" i="62"/>
  <c r="H2161" i="62"/>
  <c r="H2162" i="62"/>
  <c r="H2163" i="62"/>
  <c r="H2164" i="62"/>
  <c r="H2165" i="62"/>
  <c r="H2166" i="62"/>
  <c r="H2167" i="62"/>
  <c r="H2168" i="62"/>
  <c r="H2169" i="62"/>
  <c r="H2170" i="62"/>
  <c r="H2171" i="62"/>
  <c r="H2172" i="62"/>
  <c r="H2173" i="62"/>
  <c r="H2174" i="62"/>
  <c r="H2175" i="62"/>
  <c r="H2176" i="62"/>
  <c r="H2177" i="62"/>
  <c r="H2178" i="62"/>
  <c r="H2179" i="62"/>
  <c r="H2180" i="62"/>
  <c r="H2181" i="62"/>
  <c r="H2182" i="62"/>
  <c r="H2183" i="62"/>
  <c r="H2184" i="62"/>
  <c r="H2185" i="62"/>
  <c r="H2186" i="62"/>
  <c r="H2187" i="62"/>
  <c r="H2188" i="62"/>
  <c r="H2189" i="62"/>
  <c r="H2190" i="62"/>
  <c r="H2191" i="62"/>
  <c r="H2192" i="62"/>
  <c r="H2193" i="62"/>
  <c r="H2194" i="62"/>
  <c r="H2195" i="62"/>
  <c r="H2196" i="62"/>
  <c r="H2197" i="62"/>
  <c r="H2198" i="62"/>
  <c r="H2199" i="62"/>
  <c r="H2200" i="62"/>
  <c r="H2201" i="62"/>
  <c r="H2202" i="62"/>
  <c r="H2203" i="62"/>
  <c r="H2204" i="62"/>
  <c r="H2205" i="62"/>
  <c r="H2206" i="62"/>
  <c r="H2207" i="62"/>
  <c r="H2208" i="62"/>
  <c r="H2209" i="62"/>
  <c r="H2210" i="62"/>
  <c r="H2211" i="62"/>
  <c r="H2212" i="62"/>
  <c r="H2213" i="62"/>
  <c r="H2214" i="62"/>
  <c r="H2215" i="62"/>
  <c r="H2216" i="62"/>
  <c r="H2217" i="62"/>
  <c r="H2218" i="62"/>
  <c r="H2219" i="62"/>
  <c r="H2220" i="62"/>
  <c r="H2221" i="62"/>
  <c r="H2222" i="62"/>
  <c r="H2223" i="62"/>
  <c r="H2224" i="62"/>
  <c r="H2225" i="62"/>
  <c r="H2226" i="62"/>
  <c r="H2227" i="62"/>
  <c r="H2228" i="62"/>
  <c r="H2229" i="62"/>
  <c r="H2230" i="62"/>
  <c r="H2231" i="62"/>
  <c r="H2232" i="62"/>
  <c r="H2233" i="62"/>
  <c r="H2234" i="62"/>
  <c r="H2235" i="62"/>
  <c r="H2236" i="62"/>
  <c r="H2237" i="62"/>
  <c r="H2238" i="62"/>
  <c r="H2239" i="62"/>
  <c r="H2240" i="62"/>
  <c r="H2241" i="62"/>
  <c r="H2242" i="62"/>
  <c r="H2243" i="62"/>
  <c r="H2244" i="62"/>
  <c r="H2245" i="62"/>
  <c r="H2246" i="62"/>
  <c r="H2247" i="62"/>
  <c r="H2248" i="62"/>
  <c r="H2249" i="62"/>
  <c r="H2250" i="62"/>
  <c r="H2251" i="62"/>
  <c r="H2252" i="62"/>
  <c r="H2253" i="62"/>
  <c r="H2254" i="62"/>
  <c r="H2255" i="62"/>
  <c r="H2256" i="62"/>
  <c r="H2257" i="62"/>
  <c r="H2258" i="62"/>
  <c r="H2259" i="62"/>
  <c r="H2260" i="62"/>
  <c r="H2261" i="62"/>
  <c r="H2262" i="62"/>
  <c r="H2263" i="62"/>
  <c r="H2264" i="62"/>
  <c r="H2265" i="62"/>
  <c r="H2266" i="62"/>
  <c r="H2267" i="62"/>
  <c r="H2268" i="62"/>
  <c r="H2269" i="62"/>
  <c r="H2270" i="62"/>
  <c r="H2271" i="62"/>
  <c r="H2272" i="62"/>
  <c r="H2273" i="62"/>
  <c r="H2274" i="62"/>
  <c r="H2275" i="62"/>
  <c r="H2276" i="62"/>
  <c r="H2277" i="62"/>
  <c r="H2278" i="62"/>
  <c r="H2279" i="62"/>
  <c r="H2280" i="62"/>
  <c r="H2281" i="62"/>
  <c r="H2282" i="62"/>
  <c r="H2283" i="62"/>
  <c r="H2284" i="62"/>
  <c r="H2285" i="62"/>
  <c r="H2286" i="62"/>
  <c r="H2287" i="62"/>
  <c r="H2288" i="62"/>
  <c r="H2289" i="62"/>
  <c r="H2290" i="62"/>
  <c r="H2291" i="62"/>
  <c r="H2292" i="62"/>
  <c r="H2293" i="62"/>
  <c r="H2294" i="62"/>
  <c r="H2295" i="62"/>
  <c r="H2296" i="62"/>
  <c r="H2297" i="62"/>
  <c r="H2298" i="62"/>
  <c r="H2299" i="62"/>
  <c r="H2300" i="62"/>
  <c r="H2301" i="62"/>
  <c r="H2302" i="62"/>
  <c r="H2303" i="62"/>
  <c r="H2304" i="62"/>
  <c r="H2305" i="62"/>
  <c r="H2306" i="62"/>
  <c r="H2307" i="62"/>
  <c r="H2308" i="62"/>
  <c r="H2309" i="62"/>
  <c r="H2310" i="62"/>
  <c r="H2311" i="62"/>
  <c r="H2312" i="62"/>
  <c r="H2313" i="62"/>
  <c r="H2314" i="62"/>
  <c r="H2315" i="62"/>
  <c r="H2316" i="62"/>
  <c r="H2317" i="62"/>
  <c r="H2318" i="62"/>
  <c r="H2319" i="62"/>
  <c r="H2320" i="62"/>
  <c r="H2321" i="62"/>
  <c r="H2322" i="62"/>
  <c r="H2323" i="62"/>
  <c r="H2324" i="62"/>
  <c r="H2325" i="62"/>
  <c r="H2326" i="62"/>
  <c r="H2327" i="62"/>
  <c r="H2328" i="62"/>
  <c r="H2329" i="62"/>
  <c r="H2330" i="62"/>
  <c r="H2331" i="62"/>
  <c r="H2332" i="62"/>
  <c r="H2333" i="62"/>
  <c r="H2334" i="62"/>
  <c r="H2335" i="62"/>
  <c r="H2336" i="62"/>
  <c r="H2337" i="62"/>
  <c r="H2338" i="62"/>
  <c r="H2339" i="62"/>
  <c r="H2340" i="62"/>
  <c r="H2341" i="62"/>
  <c r="H2342" i="62"/>
  <c r="H2343" i="62"/>
  <c r="H2344" i="62"/>
  <c r="H2345" i="62"/>
  <c r="H2346" i="62"/>
  <c r="H2347" i="62"/>
  <c r="H2348" i="62"/>
  <c r="H2349" i="62"/>
  <c r="H2350" i="62"/>
  <c r="H2351" i="62"/>
  <c r="H2352" i="62"/>
  <c r="H2353" i="62"/>
  <c r="H2354" i="62"/>
  <c r="H2355" i="62"/>
  <c r="H2356" i="62"/>
  <c r="H2357" i="62"/>
  <c r="H2358" i="62"/>
  <c r="H2359" i="62"/>
  <c r="H2360" i="62"/>
  <c r="H2361" i="62"/>
  <c r="H2362" i="62"/>
  <c r="H2363" i="62"/>
  <c r="H2364" i="62"/>
  <c r="H2365" i="62"/>
  <c r="H2366" i="62"/>
  <c r="H2367" i="62"/>
  <c r="H2368" i="62"/>
  <c r="H2369" i="62"/>
  <c r="H2370" i="62"/>
  <c r="H2371" i="62"/>
  <c r="H2372" i="62"/>
  <c r="H2373" i="62"/>
  <c r="H2374" i="62"/>
  <c r="H2375" i="62"/>
  <c r="H2376" i="62"/>
  <c r="H2377" i="62"/>
  <c r="H2378" i="62"/>
  <c r="H2379" i="62"/>
  <c r="H2380" i="62"/>
  <c r="H2381" i="62"/>
  <c r="H2382" i="62"/>
  <c r="H2383" i="62"/>
  <c r="H2384" i="62"/>
  <c r="H2385" i="62"/>
  <c r="H2386" i="62"/>
  <c r="H2387" i="62"/>
  <c r="H2388" i="62"/>
  <c r="H2389" i="62"/>
  <c r="H2390" i="62"/>
  <c r="H2391" i="62"/>
  <c r="H2392" i="62"/>
  <c r="H2393" i="62"/>
  <c r="H2394" i="62"/>
  <c r="H2395" i="62"/>
  <c r="H2396" i="62"/>
  <c r="H2397" i="62"/>
  <c r="H2398" i="62"/>
  <c r="H2399" i="62"/>
  <c r="H2400" i="62"/>
  <c r="H2401" i="62"/>
  <c r="H2402" i="62"/>
  <c r="H2403" i="62"/>
  <c r="H2404" i="62"/>
  <c r="H2405" i="62"/>
  <c r="H2406" i="62"/>
  <c r="H2407" i="62"/>
  <c r="H2408" i="62"/>
  <c r="H2409" i="62"/>
  <c r="H2410" i="62"/>
  <c r="H2411" i="62"/>
  <c r="H2412" i="62"/>
  <c r="H2413" i="62"/>
  <c r="H2414" i="62"/>
  <c r="H2415" i="62"/>
  <c r="H2416" i="62"/>
  <c r="H2417" i="62"/>
  <c r="H2418" i="62"/>
  <c r="H2419" i="62"/>
  <c r="H2420" i="62"/>
  <c r="H2421" i="62"/>
  <c r="H2422" i="62"/>
  <c r="H2423" i="62"/>
  <c r="H2424" i="62"/>
  <c r="H2425" i="62"/>
  <c r="H2426" i="62"/>
  <c r="H2427" i="62"/>
  <c r="H2428" i="62"/>
  <c r="H2429" i="62"/>
  <c r="H2430" i="62"/>
  <c r="H2431" i="62"/>
  <c r="H2432" i="62"/>
  <c r="H2433" i="62"/>
  <c r="H2434" i="62"/>
  <c r="H2435" i="62"/>
  <c r="H2436" i="62"/>
  <c r="H2437" i="62"/>
  <c r="H2438" i="62"/>
  <c r="H2439" i="62"/>
  <c r="H2440" i="62"/>
  <c r="H2441" i="62"/>
  <c r="H2442" i="62"/>
  <c r="H2443" i="62"/>
  <c r="H2444" i="62"/>
  <c r="H2445" i="62"/>
  <c r="H2446" i="62"/>
  <c r="H2447" i="62"/>
  <c r="H2448" i="62"/>
  <c r="H2449" i="62"/>
  <c r="H2450" i="62"/>
  <c r="H2451" i="62"/>
  <c r="H2452" i="62"/>
  <c r="H2453" i="62"/>
  <c r="H2454" i="62"/>
  <c r="H2455" i="62"/>
  <c r="H2456" i="62"/>
  <c r="H2457" i="62"/>
  <c r="H2458" i="62"/>
  <c r="H2459" i="62"/>
  <c r="H2460" i="62"/>
  <c r="H2461" i="62"/>
  <c r="H2462" i="62"/>
  <c r="H2463" i="62"/>
  <c r="H2464" i="62"/>
  <c r="H2465" i="62"/>
  <c r="H2466" i="62"/>
  <c r="H2467" i="62"/>
  <c r="H2468" i="62"/>
  <c r="H2469" i="62"/>
  <c r="H2470" i="62"/>
  <c r="H2471" i="62"/>
  <c r="H2472" i="62"/>
  <c r="H2473" i="62"/>
  <c r="H2474" i="62"/>
  <c r="H2475" i="62"/>
  <c r="H2476" i="62"/>
  <c r="H2477" i="62"/>
  <c r="H2478" i="62"/>
  <c r="H2479" i="62"/>
  <c r="H2480" i="62"/>
  <c r="H2481" i="62"/>
  <c r="H2482" i="62"/>
  <c r="H2483" i="62"/>
  <c r="H2484" i="62"/>
  <c r="H2485" i="62"/>
  <c r="H2486" i="62"/>
  <c r="H2487" i="62"/>
  <c r="H2488" i="62"/>
  <c r="H2489" i="62"/>
  <c r="H2490" i="62"/>
  <c r="H2491" i="62"/>
  <c r="H2492" i="62"/>
  <c r="H2493" i="62"/>
  <c r="H2494" i="62"/>
  <c r="H2495" i="62"/>
  <c r="H2496" i="62"/>
  <c r="H2497" i="62"/>
  <c r="H2498" i="62"/>
  <c r="H2499" i="62"/>
  <c r="H2500" i="62"/>
  <c r="H2501" i="62"/>
  <c r="H2502" i="62"/>
  <c r="H2503" i="62"/>
  <c r="H2504" i="62"/>
  <c r="H2505" i="62"/>
  <c r="H2506" i="62"/>
  <c r="H2507" i="62"/>
  <c r="H2508" i="62"/>
  <c r="H2509" i="62"/>
  <c r="H2510" i="62"/>
  <c r="H2511" i="62"/>
  <c r="H2512" i="62"/>
  <c r="H2513" i="62"/>
  <c r="H2514" i="62"/>
  <c r="H2515" i="62"/>
  <c r="H2516" i="62"/>
  <c r="H2517" i="62"/>
  <c r="H2518" i="62"/>
  <c r="H2519" i="62"/>
  <c r="H2520" i="62"/>
  <c r="H2521" i="62"/>
  <c r="H2522" i="62"/>
  <c r="H2523" i="62"/>
  <c r="H2524" i="62"/>
  <c r="H2525" i="62"/>
  <c r="H2526" i="62"/>
  <c r="H2527" i="62"/>
  <c r="H2528" i="62"/>
  <c r="H2529" i="62"/>
  <c r="H2530" i="62"/>
  <c r="H2531" i="62"/>
  <c r="H2532" i="62"/>
  <c r="H2533" i="62"/>
  <c r="H2534" i="62"/>
  <c r="H2535" i="62"/>
  <c r="H2536" i="62"/>
  <c r="H2537" i="62"/>
  <c r="H2538" i="62"/>
  <c r="H2539" i="62"/>
  <c r="H2540" i="62"/>
  <c r="H2541" i="62"/>
  <c r="H2542" i="62"/>
  <c r="H2543" i="62"/>
  <c r="H2544" i="62"/>
  <c r="H2545" i="62"/>
  <c r="H2546" i="62"/>
  <c r="H2547" i="62"/>
  <c r="H2548" i="62"/>
  <c r="H2549" i="62"/>
  <c r="H2550" i="62"/>
  <c r="H2551" i="62"/>
  <c r="H2552" i="62"/>
  <c r="H2553" i="62"/>
  <c r="H2554" i="62"/>
  <c r="H2555" i="62"/>
  <c r="H2556" i="62"/>
  <c r="H2557" i="62"/>
  <c r="H2558" i="62"/>
  <c r="H2559" i="62"/>
  <c r="H2560" i="62"/>
  <c r="H2561" i="62"/>
  <c r="H2562" i="62"/>
  <c r="H2563" i="62"/>
  <c r="H2564" i="62"/>
  <c r="H2565" i="62"/>
  <c r="H2566" i="62"/>
  <c r="H2567" i="62"/>
  <c r="H2568" i="62"/>
  <c r="H2569" i="62"/>
  <c r="H2570" i="62"/>
  <c r="H2571" i="62"/>
  <c r="H2572" i="62"/>
  <c r="H2573" i="62"/>
  <c r="H2574" i="62"/>
  <c r="H2575" i="62"/>
  <c r="H2576" i="62"/>
  <c r="H2577" i="62"/>
  <c r="H2578" i="62"/>
  <c r="H2579" i="62"/>
  <c r="H2580" i="62"/>
  <c r="H2581" i="62"/>
  <c r="H2582" i="62"/>
  <c r="H2583" i="62"/>
  <c r="H2584" i="62"/>
  <c r="H2585" i="62"/>
  <c r="H2586" i="62"/>
  <c r="H2587" i="62"/>
  <c r="H2588" i="62"/>
  <c r="H2589" i="62"/>
  <c r="H2590" i="62"/>
  <c r="H2591" i="62"/>
  <c r="H2592" i="62"/>
  <c r="H2593" i="62"/>
  <c r="H2594" i="62"/>
  <c r="H2595" i="62"/>
  <c r="H2596" i="62"/>
  <c r="H2597" i="62"/>
  <c r="H2598" i="62"/>
  <c r="H2599" i="62"/>
  <c r="H2600" i="62"/>
  <c r="H2601" i="62"/>
  <c r="H2602" i="62"/>
  <c r="H2603" i="62"/>
  <c r="H2604" i="62"/>
  <c r="H2605" i="62"/>
  <c r="H2606" i="62"/>
  <c r="H2607" i="62"/>
  <c r="H2608" i="62"/>
  <c r="H2609" i="62"/>
  <c r="H2610" i="62"/>
  <c r="H2611" i="62"/>
  <c r="H2612" i="62"/>
  <c r="H2613" i="62"/>
  <c r="H2614" i="62"/>
  <c r="H2615" i="62"/>
  <c r="H2616" i="62"/>
  <c r="H2617" i="62"/>
  <c r="H2618" i="62"/>
  <c r="H2619" i="62"/>
  <c r="H2620" i="62"/>
  <c r="H2621" i="62"/>
  <c r="H2622" i="62"/>
  <c r="H2623" i="62"/>
  <c r="H2624" i="62"/>
  <c r="H2625" i="62"/>
  <c r="H2626" i="62"/>
  <c r="H2627" i="62"/>
  <c r="H2628" i="62"/>
  <c r="H2629" i="62"/>
  <c r="H2630" i="62"/>
  <c r="H2631" i="62"/>
  <c r="H2632" i="62"/>
  <c r="H2633" i="62"/>
  <c r="H2634" i="62"/>
  <c r="H2635" i="62"/>
  <c r="H2636" i="62"/>
  <c r="H2637" i="62"/>
  <c r="H2638" i="62"/>
  <c r="H2639" i="62"/>
  <c r="H2640" i="62"/>
  <c r="H2641" i="62"/>
  <c r="H2642" i="62"/>
  <c r="H2643" i="62"/>
  <c r="H2644" i="62"/>
  <c r="H2645" i="62"/>
  <c r="H2646" i="62"/>
  <c r="H2647" i="62"/>
  <c r="H2648" i="62"/>
  <c r="H2649" i="62"/>
  <c r="H2650" i="62"/>
  <c r="H2651" i="62"/>
  <c r="H2652" i="62"/>
  <c r="H2653" i="62"/>
  <c r="H2654" i="62"/>
  <c r="H2655" i="62"/>
  <c r="H2656" i="62"/>
  <c r="H2657" i="62"/>
  <c r="H2658" i="62"/>
  <c r="H2659" i="62"/>
  <c r="H2660" i="62"/>
  <c r="H2661" i="62"/>
  <c r="H2662" i="62"/>
  <c r="H2663" i="62"/>
  <c r="H2664" i="62"/>
  <c r="H2665" i="62"/>
  <c r="H2666" i="62"/>
  <c r="H2667" i="62"/>
  <c r="H2668" i="62"/>
  <c r="H2669" i="62"/>
  <c r="H2670" i="62"/>
  <c r="H2671" i="62"/>
  <c r="H2672" i="62"/>
  <c r="H2673" i="62"/>
  <c r="H2674" i="62"/>
  <c r="H2675" i="62"/>
  <c r="H2676" i="62"/>
  <c r="H2677" i="62"/>
  <c r="H2678" i="62"/>
  <c r="H2679" i="62"/>
  <c r="H2680" i="62"/>
  <c r="H2681" i="62"/>
  <c r="H2682" i="62"/>
  <c r="H2683" i="62"/>
  <c r="H2684" i="62"/>
  <c r="H2685" i="62"/>
  <c r="H2686" i="62"/>
  <c r="H2687" i="62"/>
  <c r="H2688" i="62"/>
  <c r="H2689" i="62"/>
  <c r="H2690" i="62"/>
  <c r="H2691" i="62"/>
  <c r="H2692" i="62"/>
  <c r="H2693" i="62"/>
  <c r="H2694" i="62"/>
  <c r="H2695" i="62"/>
  <c r="H2696" i="62"/>
  <c r="H2697" i="62"/>
  <c r="H2698" i="62"/>
  <c r="H2699" i="62"/>
  <c r="H2700" i="62"/>
  <c r="H2701" i="62"/>
  <c r="H2702" i="62"/>
  <c r="H2703" i="62"/>
  <c r="H2704" i="62"/>
  <c r="H2705" i="62"/>
  <c r="H2706" i="62"/>
  <c r="H2707" i="62"/>
  <c r="H2708" i="62"/>
  <c r="H2709" i="62"/>
  <c r="H2710" i="62"/>
  <c r="H2711" i="62"/>
  <c r="H2712" i="62"/>
  <c r="H2713" i="62"/>
  <c r="H2714" i="62"/>
  <c r="H2715" i="62"/>
  <c r="H2716" i="62"/>
  <c r="H2717" i="62"/>
  <c r="H2718" i="62"/>
  <c r="H2719" i="62"/>
  <c r="H2720" i="62"/>
  <c r="H2721" i="62"/>
  <c r="H2722" i="62"/>
  <c r="H2723" i="62"/>
  <c r="H2724" i="62"/>
  <c r="H2725" i="62"/>
  <c r="H2726" i="62"/>
  <c r="H2727" i="62"/>
  <c r="H2728" i="62"/>
  <c r="H2729" i="62"/>
  <c r="H2730" i="62"/>
  <c r="H2731" i="62"/>
  <c r="H2732" i="62"/>
  <c r="H2733" i="62"/>
  <c r="H2734" i="62"/>
  <c r="H2735" i="62"/>
  <c r="H2736" i="62"/>
  <c r="H2737" i="62"/>
  <c r="H2738" i="62"/>
  <c r="H2739" i="62"/>
  <c r="H2740" i="62"/>
  <c r="H2741" i="62"/>
  <c r="H2742" i="62"/>
  <c r="H2743" i="62"/>
  <c r="H2744" i="62"/>
  <c r="H2745" i="62"/>
  <c r="H2746" i="62"/>
  <c r="H2747" i="62"/>
  <c r="H2748" i="62"/>
  <c r="H2749" i="62"/>
  <c r="H2750" i="62"/>
  <c r="H2751" i="62"/>
  <c r="H2752" i="62"/>
  <c r="H2753" i="62"/>
  <c r="H2754" i="62"/>
  <c r="H2755" i="62"/>
  <c r="H2756" i="62"/>
  <c r="H2757" i="62"/>
  <c r="H2758" i="62"/>
  <c r="H2759" i="62"/>
  <c r="H2760" i="62"/>
  <c r="H2761" i="62"/>
  <c r="H2762" i="62"/>
  <c r="H2763" i="62"/>
  <c r="H2764" i="62"/>
  <c r="H2765" i="62"/>
  <c r="H2766" i="62"/>
  <c r="H2767" i="62"/>
  <c r="H2768" i="62"/>
  <c r="H2769" i="62"/>
  <c r="H2770" i="62"/>
  <c r="H2771" i="62"/>
  <c r="H2772" i="62"/>
  <c r="H2773" i="62"/>
  <c r="H2774" i="62"/>
  <c r="H2775" i="62"/>
  <c r="H2776" i="62"/>
  <c r="H2777" i="62"/>
  <c r="H2778" i="62"/>
  <c r="H2779" i="62"/>
  <c r="H2780" i="62"/>
  <c r="H2781" i="62"/>
  <c r="H2782" i="62"/>
  <c r="H2783" i="62"/>
  <c r="H2784" i="62"/>
  <c r="H2785" i="62"/>
  <c r="H2786" i="62"/>
  <c r="H2787" i="62"/>
  <c r="H2788" i="62"/>
  <c r="H2789" i="62"/>
  <c r="H2790" i="62"/>
  <c r="H2791" i="62"/>
  <c r="H2792" i="62"/>
  <c r="H2793" i="62"/>
  <c r="H2794" i="62"/>
  <c r="H2795" i="62"/>
  <c r="H2796" i="62"/>
  <c r="H2797" i="62"/>
  <c r="H2798" i="62"/>
  <c r="H2799" i="62"/>
  <c r="H2800" i="62"/>
  <c r="H2801" i="62"/>
  <c r="H2802" i="62"/>
  <c r="H2803" i="62"/>
  <c r="H2804" i="62"/>
  <c r="H2805" i="62"/>
  <c r="H2806" i="62"/>
  <c r="H2807" i="62"/>
  <c r="H2808" i="62"/>
  <c r="H2809" i="62"/>
  <c r="H2810" i="62"/>
  <c r="H2811" i="62"/>
  <c r="H2812" i="62"/>
  <c r="H2813" i="62"/>
  <c r="H2814" i="62"/>
  <c r="H2815" i="62"/>
  <c r="H2816" i="62"/>
  <c r="H2817" i="62"/>
  <c r="H2818" i="62"/>
  <c r="H2819" i="62"/>
  <c r="H2820" i="62"/>
  <c r="H2821" i="62"/>
  <c r="H2822" i="62"/>
  <c r="H2823" i="62"/>
  <c r="H2824" i="62"/>
  <c r="H2825" i="62"/>
  <c r="H2826" i="62"/>
  <c r="H2827" i="62"/>
  <c r="H2828" i="62"/>
  <c r="H2829" i="62"/>
  <c r="H2830" i="62"/>
  <c r="H2831" i="62"/>
  <c r="H2832" i="62"/>
  <c r="H2833" i="62"/>
  <c r="H2834" i="62"/>
  <c r="H2835" i="62"/>
  <c r="H2836" i="62"/>
  <c r="H2837" i="62"/>
  <c r="H2838" i="62"/>
  <c r="H2839" i="62"/>
  <c r="H2840" i="62"/>
  <c r="H2841" i="62"/>
  <c r="H2842" i="62"/>
  <c r="H2843" i="62"/>
  <c r="H2844" i="62"/>
  <c r="H2845" i="62"/>
  <c r="H2846" i="62"/>
  <c r="H2847" i="62"/>
  <c r="H2848" i="62"/>
  <c r="H2849" i="62"/>
  <c r="H2850" i="62"/>
  <c r="H2851" i="62"/>
  <c r="H2852" i="62"/>
  <c r="H2853" i="62"/>
  <c r="H2854" i="62"/>
  <c r="H2855" i="62"/>
  <c r="H2856" i="62"/>
  <c r="H2857" i="62"/>
  <c r="H2858" i="62"/>
  <c r="H2859" i="62"/>
  <c r="H2860" i="62"/>
  <c r="H2861" i="62"/>
  <c r="H2862" i="62"/>
  <c r="H2863" i="62"/>
  <c r="H2864" i="62"/>
  <c r="H2865" i="62"/>
  <c r="H2866" i="62"/>
  <c r="H2867" i="62"/>
  <c r="H2868" i="62"/>
  <c r="H2869" i="62"/>
  <c r="H2870" i="62"/>
  <c r="H2871" i="62"/>
  <c r="H2872" i="62"/>
  <c r="H2873" i="62"/>
  <c r="H2874" i="62"/>
  <c r="H2875" i="62"/>
  <c r="H2876" i="62"/>
  <c r="H2877" i="62"/>
  <c r="H2878" i="62"/>
  <c r="H2879" i="62"/>
  <c r="H2880" i="62"/>
  <c r="H2881" i="62"/>
  <c r="H2882" i="62"/>
  <c r="H2883" i="62"/>
  <c r="H2884" i="62"/>
  <c r="H2885" i="62"/>
  <c r="H2886" i="62"/>
  <c r="H2887" i="62"/>
  <c r="H2888" i="62"/>
  <c r="H2889" i="62"/>
  <c r="H2890" i="62"/>
  <c r="H2891" i="62"/>
  <c r="H2892" i="62"/>
  <c r="H2893" i="62"/>
  <c r="H2894" i="62"/>
  <c r="H2895" i="62"/>
  <c r="H2896" i="62"/>
  <c r="H2897" i="62"/>
  <c r="H2898" i="62"/>
  <c r="H2899" i="62"/>
  <c r="H2900" i="62"/>
  <c r="H2901" i="62"/>
  <c r="H2902" i="62"/>
  <c r="H2903" i="62"/>
  <c r="H2904" i="62"/>
  <c r="H2905" i="62"/>
  <c r="H2906" i="62"/>
  <c r="H2907" i="62"/>
  <c r="H2908" i="62"/>
  <c r="H2909" i="62"/>
  <c r="H2910" i="62"/>
  <c r="H2911" i="62"/>
  <c r="H2912" i="62"/>
  <c r="H2913" i="62"/>
  <c r="H2914" i="62"/>
  <c r="H2915" i="62"/>
  <c r="H2916" i="62"/>
  <c r="H2917" i="62"/>
  <c r="H2918" i="62"/>
  <c r="H2919" i="62"/>
  <c r="H2920" i="62"/>
  <c r="H2921" i="62"/>
  <c r="H2922" i="62"/>
  <c r="H2923" i="62"/>
  <c r="H2924" i="62"/>
  <c r="H2925" i="62"/>
  <c r="H2926" i="62"/>
  <c r="H2927" i="62"/>
  <c r="H2928" i="62"/>
  <c r="H2929" i="62"/>
  <c r="H2930" i="62"/>
  <c r="H2931" i="62"/>
  <c r="H2932" i="62"/>
  <c r="H2933" i="62"/>
  <c r="H2934" i="62"/>
  <c r="H2935" i="62"/>
  <c r="H2936" i="62"/>
  <c r="H2937" i="62"/>
  <c r="H2938" i="62"/>
  <c r="H2939" i="62"/>
  <c r="H2940" i="62"/>
  <c r="H2941" i="62"/>
  <c r="H2942" i="62"/>
  <c r="H2943" i="62"/>
  <c r="H2944" i="62"/>
  <c r="H2945" i="62"/>
  <c r="H2946" i="62"/>
  <c r="H2947" i="62"/>
  <c r="H2948" i="62"/>
  <c r="H2949" i="62"/>
  <c r="H2950" i="62"/>
  <c r="H2951" i="62"/>
  <c r="H2952" i="62"/>
  <c r="H2953" i="62"/>
  <c r="H2954" i="62"/>
  <c r="H2955" i="62"/>
  <c r="H2956" i="62"/>
  <c r="H2957" i="62"/>
  <c r="H2958" i="62"/>
  <c r="H2959" i="62"/>
  <c r="H2960" i="62"/>
  <c r="H2961" i="62"/>
  <c r="H2962" i="62"/>
  <c r="H2963" i="62"/>
  <c r="H2964" i="62"/>
  <c r="H2965" i="62"/>
  <c r="H2966" i="62"/>
  <c r="H2967" i="62"/>
  <c r="H2968" i="62"/>
  <c r="H2969" i="62"/>
  <c r="H2970" i="62"/>
  <c r="H2971" i="62"/>
  <c r="H2972" i="62"/>
  <c r="H2973" i="62"/>
  <c r="H2974" i="62"/>
  <c r="H2975" i="62"/>
  <c r="H2976" i="62"/>
  <c r="H2977" i="62"/>
  <c r="H2978" i="62"/>
  <c r="H2979" i="62"/>
  <c r="H2980" i="62"/>
  <c r="H2981" i="62"/>
  <c r="H2982" i="62"/>
  <c r="H2983" i="62"/>
  <c r="H2984" i="62"/>
  <c r="H2985" i="62"/>
  <c r="H2986" i="62"/>
  <c r="H2987" i="62"/>
  <c r="H2988" i="62"/>
  <c r="H2989" i="62"/>
  <c r="H2990" i="62"/>
  <c r="H2991" i="62"/>
  <c r="H2992" i="62"/>
  <c r="H2993" i="62"/>
  <c r="H2994" i="62"/>
  <c r="H2995" i="62"/>
  <c r="H2996" i="62"/>
  <c r="H2997" i="62"/>
  <c r="H2998" i="62"/>
  <c r="H2999" i="62"/>
  <c r="H3000" i="62"/>
  <c r="H3001" i="62"/>
  <c r="H3002" i="62"/>
  <c r="H3003" i="62"/>
  <c r="H3004" i="62"/>
  <c r="H3005" i="62"/>
  <c r="H3006" i="62"/>
  <c r="H3007" i="62"/>
  <c r="H3008" i="62"/>
  <c r="H3009" i="62"/>
  <c r="H3010" i="62"/>
  <c r="H3011" i="62"/>
  <c r="H3012" i="62"/>
  <c r="H3013" i="62"/>
  <c r="H3014" i="62"/>
  <c r="H3015" i="62"/>
  <c r="H3016" i="62"/>
  <c r="H3017" i="62"/>
  <c r="H3018" i="62"/>
  <c r="H3019" i="62"/>
  <c r="H3020" i="62"/>
  <c r="H3021" i="62"/>
  <c r="H3022" i="62"/>
  <c r="H3023" i="62"/>
  <c r="H3024" i="62"/>
  <c r="H3025" i="62"/>
  <c r="H3026" i="62"/>
  <c r="H3027" i="62"/>
  <c r="H3028" i="62"/>
  <c r="H3029" i="62"/>
  <c r="H3030" i="62"/>
  <c r="H3031" i="62"/>
  <c r="H3032" i="62"/>
  <c r="H3033" i="62"/>
  <c r="H3034" i="62"/>
  <c r="H3035" i="62"/>
  <c r="H3036" i="62"/>
  <c r="H3037" i="62"/>
  <c r="H3038" i="62"/>
  <c r="H3039" i="62"/>
  <c r="H3040" i="62"/>
  <c r="H3041" i="62"/>
  <c r="H3042" i="62"/>
  <c r="H3043" i="62"/>
  <c r="H3044" i="62"/>
  <c r="H3045" i="62"/>
  <c r="H3046" i="62"/>
  <c r="H3047" i="62"/>
  <c r="H3048" i="62"/>
  <c r="H3049" i="62"/>
  <c r="H3050" i="62"/>
  <c r="H3051" i="62"/>
  <c r="H3052" i="62"/>
  <c r="H3053" i="62"/>
  <c r="H3054" i="62"/>
  <c r="H3055" i="62"/>
  <c r="H3056" i="62"/>
  <c r="H3057" i="62"/>
  <c r="H3058" i="62"/>
  <c r="H3059" i="62"/>
  <c r="H3060" i="62"/>
  <c r="H3061" i="62"/>
  <c r="H3062" i="62"/>
  <c r="H3063" i="62"/>
  <c r="H3064" i="62"/>
  <c r="H3065" i="62"/>
  <c r="H3066" i="62"/>
  <c r="H3067" i="62"/>
  <c r="H3068" i="62"/>
  <c r="H3069" i="62"/>
  <c r="H3070" i="62"/>
  <c r="H3071" i="62"/>
  <c r="H3072" i="62"/>
  <c r="H3073" i="62"/>
  <c r="H3074" i="62"/>
  <c r="H3075" i="62"/>
  <c r="H3076" i="62"/>
  <c r="H3077" i="62"/>
  <c r="H3078" i="62"/>
  <c r="H3079" i="62"/>
  <c r="H3080" i="62"/>
  <c r="H3081" i="62"/>
  <c r="H3082" i="62"/>
  <c r="H3083" i="62"/>
  <c r="H3084" i="62"/>
  <c r="H3085" i="62"/>
  <c r="H3086" i="62"/>
  <c r="H3087" i="62"/>
  <c r="H3088" i="62"/>
  <c r="H3089" i="62"/>
  <c r="H3090" i="62"/>
  <c r="H3091" i="62"/>
  <c r="H3092" i="62"/>
  <c r="H3093" i="62"/>
  <c r="H3094" i="62"/>
  <c r="H3095" i="62"/>
  <c r="H3096" i="62"/>
  <c r="H3097" i="62"/>
  <c r="H3098" i="62"/>
  <c r="H3099" i="62"/>
  <c r="H3100" i="62"/>
  <c r="H3101" i="62"/>
  <c r="H3102" i="62"/>
  <c r="H3103" i="62"/>
  <c r="H3104" i="62"/>
  <c r="H3105" i="62"/>
  <c r="H3106" i="62"/>
  <c r="H3107" i="62"/>
  <c r="H3108" i="62"/>
  <c r="H3109" i="62"/>
  <c r="H3110" i="62"/>
  <c r="H3111" i="62"/>
  <c r="H3112" i="62"/>
  <c r="H3113" i="62"/>
  <c r="H3114" i="62"/>
  <c r="H3115" i="62"/>
  <c r="H3116" i="62"/>
  <c r="H3117" i="62"/>
  <c r="H3118" i="62"/>
  <c r="H3119" i="62"/>
  <c r="H3120" i="62"/>
  <c r="H3121" i="62"/>
  <c r="H3122" i="62"/>
  <c r="H3123" i="62"/>
  <c r="H3124" i="62"/>
  <c r="H3125" i="62"/>
  <c r="H3126" i="62"/>
  <c r="H3127" i="62"/>
  <c r="H3128" i="62"/>
  <c r="H3129" i="62"/>
  <c r="H3130" i="62"/>
  <c r="H3131" i="62"/>
  <c r="H3132" i="62"/>
  <c r="H3133" i="62"/>
  <c r="H3134" i="62"/>
  <c r="H3135" i="62"/>
  <c r="H3136" i="62"/>
  <c r="H3137" i="62"/>
  <c r="H3138" i="62"/>
  <c r="H3139" i="62"/>
  <c r="H3140" i="62"/>
  <c r="H3141" i="62"/>
  <c r="H3142" i="62"/>
  <c r="H3143" i="62"/>
  <c r="H3144" i="62"/>
  <c r="H3145" i="62"/>
  <c r="H3146" i="62"/>
  <c r="H3147" i="62"/>
  <c r="H3148" i="62"/>
  <c r="H3149" i="62"/>
  <c r="H3150" i="62"/>
  <c r="H3151" i="62"/>
  <c r="H3152" i="62"/>
  <c r="H3153" i="62"/>
  <c r="H3154" i="62"/>
  <c r="H3155" i="62"/>
  <c r="H3156" i="62"/>
  <c r="H3157" i="62"/>
  <c r="H3158" i="62"/>
  <c r="H3159" i="62"/>
  <c r="H3160" i="62"/>
  <c r="H3161" i="62"/>
  <c r="H3162" i="62"/>
  <c r="H3163" i="62"/>
  <c r="H3164" i="62"/>
  <c r="H3165" i="62"/>
  <c r="H3166" i="62"/>
  <c r="H3167" i="62"/>
  <c r="H3168" i="62"/>
  <c r="H3169" i="62"/>
  <c r="H3170" i="62"/>
  <c r="H3171" i="62"/>
  <c r="H3172" i="62"/>
  <c r="H3173" i="62"/>
  <c r="H3174" i="62"/>
  <c r="H3175" i="62"/>
  <c r="H3176" i="62"/>
  <c r="H3177" i="62"/>
  <c r="H3178" i="62"/>
  <c r="H3179" i="62"/>
  <c r="H3180" i="62"/>
  <c r="H3181" i="62"/>
  <c r="H3182" i="62"/>
  <c r="H3183" i="62"/>
  <c r="H3184" i="62"/>
  <c r="H3185" i="62"/>
  <c r="H3186" i="62"/>
  <c r="H3187" i="62"/>
  <c r="H3188" i="62"/>
  <c r="H3189" i="62"/>
  <c r="H3190" i="62"/>
  <c r="H3191" i="62"/>
  <c r="H3192" i="62"/>
  <c r="H3193" i="62"/>
  <c r="H3194" i="62"/>
  <c r="H3195" i="62"/>
  <c r="H3196" i="62"/>
  <c r="H3197" i="62"/>
  <c r="H3198" i="62"/>
  <c r="H3199" i="62"/>
  <c r="H3200" i="62"/>
  <c r="H3201" i="62"/>
  <c r="H3202" i="62"/>
  <c r="H3203" i="62"/>
  <c r="H3204" i="62"/>
  <c r="H3205" i="62"/>
  <c r="H3206" i="62"/>
  <c r="H3207" i="62"/>
  <c r="H3208" i="62"/>
  <c r="H3209" i="62"/>
  <c r="H3210" i="62"/>
  <c r="H3211" i="62"/>
  <c r="H3212" i="62"/>
  <c r="H3213" i="62"/>
  <c r="H3214" i="62"/>
  <c r="H3215" i="62"/>
  <c r="H3216" i="62"/>
  <c r="H3217" i="62"/>
  <c r="H3218" i="62"/>
  <c r="H3219" i="62"/>
  <c r="H3220" i="62"/>
  <c r="H3221" i="62"/>
  <c r="H3222" i="62"/>
  <c r="H3223" i="62"/>
  <c r="H3224" i="62"/>
  <c r="H3225" i="62"/>
  <c r="H3226" i="62"/>
  <c r="H3227" i="62"/>
  <c r="H3228" i="62"/>
  <c r="H3229" i="62"/>
  <c r="H3230" i="62"/>
  <c r="H3231" i="62"/>
  <c r="H3232" i="62"/>
  <c r="H3233" i="62"/>
  <c r="H3234" i="62"/>
  <c r="H3235" i="62"/>
  <c r="H3236" i="62"/>
  <c r="H3237" i="62"/>
  <c r="H3238" i="62"/>
  <c r="H3239" i="62"/>
  <c r="H3240" i="62"/>
  <c r="H3241" i="62"/>
  <c r="H3242" i="62"/>
  <c r="H3243" i="62"/>
  <c r="H3244" i="62"/>
  <c r="H3245" i="62"/>
  <c r="H3246" i="62"/>
  <c r="H3247" i="62"/>
  <c r="H3248" i="62"/>
  <c r="H3249" i="62"/>
  <c r="H3250" i="62"/>
  <c r="H3251" i="62"/>
  <c r="H3252" i="62"/>
  <c r="H3253" i="62"/>
  <c r="H3254" i="62"/>
  <c r="H3255" i="62"/>
  <c r="H3256" i="62"/>
  <c r="H3257" i="62"/>
  <c r="H3258" i="62"/>
  <c r="H3259" i="62"/>
  <c r="H3260" i="62"/>
  <c r="H3261" i="62"/>
  <c r="H3262" i="62"/>
  <c r="H3263" i="62"/>
  <c r="H3264" i="62"/>
  <c r="H3265" i="62"/>
  <c r="H3266" i="62"/>
  <c r="H3267" i="62"/>
  <c r="H3268" i="62"/>
  <c r="H3269" i="62"/>
  <c r="H3270" i="62"/>
  <c r="H3271" i="62"/>
  <c r="H3272" i="62"/>
  <c r="H3273" i="62"/>
  <c r="H3274" i="62"/>
  <c r="H3275" i="62"/>
  <c r="H3276" i="62"/>
  <c r="H3277" i="62"/>
  <c r="H3278" i="62"/>
  <c r="H3279" i="62"/>
  <c r="H3280" i="62"/>
  <c r="H3281" i="62"/>
  <c r="H3282" i="62"/>
  <c r="H3283" i="62"/>
  <c r="H3284" i="62"/>
  <c r="H3285" i="62"/>
  <c r="H3286" i="62"/>
  <c r="H3287" i="62"/>
  <c r="H3288" i="62"/>
  <c r="H3289" i="62"/>
  <c r="H3290" i="62"/>
  <c r="H3291" i="62"/>
  <c r="H3292" i="62"/>
  <c r="H3293" i="62"/>
  <c r="H3294" i="62"/>
  <c r="H3295" i="62"/>
  <c r="H3296" i="62"/>
  <c r="H3297" i="62"/>
  <c r="H3298" i="62"/>
  <c r="H3299" i="62"/>
  <c r="H3300" i="62"/>
  <c r="H3301" i="62"/>
  <c r="H3302" i="62"/>
  <c r="H3303" i="62"/>
  <c r="H3304" i="62"/>
  <c r="H3305" i="62"/>
  <c r="H3306" i="62"/>
  <c r="H3307" i="62"/>
  <c r="H3308" i="62"/>
  <c r="H3309" i="62"/>
  <c r="H3310" i="62"/>
  <c r="H3311" i="62"/>
  <c r="H3312" i="62"/>
  <c r="H3313" i="62"/>
  <c r="H3314" i="62"/>
  <c r="H3315" i="62"/>
  <c r="H3316" i="62"/>
  <c r="H3317" i="62"/>
  <c r="H3318" i="62"/>
  <c r="H3319" i="62"/>
  <c r="H3320" i="62"/>
  <c r="H3321" i="62"/>
  <c r="H3322" i="62"/>
  <c r="H3323" i="62"/>
  <c r="H3324" i="62"/>
  <c r="H3325" i="62"/>
  <c r="H3326" i="62"/>
  <c r="H3327" i="62"/>
  <c r="H3328" i="62"/>
  <c r="H3329" i="62"/>
  <c r="H3330" i="62"/>
  <c r="H3331" i="62"/>
  <c r="H3332" i="62"/>
  <c r="H3333" i="62"/>
  <c r="H3334" i="62"/>
  <c r="H3335" i="62"/>
  <c r="H3336" i="62"/>
  <c r="H3337" i="62"/>
  <c r="H3338" i="62"/>
  <c r="H3339" i="62"/>
  <c r="H3340" i="62"/>
  <c r="H3341" i="62"/>
  <c r="H3342" i="62"/>
  <c r="H3343" i="62"/>
  <c r="H3344" i="62"/>
  <c r="H3345" i="62"/>
  <c r="H3346" i="62"/>
  <c r="H3347" i="62"/>
  <c r="H3348" i="62"/>
  <c r="H3349" i="62"/>
  <c r="H3350" i="62"/>
  <c r="H3351" i="62"/>
  <c r="H3352" i="62"/>
  <c r="H3353" i="62"/>
  <c r="H3354" i="62"/>
  <c r="H3355" i="62"/>
  <c r="H3356" i="62"/>
  <c r="H3357" i="62"/>
  <c r="H3358" i="62"/>
  <c r="H3359" i="62"/>
  <c r="H3360" i="62"/>
  <c r="H3361" i="62"/>
  <c r="H3362" i="62"/>
  <c r="H3363" i="62"/>
  <c r="H3364" i="62"/>
  <c r="H3365" i="62"/>
  <c r="H3366" i="62"/>
  <c r="H3367" i="62"/>
  <c r="H3368" i="62"/>
  <c r="H3369" i="62"/>
  <c r="H3370" i="62"/>
  <c r="H3371" i="62"/>
  <c r="H3372" i="62"/>
  <c r="H3373" i="62"/>
  <c r="H3374" i="62"/>
  <c r="H3375" i="62"/>
  <c r="H3376" i="62"/>
  <c r="H3377" i="62"/>
  <c r="H3378" i="62"/>
  <c r="H3379" i="62"/>
  <c r="H3380" i="62"/>
  <c r="H3381" i="62"/>
  <c r="H3382" i="62"/>
  <c r="H3383" i="62"/>
  <c r="H3384" i="62"/>
  <c r="H3385" i="62"/>
  <c r="H3386" i="62"/>
  <c r="H3387" i="62"/>
  <c r="H3388" i="62"/>
  <c r="H3389" i="62"/>
  <c r="H3390" i="62"/>
  <c r="H3391" i="62"/>
  <c r="H3392" i="62"/>
  <c r="H3393" i="62"/>
  <c r="H3394" i="62"/>
  <c r="H3395" i="62"/>
  <c r="H3396" i="62"/>
  <c r="H3397" i="62"/>
  <c r="H3398" i="62"/>
  <c r="H3399" i="62"/>
  <c r="H3400" i="62"/>
  <c r="H3401" i="62"/>
  <c r="H3402" i="62"/>
  <c r="H3403" i="62"/>
  <c r="H3404" i="62"/>
  <c r="H3405" i="62"/>
  <c r="H3406" i="62"/>
  <c r="H3407" i="62"/>
  <c r="H3408" i="62"/>
  <c r="H3409" i="62"/>
  <c r="H3410" i="62"/>
  <c r="H3411" i="62"/>
  <c r="H3412" i="62"/>
  <c r="H3413" i="62"/>
  <c r="H3414" i="62"/>
  <c r="H3415" i="62"/>
  <c r="H3416" i="62"/>
  <c r="H3417" i="62"/>
  <c r="H3418" i="62"/>
  <c r="H3419" i="62"/>
  <c r="H3420" i="62"/>
  <c r="H3421" i="62"/>
  <c r="H3422" i="62"/>
  <c r="H3423" i="62"/>
  <c r="H3424" i="62"/>
  <c r="H3425" i="62"/>
  <c r="H3426" i="62"/>
  <c r="H3427" i="62"/>
  <c r="H3428" i="62"/>
  <c r="H3429" i="62"/>
  <c r="H3430" i="62"/>
  <c r="H3431" i="62"/>
  <c r="H3432" i="62"/>
  <c r="H3433" i="62"/>
  <c r="H3434" i="62"/>
  <c r="H3435" i="62"/>
  <c r="H3436" i="62"/>
  <c r="H3437" i="62"/>
  <c r="H3438" i="62"/>
  <c r="H3439" i="62"/>
  <c r="H3440" i="62"/>
  <c r="H3441" i="62"/>
  <c r="H3442" i="62"/>
  <c r="H3443" i="62"/>
  <c r="H3444" i="62"/>
  <c r="H3445" i="62"/>
  <c r="H3446" i="62"/>
  <c r="H3447" i="62"/>
  <c r="H3448" i="62"/>
  <c r="H3449" i="62"/>
  <c r="H3450" i="62"/>
  <c r="H3451" i="62"/>
  <c r="H3452" i="62"/>
  <c r="H3453" i="62"/>
  <c r="H3454" i="62"/>
  <c r="H3455" i="62"/>
  <c r="H3456" i="62"/>
  <c r="H3457" i="62"/>
  <c r="H3458" i="62"/>
  <c r="H3459" i="62"/>
  <c r="H3460" i="62"/>
  <c r="H3461" i="62"/>
  <c r="H3462" i="62"/>
  <c r="H3463" i="62"/>
  <c r="H3464" i="62"/>
  <c r="H3465" i="62"/>
  <c r="H3466" i="62"/>
  <c r="H3467" i="62"/>
  <c r="H3468" i="62"/>
  <c r="H3469" i="62"/>
  <c r="H3470" i="62"/>
  <c r="H3471" i="62"/>
  <c r="H3472" i="62"/>
  <c r="H3473" i="62"/>
  <c r="H3474" i="62"/>
  <c r="H3475" i="62"/>
  <c r="H3476" i="62"/>
  <c r="H3477" i="62"/>
  <c r="H3478" i="62"/>
  <c r="H3479" i="62"/>
  <c r="H3480" i="62"/>
  <c r="H3481" i="62"/>
  <c r="H3482" i="62"/>
  <c r="H3483" i="62"/>
  <c r="H3484" i="62"/>
  <c r="H3485" i="62"/>
  <c r="H3486" i="62"/>
  <c r="H3487" i="62"/>
  <c r="H3488" i="62"/>
  <c r="H3489" i="62"/>
  <c r="H3490" i="62"/>
  <c r="H3491" i="62"/>
  <c r="H3492" i="62"/>
  <c r="H3493" i="62"/>
  <c r="H3494" i="62"/>
  <c r="H3495" i="62"/>
  <c r="H3496" i="62"/>
  <c r="H3497" i="62"/>
  <c r="H3498" i="62"/>
  <c r="H3499" i="62"/>
  <c r="H3500" i="62"/>
  <c r="H3501" i="62"/>
  <c r="H3502" i="62"/>
  <c r="H3503" i="62"/>
  <c r="H3504" i="62"/>
  <c r="H3505" i="62"/>
  <c r="H3506" i="62"/>
  <c r="H3507" i="62"/>
  <c r="H3508" i="62"/>
  <c r="H3509" i="62"/>
  <c r="H3510" i="62"/>
  <c r="H3511" i="62"/>
  <c r="H3512" i="62"/>
  <c r="H3513" i="62"/>
  <c r="H3514" i="62"/>
  <c r="H3515" i="62"/>
  <c r="H3516" i="62"/>
  <c r="H3517" i="62"/>
  <c r="H3518" i="62"/>
  <c r="H3519" i="62"/>
  <c r="H3520" i="62"/>
  <c r="H3521" i="62"/>
  <c r="H3522" i="62"/>
  <c r="H3523" i="62"/>
  <c r="H3524" i="62"/>
  <c r="H3525" i="62"/>
  <c r="H3526" i="62"/>
  <c r="H3527" i="62"/>
  <c r="H3528" i="62"/>
  <c r="H3529" i="62"/>
  <c r="H3530" i="62"/>
  <c r="H3531" i="62"/>
  <c r="H3532" i="62"/>
  <c r="H3533" i="62"/>
  <c r="H3534" i="62"/>
  <c r="H3535" i="62"/>
  <c r="H3536" i="62"/>
  <c r="H3537" i="62"/>
  <c r="H3538" i="62"/>
  <c r="H3539" i="62"/>
  <c r="H3540" i="62"/>
  <c r="H3541" i="62"/>
  <c r="H3542" i="62"/>
  <c r="H3543" i="62"/>
  <c r="H3544" i="62"/>
  <c r="H3545" i="62"/>
  <c r="H3546" i="62"/>
  <c r="H3547" i="62"/>
  <c r="H3548" i="62"/>
  <c r="H3549" i="62"/>
  <c r="H3550" i="62"/>
  <c r="H3551" i="62"/>
  <c r="H3552" i="62"/>
  <c r="H3553" i="62"/>
  <c r="H3554" i="62"/>
  <c r="H3555" i="62"/>
  <c r="H3556" i="62"/>
  <c r="H3557" i="62"/>
  <c r="H3558" i="62"/>
  <c r="H3559" i="62"/>
  <c r="H3560" i="62"/>
  <c r="H3561" i="62"/>
  <c r="H3562" i="62"/>
  <c r="H3563" i="62"/>
  <c r="H3564" i="62"/>
  <c r="H3565" i="62"/>
  <c r="H3566" i="62"/>
  <c r="H3567" i="62"/>
  <c r="H3568" i="62"/>
  <c r="H3569" i="62"/>
  <c r="H3570" i="62"/>
  <c r="H3571" i="62"/>
  <c r="H3572" i="62"/>
  <c r="H3573" i="62"/>
  <c r="H3574" i="62"/>
  <c r="H3575" i="62"/>
  <c r="H3576" i="62"/>
  <c r="H3577" i="62"/>
  <c r="H3578" i="62"/>
  <c r="H3579" i="62"/>
  <c r="H3580" i="62"/>
  <c r="H3581" i="62"/>
  <c r="H3582" i="62"/>
  <c r="H3583" i="62"/>
  <c r="H3584" i="62"/>
  <c r="H3585" i="62"/>
  <c r="H3586" i="62"/>
  <c r="H3587" i="62"/>
  <c r="H3588" i="62"/>
  <c r="H3589" i="62"/>
  <c r="H3590" i="62"/>
  <c r="H3591" i="62"/>
  <c r="H3592" i="62"/>
  <c r="H3593" i="62"/>
  <c r="H3594" i="62"/>
  <c r="H3595" i="62"/>
  <c r="H3596" i="62"/>
  <c r="H3597" i="62"/>
  <c r="H3598" i="62"/>
  <c r="H3599" i="62"/>
  <c r="H3600" i="62"/>
  <c r="H3601" i="62"/>
  <c r="H3602" i="62"/>
  <c r="H3603" i="62"/>
  <c r="H3604" i="62"/>
  <c r="H3605" i="62"/>
  <c r="H3606" i="62"/>
  <c r="H3607" i="62"/>
  <c r="H3608" i="62"/>
  <c r="H3609" i="62"/>
  <c r="H3610" i="62"/>
  <c r="H3611" i="62"/>
  <c r="H3612" i="62"/>
  <c r="H3613" i="62"/>
  <c r="H3614" i="62"/>
  <c r="H3615" i="62"/>
  <c r="H3616" i="62"/>
  <c r="H3617" i="62"/>
  <c r="H3618" i="62"/>
  <c r="H3619" i="62"/>
  <c r="H3620" i="62"/>
  <c r="H3621" i="62"/>
  <c r="H3622" i="62"/>
  <c r="H3623" i="62"/>
  <c r="H3624" i="62"/>
  <c r="H3625" i="62"/>
  <c r="H3626" i="62"/>
  <c r="H3627" i="62"/>
  <c r="H3628" i="62"/>
  <c r="H3629" i="62"/>
  <c r="H3630" i="62"/>
  <c r="H3631" i="62"/>
  <c r="H3632" i="62"/>
  <c r="H3633" i="62"/>
  <c r="H3634" i="62"/>
  <c r="H3635" i="62"/>
  <c r="H3636" i="62"/>
  <c r="H3637" i="62"/>
  <c r="H3638" i="62"/>
  <c r="H3639" i="62"/>
  <c r="H3640" i="62"/>
  <c r="H3641" i="62"/>
  <c r="H3642" i="62"/>
  <c r="H3643" i="62"/>
  <c r="H3644" i="62"/>
  <c r="H3645" i="62"/>
  <c r="H3646" i="62"/>
  <c r="H3647" i="62"/>
  <c r="H3648" i="62"/>
  <c r="H3649" i="62"/>
  <c r="H3650" i="62"/>
  <c r="H3651" i="62"/>
  <c r="H3652" i="62"/>
  <c r="H3653" i="62"/>
  <c r="H3654" i="62"/>
  <c r="H3655" i="62"/>
  <c r="H3656" i="62"/>
  <c r="H3657" i="62"/>
  <c r="H3658" i="62"/>
  <c r="H3659" i="62"/>
  <c r="H3660" i="62"/>
  <c r="H3661" i="62"/>
  <c r="H3662" i="62"/>
  <c r="H3663" i="62"/>
  <c r="H3664" i="62"/>
  <c r="H3665" i="62"/>
  <c r="H3666" i="62"/>
  <c r="H3667" i="62"/>
  <c r="H3668" i="62"/>
  <c r="H3669" i="62"/>
  <c r="H3670" i="62"/>
  <c r="H3671" i="62"/>
  <c r="H3672" i="62"/>
  <c r="H3673" i="62"/>
  <c r="H3674" i="62"/>
  <c r="H3675" i="62"/>
  <c r="H3676" i="62"/>
  <c r="H3677" i="62"/>
  <c r="H3678" i="62"/>
  <c r="H3679" i="62"/>
  <c r="H3680" i="62"/>
  <c r="H3681" i="62"/>
  <c r="H3682" i="62"/>
  <c r="H3683" i="62"/>
  <c r="H3684" i="62"/>
  <c r="H3685" i="62"/>
  <c r="H3686" i="62"/>
  <c r="H3687" i="62"/>
  <c r="H3688" i="62"/>
  <c r="H3689" i="62"/>
  <c r="H3690" i="62"/>
  <c r="H3691" i="62"/>
  <c r="H3692" i="62"/>
  <c r="H3693" i="62"/>
  <c r="H3694" i="62"/>
  <c r="H3695" i="62"/>
  <c r="H3696" i="62"/>
  <c r="H3697" i="62"/>
  <c r="H3698" i="62"/>
  <c r="H3699" i="62"/>
  <c r="H3700" i="62"/>
  <c r="H3701" i="62"/>
  <c r="H3702" i="62"/>
  <c r="H3703" i="62"/>
  <c r="H3704" i="62"/>
  <c r="H3705" i="62"/>
  <c r="H3706" i="62"/>
  <c r="H3707" i="62"/>
  <c r="H3708" i="62"/>
  <c r="H3709" i="62"/>
  <c r="H3710" i="62"/>
  <c r="H3711" i="62"/>
  <c r="H3712" i="62"/>
  <c r="H3713" i="62"/>
  <c r="H3714" i="62"/>
  <c r="H3715" i="62"/>
  <c r="H3716" i="62"/>
  <c r="H3717" i="62"/>
  <c r="H3718" i="62"/>
  <c r="H3719" i="62"/>
  <c r="H3720" i="62"/>
  <c r="H3721" i="62"/>
  <c r="H3722" i="62"/>
  <c r="H3723" i="62"/>
  <c r="H3724" i="62"/>
  <c r="H3725" i="62"/>
  <c r="H3726" i="62"/>
  <c r="H3727" i="62"/>
  <c r="H3728" i="62"/>
  <c r="H3729" i="62"/>
  <c r="H3730" i="62"/>
  <c r="H3731" i="62"/>
  <c r="H3732" i="62"/>
  <c r="H3733" i="62"/>
  <c r="H3734" i="62"/>
  <c r="H3735" i="62"/>
  <c r="H3736" i="62"/>
  <c r="H3737" i="62"/>
  <c r="H3738" i="62"/>
  <c r="H3739" i="62"/>
  <c r="H3740" i="62"/>
  <c r="H3741" i="62"/>
  <c r="H3742" i="62"/>
  <c r="H3743" i="62"/>
  <c r="H3744" i="62"/>
  <c r="H3745" i="62"/>
  <c r="H3746" i="62"/>
  <c r="H3747" i="62"/>
  <c r="H3748" i="62"/>
  <c r="H3749" i="62"/>
  <c r="H3750" i="62"/>
  <c r="H3751" i="62"/>
  <c r="H3752" i="62"/>
  <c r="H3753" i="62"/>
  <c r="H3754" i="62"/>
  <c r="H3755" i="62"/>
  <c r="H3756" i="62"/>
  <c r="H3757" i="62"/>
  <c r="H3758" i="62"/>
  <c r="H3759" i="62"/>
  <c r="H3760" i="62"/>
  <c r="H3761" i="62"/>
  <c r="H3762" i="62"/>
  <c r="H3763" i="62"/>
  <c r="H3764" i="62"/>
  <c r="H3765" i="62"/>
  <c r="H3766" i="62"/>
  <c r="H3767" i="62"/>
  <c r="H3768" i="62"/>
  <c r="H3769" i="62"/>
  <c r="H3770" i="62"/>
  <c r="H3771" i="62"/>
  <c r="H3772" i="62"/>
  <c r="H3773" i="62"/>
  <c r="H3774" i="62"/>
  <c r="H3775" i="62"/>
  <c r="H3776" i="62"/>
  <c r="H3777" i="62"/>
  <c r="H3778" i="62"/>
  <c r="H3779" i="62"/>
  <c r="H3780" i="62"/>
  <c r="H3781" i="62"/>
  <c r="H3782" i="62"/>
  <c r="H3783" i="62"/>
  <c r="H3784" i="62"/>
  <c r="H3785" i="62"/>
  <c r="H3786" i="62"/>
  <c r="H3787" i="62"/>
  <c r="H3788" i="62"/>
  <c r="H3789" i="62"/>
  <c r="H3790" i="62"/>
  <c r="H3791" i="62"/>
  <c r="H3792" i="62"/>
  <c r="H3793" i="62"/>
  <c r="H3794" i="62"/>
  <c r="H3795" i="62"/>
  <c r="H3796" i="62"/>
  <c r="H3797" i="62"/>
  <c r="H3798" i="62"/>
  <c r="H3799" i="62"/>
  <c r="H3800" i="62"/>
  <c r="H3801" i="62"/>
  <c r="H3802" i="62"/>
  <c r="H3803" i="62"/>
  <c r="H3804" i="62"/>
  <c r="H3805" i="62"/>
  <c r="H3806" i="62"/>
  <c r="H3807" i="62"/>
  <c r="H3808" i="62"/>
  <c r="H3809" i="62"/>
  <c r="H3810" i="62"/>
  <c r="H3811" i="62"/>
  <c r="H3812" i="62"/>
  <c r="H3813" i="62"/>
  <c r="H3814" i="62"/>
  <c r="H3815" i="62"/>
  <c r="H3816" i="62"/>
  <c r="H3817" i="62"/>
  <c r="H3818" i="62"/>
  <c r="H3819" i="62"/>
  <c r="H3820" i="62"/>
  <c r="H3821" i="62"/>
  <c r="H3822" i="62"/>
  <c r="H3823" i="62"/>
  <c r="H3824" i="62"/>
  <c r="H3825" i="62"/>
  <c r="H3826" i="62"/>
  <c r="H3827" i="62"/>
  <c r="H3828" i="62"/>
  <c r="H3829" i="62"/>
  <c r="H3830" i="62"/>
  <c r="H3831" i="62"/>
  <c r="H3832" i="62"/>
  <c r="H3833" i="62"/>
  <c r="H3834" i="62"/>
  <c r="H3835" i="62"/>
  <c r="H3836" i="62"/>
  <c r="H3837" i="62"/>
  <c r="H3838" i="62"/>
  <c r="H3839" i="62"/>
  <c r="H3840" i="62"/>
  <c r="H3841" i="62"/>
  <c r="H3842" i="62"/>
  <c r="H3843" i="62"/>
  <c r="H3844" i="62"/>
  <c r="H3845" i="62"/>
  <c r="H3846" i="62"/>
  <c r="H3847" i="62"/>
  <c r="H3848" i="62"/>
  <c r="H3849" i="62"/>
  <c r="H3850" i="62"/>
  <c r="H3851" i="62"/>
  <c r="H3852" i="62"/>
  <c r="H3853" i="62"/>
  <c r="H3854" i="62"/>
  <c r="H3855" i="62"/>
  <c r="H3856" i="62"/>
  <c r="H3857" i="62"/>
  <c r="H3858" i="62"/>
  <c r="H3859" i="62"/>
  <c r="H3860" i="62"/>
  <c r="H3861" i="62"/>
  <c r="H3862" i="62"/>
  <c r="H3863" i="62"/>
  <c r="H3864" i="62"/>
  <c r="H3865" i="62"/>
  <c r="H3866" i="62"/>
  <c r="H3867" i="62"/>
  <c r="H3868" i="62"/>
  <c r="H3869" i="62"/>
  <c r="H3870" i="62"/>
  <c r="H3871" i="62"/>
  <c r="H3872" i="62"/>
  <c r="H3873" i="62"/>
  <c r="H3874" i="62"/>
  <c r="H3875" i="62"/>
  <c r="H3876" i="62"/>
  <c r="H3877" i="62"/>
  <c r="H3878" i="62"/>
  <c r="H3879" i="62"/>
  <c r="H3880" i="62"/>
  <c r="H3881" i="62"/>
  <c r="H3882" i="62"/>
  <c r="H3883" i="62"/>
  <c r="H3884" i="62"/>
  <c r="H3885" i="62"/>
  <c r="H3886" i="62"/>
  <c r="H3887" i="62"/>
  <c r="H3888" i="62"/>
  <c r="H3889" i="62"/>
  <c r="H3890" i="62"/>
  <c r="H3891" i="62"/>
  <c r="H3892" i="62"/>
  <c r="H3893" i="62"/>
  <c r="H3894" i="62"/>
  <c r="H3895" i="62"/>
  <c r="H3896" i="62"/>
  <c r="H3897" i="62"/>
  <c r="H3898" i="62"/>
  <c r="H3899" i="62"/>
  <c r="H3900" i="62"/>
  <c r="H3901" i="62"/>
  <c r="H3902" i="62"/>
  <c r="H3903" i="62"/>
  <c r="H3904" i="62"/>
  <c r="H3905" i="62"/>
  <c r="H3906" i="62"/>
  <c r="H3907" i="62"/>
  <c r="H3908" i="62"/>
  <c r="H3909" i="62"/>
  <c r="H3910" i="62"/>
  <c r="H3911" i="62"/>
  <c r="H3912" i="62"/>
  <c r="H3913" i="62"/>
  <c r="H3914" i="62"/>
  <c r="H3915" i="62"/>
  <c r="H3916" i="62"/>
  <c r="H3917" i="62"/>
  <c r="H3918" i="62"/>
  <c r="H3919" i="62"/>
  <c r="H3920" i="62"/>
  <c r="H3921" i="62"/>
  <c r="H3922" i="62"/>
  <c r="H3923" i="62"/>
  <c r="H3924" i="62"/>
  <c r="H3925" i="62"/>
  <c r="H3926" i="62"/>
  <c r="H3927" i="62"/>
  <c r="H3928" i="62"/>
  <c r="H3929" i="62"/>
  <c r="H3930" i="62"/>
  <c r="H3931" i="62"/>
  <c r="H3932" i="62"/>
  <c r="H3933" i="62"/>
  <c r="H3934" i="62"/>
  <c r="H3935" i="62"/>
  <c r="H3936" i="62"/>
  <c r="H3937" i="62"/>
  <c r="H3938" i="62"/>
  <c r="H3939" i="62"/>
  <c r="H3940" i="62"/>
  <c r="H3941" i="62"/>
  <c r="H3942" i="62"/>
  <c r="H3943" i="62"/>
  <c r="H3944" i="62"/>
  <c r="H3945" i="62"/>
  <c r="H3946" i="62"/>
  <c r="H3947" i="62"/>
  <c r="H3948" i="62"/>
  <c r="H3949" i="62"/>
  <c r="H3950" i="62"/>
  <c r="H3951" i="62"/>
  <c r="H3952" i="62"/>
  <c r="H3953" i="62"/>
  <c r="H3954" i="62"/>
  <c r="H3955" i="62"/>
  <c r="H3956" i="62"/>
  <c r="H3957" i="62"/>
  <c r="H3958" i="62"/>
  <c r="H3959" i="62"/>
  <c r="H3960" i="62"/>
  <c r="H3961" i="62"/>
  <c r="H3962" i="62"/>
  <c r="H3963" i="62"/>
  <c r="H3964" i="62"/>
  <c r="H3965" i="62"/>
  <c r="H3966" i="62"/>
  <c r="H3967" i="62"/>
  <c r="H3968" i="62"/>
  <c r="H3969" i="62"/>
  <c r="H3970" i="62"/>
  <c r="H3971" i="62"/>
  <c r="H3972" i="62"/>
  <c r="H3973" i="62"/>
  <c r="H3974" i="62"/>
  <c r="H3975" i="62"/>
  <c r="H3976" i="62"/>
  <c r="H3977" i="62"/>
  <c r="H3978" i="62"/>
  <c r="H3979" i="62"/>
  <c r="H3980" i="62"/>
  <c r="H3981" i="62"/>
  <c r="H3982" i="62"/>
  <c r="H3983" i="62"/>
  <c r="H3984" i="62"/>
  <c r="H3985" i="62"/>
  <c r="H3986" i="62"/>
  <c r="H3987" i="62"/>
  <c r="H3988" i="62"/>
  <c r="H3989" i="62"/>
  <c r="H3990" i="62"/>
  <c r="H3991" i="62"/>
  <c r="H3992" i="62"/>
  <c r="H3993" i="62"/>
  <c r="H3994" i="62"/>
  <c r="H3995" i="62"/>
  <c r="H3996" i="62"/>
  <c r="H3997" i="62"/>
  <c r="H3998" i="62"/>
  <c r="H3999" i="62"/>
  <c r="H4000" i="62"/>
  <c r="H4001" i="62"/>
  <c r="H4002" i="62"/>
  <c r="H4003" i="62"/>
  <c r="H4004" i="62"/>
  <c r="H4005" i="62"/>
  <c r="H4006" i="62"/>
  <c r="H4007" i="62"/>
  <c r="H4008" i="62"/>
  <c r="H4009" i="62"/>
  <c r="H4010" i="62"/>
  <c r="H4011" i="62"/>
  <c r="H4012" i="62"/>
  <c r="H4013" i="62"/>
  <c r="H4014" i="62"/>
  <c r="H4015" i="62"/>
  <c r="H4016" i="62"/>
  <c r="H4017" i="62"/>
  <c r="H4018" i="62"/>
  <c r="H4019" i="62"/>
  <c r="H4020" i="62"/>
  <c r="H4021" i="62"/>
  <c r="H4022" i="62"/>
  <c r="H4023" i="62"/>
  <c r="H4024" i="62"/>
  <c r="H4025" i="62"/>
  <c r="H4026" i="62"/>
  <c r="H4027" i="62"/>
  <c r="H4028" i="62"/>
  <c r="H4029" i="62"/>
  <c r="H4030" i="62"/>
  <c r="H4031" i="62"/>
  <c r="H4032" i="62"/>
  <c r="H4033" i="62"/>
  <c r="H4034" i="62"/>
  <c r="H4035" i="62"/>
  <c r="H4036" i="62"/>
  <c r="H4037" i="62"/>
  <c r="H4038" i="62"/>
  <c r="H4039" i="62"/>
  <c r="H4040" i="62"/>
  <c r="H4041" i="62"/>
  <c r="H4042" i="62"/>
  <c r="H4043" i="62"/>
  <c r="H4044" i="62"/>
  <c r="H4045" i="62"/>
  <c r="H4046" i="62"/>
  <c r="H4047" i="62"/>
  <c r="H4048" i="62"/>
  <c r="H4049" i="62"/>
  <c r="H4050" i="62"/>
  <c r="H4051" i="62"/>
  <c r="H4052" i="62"/>
  <c r="H4053" i="62"/>
  <c r="H4054" i="62"/>
  <c r="H4055" i="62"/>
  <c r="H4056" i="62"/>
  <c r="H4057" i="62"/>
  <c r="H4058" i="62"/>
  <c r="H4059" i="62"/>
  <c r="H4060" i="62"/>
  <c r="H4061" i="62"/>
  <c r="H4062" i="62"/>
  <c r="H4063" i="62"/>
  <c r="H4064" i="62"/>
  <c r="H4065" i="62"/>
  <c r="H4066" i="62"/>
  <c r="H4067" i="62"/>
  <c r="H4068" i="62"/>
  <c r="H4069" i="62"/>
  <c r="H4070" i="62"/>
  <c r="H4071" i="62"/>
  <c r="H4072" i="62"/>
  <c r="H4073" i="62"/>
  <c r="H4074" i="62"/>
  <c r="H4075" i="62"/>
  <c r="H4076" i="62"/>
  <c r="H4077" i="62"/>
  <c r="H4078" i="62"/>
  <c r="H4079" i="62"/>
  <c r="H4080" i="62"/>
  <c r="H4081" i="62"/>
  <c r="H4082" i="62"/>
  <c r="H4083" i="62"/>
  <c r="H4084" i="62"/>
  <c r="H4085" i="62"/>
  <c r="H4086" i="62"/>
  <c r="H4087" i="62"/>
  <c r="H4088" i="62"/>
  <c r="H4089" i="62"/>
  <c r="H4090" i="62"/>
  <c r="H4091" i="62"/>
  <c r="H4092" i="62"/>
  <c r="H4093" i="62"/>
  <c r="H4094" i="62"/>
  <c r="H4095" i="62"/>
  <c r="H4096" i="62"/>
  <c r="H4097" i="62"/>
  <c r="H4098" i="62"/>
  <c r="H4099" i="62"/>
  <c r="H4100" i="62"/>
  <c r="H4101" i="62"/>
  <c r="H4102" i="62"/>
  <c r="H4103" i="62"/>
  <c r="H4104" i="62"/>
  <c r="H4105" i="62"/>
  <c r="H4106" i="62"/>
  <c r="H4107" i="62"/>
  <c r="H4108" i="62"/>
  <c r="H4109" i="62"/>
  <c r="H4110" i="62"/>
  <c r="H4111" i="62"/>
  <c r="H4112" i="62"/>
  <c r="H4113" i="62"/>
  <c r="H4114" i="62"/>
  <c r="H4115" i="62"/>
  <c r="H4116" i="62"/>
  <c r="H4117" i="62"/>
  <c r="H4118" i="62"/>
  <c r="H4119" i="62"/>
  <c r="H4120" i="62"/>
  <c r="H4121" i="62"/>
  <c r="H4122" i="62"/>
  <c r="H4123" i="62"/>
  <c r="H4124" i="62"/>
  <c r="H4125" i="62"/>
  <c r="H4126" i="62"/>
  <c r="H4127" i="62"/>
  <c r="H4128" i="62"/>
  <c r="H4129" i="62"/>
  <c r="H4130" i="62"/>
  <c r="H4131" i="62"/>
  <c r="H4132" i="62"/>
  <c r="H4133" i="62"/>
  <c r="H4134" i="62"/>
  <c r="H4135" i="62"/>
  <c r="H4136" i="62"/>
  <c r="H4137" i="62"/>
  <c r="H4138" i="62"/>
  <c r="H4139" i="62"/>
  <c r="H4140" i="62"/>
  <c r="H4141" i="62"/>
  <c r="H4142" i="62"/>
  <c r="H4143" i="62"/>
  <c r="H4144" i="62"/>
  <c r="H4145" i="62"/>
  <c r="H4146" i="62"/>
  <c r="H4147" i="62"/>
  <c r="H4148" i="62"/>
  <c r="H4149" i="62"/>
  <c r="H4150" i="62"/>
  <c r="H4151" i="62"/>
  <c r="H4152" i="62"/>
  <c r="H4153" i="62"/>
  <c r="H4154" i="62"/>
  <c r="H4155" i="62"/>
  <c r="H4156" i="62"/>
  <c r="H4157" i="62"/>
  <c r="H4158" i="62"/>
  <c r="H4159" i="62"/>
  <c r="H4160" i="62"/>
  <c r="H4161" i="62"/>
  <c r="H4162" i="62"/>
  <c r="H4163" i="62"/>
  <c r="H4164" i="62"/>
  <c r="H4165" i="62"/>
  <c r="H4166" i="62"/>
  <c r="H4167" i="62"/>
  <c r="H4168" i="62"/>
  <c r="H4169" i="62"/>
  <c r="H4170" i="62"/>
  <c r="H4171" i="62"/>
  <c r="H4172" i="62"/>
  <c r="H4173" i="62"/>
  <c r="H4174" i="62"/>
  <c r="H4175" i="62"/>
  <c r="H4176" i="62"/>
  <c r="H4177" i="62"/>
  <c r="H4178" i="62"/>
  <c r="H4179" i="62"/>
  <c r="H4180" i="62"/>
  <c r="H4181" i="62"/>
  <c r="H4182" i="62"/>
  <c r="H4183" i="62"/>
  <c r="H4184" i="62"/>
  <c r="H4185" i="62"/>
  <c r="H4186" i="62"/>
  <c r="H4187" i="62"/>
  <c r="H4188" i="62"/>
  <c r="H4189" i="62"/>
  <c r="H4190" i="62"/>
  <c r="H4191" i="62"/>
  <c r="H4192" i="62"/>
  <c r="H4193" i="62"/>
  <c r="H4194" i="62"/>
  <c r="H4195" i="62"/>
  <c r="H4196" i="62"/>
  <c r="H4197" i="62"/>
  <c r="H4198" i="62"/>
  <c r="H4199" i="62"/>
  <c r="H4200" i="62"/>
  <c r="H4201" i="62"/>
  <c r="H4202" i="62"/>
  <c r="H4203" i="62"/>
  <c r="H4204" i="62"/>
  <c r="H4205" i="62"/>
  <c r="H4206" i="62"/>
  <c r="H4207" i="62"/>
  <c r="H4208" i="62"/>
  <c r="H4209" i="62"/>
  <c r="H4210" i="62"/>
  <c r="H4211" i="62"/>
  <c r="H4212" i="62"/>
  <c r="H4213" i="62"/>
  <c r="H4214" i="62"/>
  <c r="H4215" i="62"/>
  <c r="H4216" i="62"/>
  <c r="H4217" i="62"/>
  <c r="H4218" i="62"/>
  <c r="H4219" i="62"/>
  <c r="H4220" i="62"/>
  <c r="H4221" i="62"/>
  <c r="H4222" i="62"/>
  <c r="H4223" i="62"/>
  <c r="H4224" i="62"/>
  <c r="H4225" i="62"/>
  <c r="H4226" i="62"/>
  <c r="H4227" i="62"/>
  <c r="H4228" i="62"/>
  <c r="H4229" i="62"/>
  <c r="H4230" i="62"/>
  <c r="H4231" i="62"/>
  <c r="H4232" i="62"/>
  <c r="H4233" i="62"/>
  <c r="H4234" i="62"/>
  <c r="H4235" i="62"/>
  <c r="H4236" i="62"/>
  <c r="H4237" i="62"/>
  <c r="H4238" i="62"/>
  <c r="H4239" i="62"/>
  <c r="H4240" i="62"/>
  <c r="H4241" i="62"/>
  <c r="H4242" i="62"/>
  <c r="H4243" i="62"/>
  <c r="H4244" i="62"/>
  <c r="H4245" i="62"/>
  <c r="H4246" i="62"/>
  <c r="H4247" i="62"/>
  <c r="H4248" i="62"/>
  <c r="H4249" i="62"/>
  <c r="H4250" i="62"/>
  <c r="H4251" i="62"/>
  <c r="H4252" i="62"/>
  <c r="H4253" i="62"/>
  <c r="H4254" i="62"/>
  <c r="H4255" i="62"/>
  <c r="H4256" i="62"/>
  <c r="H4257" i="62"/>
  <c r="H4258" i="62"/>
  <c r="H4259" i="62"/>
  <c r="H4260" i="62"/>
  <c r="H4261" i="62"/>
  <c r="H4262" i="62"/>
  <c r="H4263" i="62"/>
  <c r="H4264" i="62"/>
  <c r="H4265" i="62"/>
  <c r="H4266" i="62"/>
  <c r="H4267" i="62"/>
  <c r="H4268" i="62"/>
  <c r="H4269" i="62"/>
  <c r="H4270" i="62"/>
  <c r="H4271" i="62"/>
  <c r="H4272" i="62"/>
  <c r="H4273" i="62"/>
  <c r="H4274" i="62"/>
  <c r="H4275" i="62"/>
  <c r="H4276" i="62"/>
  <c r="H4277" i="62"/>
  <c r="H4278" i="62"/>
  <c r="H4279" i="62"/>
  <c r="H4280" i="62"/>
  <c r="H4281" i="62"/>
  <c r="H4282" i="62"/>
  <c r="H4283" i="62"/>
  <c r="H4284" i="62"/>
  <c r="H4285" i="62"/>
  <c r="H4286" i="62"/>
  <c r="H4287" i="62"/>
  <c r="H4288" i="62"/>
  <c r="H4289" i="62"/>
  <c r="H4290" i="62"/>
  <c r="H4291" i="62"/>
  <c r="H4292" i="62"/>
  <c r="H4293" i="62"/>
  <c r="H4294" i="62"/>
  <c r="H4295" i="62"/>
  <c r="H4296" i="62"/>
  <c r="H4297" i="62"/>
  <c r="H4298" i="62"/>
  <c r="H4299" i="62"/>
  <c r="H4300" i="62"/>
  <c r="H4301" i="62"/>
  <c r="H4302" i="62"/>
  <c r="H4303" i="62"/>
  <c r="H4304" i="62"/>
  <c r="H4305" i="62"/>
  <c r="H4306" i="62"/>
  <c r="H4307" i="62"/>
  <c r="H4308" i="62"/>
  <c r="H4309" i="62"/>
  <c r="H4310" i="62"/>
  <c r="H4311" i="62"/>
  <c r="H4312" i="62"/>
  <c r="H4313" i="62"/>
  <c r="H4314" i="62"/>
  <c r="H4315" i="62"/>
  <c r="H4316" i="62"/>
  <c r="H4317" i="62"/>
  <c r="H4318" i="62"/>
  <c r="H4319" i="62"/>
  <c r="H4320" i="62"/>
  <c r="H4321" i="62"/>
  <c r="H4322" i="62"/>
  <c r="H4323" i="62"/>
  <c r="H4324" i="62"/>
  <c r="H4325" i="62"/>
  <c r="H4326" i="62"/>
  <c r="H4327" i="62"/>
  <c r="H4328" i="62"/>
  <c r="H4329" i="62"/>
  <c r="H4330" i="62"/>
  <c r="H4331" i="62"/>
  <c r="H4332" i="62"/>
  <c r="H4333" i="62"/>
  <c r="H4334" i="62"/>
  <c r="H4335" i="62"/>
  <c r="H4336" i="62"/>
  <c r="H4337" i="62"/>
  <c r="H4338" i="62"/>
  <c r="H4339" i="62"/>
  <c r="H4340" i="62"/>
  <c r="H4341" i="62"/>
  <c r="H4342" i="62"/>
  <c r="H4343" i="62"/>
  <c r="H4344" i="62"/>
  <c r="H4345" i="62"/>
  <c r="H4346" i="62"/>
  <c r="H4347" i="62"/>
  <c r="H4348" i="62"/>
  <c r="H4349" i="62"/>
  <c r="H4350" i="62"/>
  <c r="H4351" i="62"/>
  <c r="H4352" i="62"/>
  <c r="H4353" i="62"/>
  <c r="H4354" i="62"/>
  <c r="H4355" i="62"/>
  <c r="H4356" i="62"/>
  <c r="H4357" i="62"/>
  <c r="H4358" i="62"/>
  <c r="H4359" i="62"/>
  <c r="H4360" i="62"/>
  <c r="H4361" i="62"/>
  <c r="H4362" i="62"/>
  <c r="H4363" i="62"/>
  <c r="H4364" i="62"/>
  <c r="H4365" i="62"/>
  <c r="H4366" i="62"/>
  <c r="H4367" i="62"/>
  <c r="H4368" i="62"/>
  <c r="H4369" i="62"/>
  <c r="H4370" i="62"/>
  <c r="H4371" i="62"/>
  <c r="H4372" i="62"/>
  <c r="H4373" i="62"/>
  <c r="H4374" i="62"/>
  <c r="H4375" i="62"/>
  <c r="H4376" i="62"/>
  <c r="H4377" i="62"/>
  <c r="H4378" i="62"/>
  <c r="H4379" i="62"/>
  <c r="H4380" i="62"/>
  <c r="H4381" i="62"/>
  <c r="H4382" i="62"/>
  <c r="H4383" i="62"/>
  <c r="H4384" i="62"/>
  <c r="H4385" i="62"/>
  <c r="H4386" i="62"/>
  <c r="H4387" i="62"/>
  <c r="H4388" i="62"/>
  <c r="H4389" i="62"/>
  <c r="H4390" i="62"/>
  <c r="H4391" i="62"/>
  <c r="H4392" i="62"/>
  <c r="H4393" i="62"/>
  <c r="H4394" i="62"/>
  <c r="H4395" i="62"/>
  <c r="H4396" i="62"/>
  <c r="H4397" i="62"/>
  <c r="H4398" i="62"/>
  <c r="H4399" i="62"/>
  <c r="H4400" i="62"/>
  <c r="H4401" i="62"/>
  <c r="H4402" i="62"/>
  <c r="H4403" i="62"/>
  <c r="H4404" i="62"/>
  <c r="H4405" i="62"/>
  <c r="H4406" i="62"/>
  <c r="H4407" i="62"/>
  <c r="H4408" i="62"/>
  <c r="H4409" i="62"/>
  <c r="H4410" i="62"/>
  <c r="H4411" i="62"/>
  <c r="H4412" i="62"/>
  <c r="H4413" i="62"/>
  <c r="H4414" i="62"/>
  <c r="H4415" i="62"/>
  <c r="H4416" i="62"/>
  <c r="H4417" i="62"/>
  <c r="H4418" i="62"/>
  <c r="H4419" i="62"/>
  <c r="H4420" i="62"/>
  <c r="H4421" i="62"/>
  <c r="H4422" i="62"/>
  <c r="H4423" i="62"/>
  <c r="H4424" i="62"/>
  <c r="H4425" i="62"/>
  <c r="H4426" i="62"/>
  <c r="H4427" i="62"/>
  <c r="H4428" i="62"/>
  <c r="H4429" i="62"/>
  <c r="H4430" i="62"/>
  <c r="H4431" i="62"/>
  <c r="H4432" i="62"/>
  <c r="H4433" i="62"/>
  <c r="H4434" i="62"/>
  <c r="H4435" i="62"/>
  <c r="H4436" i="62"/>
  <c r="H4437" i="62"/>
  <c r="H4438" i="62"/>
  <c r="H4439" i="62"/>
  <c r="H4440" i="62"/>
  <c r="H4441" i="62"/>
  <c r="H4442" i="62"/>
  <c r="H4443" i="62"/>
  <c r="H4444" i="62"/>
  <c r="H4445" i="62"/>
  <c r="H4446" i="62"/>
  <c r="H4447" i="62"/>
  <c r="H4448" i="62"/>
  <c r="H4449" i="62"/>
  <c r="H4450" i="62"/>
  <c r="H4451" i="62"/>
  <c r="H4452" i="62"/>
  <c r="H4453" i="62"/>
  <c r="H4454" i="62"/>
  <c r="H4455" i="62"/>
  <c r="H4456" i="62"/>
  <c r="H4457" i="62"/>
  <c r="H4458" i="62"/>
  <c r="H4459" i="62"/>
  <c r="H4460" i="62"/>
  <c r="H4461" i="62"/>
  <c r="H4462" i="62"/>
  <c r="H4463" i="62"/>
  <c r="H4464" i="62"/>
  <c r="H4465" i="62"/>
  <c r="H4466" i="62"/>
  <c r="H4467" i="62"/>
  <c r="H4468" i="62"/>
  <c r="H4469" i="62"/>
  <c r="H4470" i="62"/>
  <c r="H4471" i="62"/>
  <c r="H4472" i="62"/>
  <c r="H4473" i="62"/>
  <c r="H4474" i="62"/>
  <c r="H4475" i="62"/>
  <c r="H4476" i="62"/>
  <c r="H4477" i="62"/>
  <c r="H4478" i="62"/>
  <c r="H4479" i="62"/>
  <c r="H4480" i="62"/>
  <c r="H4481" i="62"/>
  <c r="H4482" i="62"/>
  <c r="H4483" i="62"/>
  <c r="H4484" i="62"/>
  <c r="H4485" i="62"/>
  <c r="H4486" i="62"/>
  <c r="H4487" i="62"/>
  <c r="H4488" i="62"/>
  <c r="H4489" i="62"/>
  <c r="H4490" i="62"/>
  <c r="H4491" i="62"/>
  <c r="H4492" i="62"/>
  <c r="H4493" i="62"/>
  <c r="H4494" i="62"/>
  <c r="H4495" i="62"/>
  <c r="H4496" i="62"/>
  <c r="H4497" i="62"/>
  <c r="H4498" i="62"/>
  <c r="H4499" i="62"/>
  <c r="H4500" i="62"/>
  <c r="H4501" i="62"/>
  <c r="H4502" i="62"/>
  <c r="H4503" i="62"/>
  <c r="H4504" i="62"/>
  <c r="H4505" i="62"/>
  <c r="H4506" i="62"/>
  <c r="H4507" i="62"/>
  <c r="H4508" i="62"/>
  <c r="H4509" i="62"/>
  <c r="H4510" i="62"/>
  <c r="H4511" i="62"/>
  <c r="H4512" i="62"/>
  <c r="H4513" i="62"/>
  <c r="H4514" i="62"/>
  <c r="H4515" i="62"/>
  <c r="H4516" i="62"/>
  <c r="H4517" i="62"/>
  <c r="H4518" i="62"/>
  <c r="H4519" i="62"/>
  <c r="H4520" i="62"/>
  <c r="H4521" i="62"/>
  <c r="H4522" i="62"/>
  <c r="H4523" i="62"/>
  <c r="H4524" i="62"/>
  <c r="H4525" i="62"/>
  <c r="H4526" i="62"/>
  <c r="H4527" i="62"/>
  <c r="H4528" i="62"/>
  <c r="H4529" i="62"/>
  <c r="H4530" i="62"/>
  <c r="H4531" i="62"/>
  <c r="H4532" i="62"/>
  <c r="H4533" i="62"/>
  <c r="H4534" i="62"/>
  <c r="H4535" i="62"/>
  <c r="H4536" i="62"/>
  <c r="H4537" i="62"/>
  <c r="H4538" i="62"/>
  <c r="H4539" i="62"/>
  <c r="H4540" i="62"/>
  <c r="H4541" i="62"/>
  <c r="H4542" i="62"/>
  <c r="H4543" i="62"/>
  <c r="H4544" i="62"/>
  <c r="H4545" i="62"/>
  <c r="H4546" i="62"/>
  <c r="H4547" i="62"/>
  <c r="H4548" i="62"/>
  <c r="H4549" i="62"/>
  <c r="H4550" i="62"/>
  <c r="H4551" i="62"/>
  <c r="H4552" i="62"/>
  <c r="H4553" i="62"/>
  <c r="H4554" i="62"/>
  <c r="H4555" i="62"/>
  <c r="H4556" i="62"/>
  <c r="H4557" i="62"/>
  <c r="H4558" i="62"/>
  <c r="H4559" i="62"/>
  <c r="H4560" i="62"/>
  <c r="H4561" i="62"/>
  <c r="H4562" i="62"/>
  <c r="H4563" i="62"/>
  <c r="H4564" i="62"/>
  <c r="H4565" i="62"/>
  <c r="H4566" i="62"/>
  <c r="H4567" i="62"/>
  <c r="H4568" i="62"/>
  <c r="H4569" i="62"/>
  <c r="H4570" i="62"/>
  <c r="H4571" i="62"/>
  <c r="H4572" i="62"/>
  <c r="H4573" i="62"/>
  <c r="H4574" i="62"/>
  <c r="H4575" i="62"/>
  <c r="H4576" i="62"/>
  <c r="H4577" i="62"/>
  <c r="H4578" i="62"/>
  <c r="H4579" i="62"/>
  <c r="H4580" i="62"/>
  <c r="H4581" i="62"/>
  <c r="H4582" i="62"/>
  <c r="H4583" i="62"/>
  <c r="H4584" i="62"/>
  <c r="H4585" i="62"/>
  <c r="H4586" i="62"/>
  <c r="H4587" i="62"/>
  <c r="H4588" i="62"/>
  <c r="H4589" i="62"/>
  <c r="H4590" i="62"/>
  <c r="H4591" i="62"/>
  <c r="H4592" i="62"/>
  <c r="H4593" i="62"/>
  <c r="H4594" i="62"/>
  <c r="H4595" i="62"/>
  <c r="H4596" i="62"/>
  <c r="H4597" i="62"/>
  <c r="H4598" i="62"/>
  <c r="H4599" i="62"/>
  <c r="H4600" i="62"/>
  <c r="H4601" i="62"/>
  <c r="H4602" i="62"/>
  <c r="H4603" i="62"/>
  <c r="H4604" i="62"/>
  <c r="H4605" i="62"/>
  <c r="H4606" i="62"/>
  <c r="H4607" i="62"/>
  <c r="H4608" i="62"/>
  <c r="H4609" i="62"/>
  <c r="H4610" i="62"/>
  <c r="H4611" i="62"/>
  <c r="H4612" i="62"/>
  <c r="H4613" i="62"/>
  <c r="H4614" i="62"/>
  <c r="H4615" i="62"/>
  <c r="H4616" i="62"/>
  <c r="H4617" i="62"/>
  <c r="H4618" i="62"/>
  <c r="H4619" i="62"/>
  <c r="H4620" i="62"/>
  <c r="H4621" i="62"/>
  <c r="H4622" i="62"/>
  <c r="H4623" i="62"/>
  <c r="H4624" i="62"/>
  <c r="H4625" i="62"/>
  <c r="H4626" i="62"/>
  <c r="H4627" i="62"/>
  <c r="H4628" i="62"/>
  <c r="H4629" i="62"/>
  <c r="H4630" i="62"/>
  <c r="H4631" i="62"/>
  <c r="H4632" i="62"/>
  <c r="H4633" i="62"/>
  <c r="H4634" i="62"/>
  <c r="H4635" i="62"/>
  <c r="H4636" i="62"/>
  <c r="H4637" i="62"/>
  <c r="H4638" i="62"/>
  <c r="H4639" i="62"/>
  <c r="H4640" i="62"/>
  <c r="H4641" i="62"/>
  <c r="H4642" i="62"/>
  <c r="H4643" i="62"/>
  <c r="H4644" i="62"/>
  <c r="H4645" i="62"/>
  <c r="H4646" i="62"/>
  <c r="H4647" i="62"/>
  <c r="H4648" i="62"/>
  <c r="H4649" i="62"/>
  <c r="H4650" i="62"/>
  <c r="H4651" i="62"/>
  <c r="H4652" i="62"/>
  <c r="H4653" i="62"/>
  <c r="H4654" i="62"/>
  <c r="H4655" i="62"/>
  <c r="H4656" i="62"/>
  <c r="H4657" i="62"/>
  <c r="H4658" i="62"/>
  <c r="H4659" i="62"/>
  <c r="H4660" i="62"/>
  <c r="H4661" i="62"/>
  <c r="H4662" i="62"/>
  <c r="H4663" i="62"/>
  <c r="H4664" i="62"/>
  <c r="H4665" i="62"/>
  <c r="H4666" i="62"/>
  <c r="H4667" i="62"/>
  <c r="H4668" i="62"/>
  <c r="H4669" i="62"/>
  <c r="H4670" i="62"/>
  <c r="H4671" i="62"/>
  <c r="H4672" i="62"/>
  <c r="H4673" i="62"/>
  <c r="H4674" i="62"/>
  <c r="H4675" i="62"/>
  <c r="H4676" i="62"/>
  <c r="H4677" i="62"/>
  <c r="H4678" i="62"/>
  <c r="H4679" i="62"/>
  <c r="H4680" i="62"/>
  <c r="H4681" i="62"/>
  <c r="H4682" i="62"/>
  <c r="H4683" i="62"/>
  <c r="H4684" i="62"/>
  <c r="H4685" i="62"/>
  <c r="H4686" i="62"/>
  <c r="H4687" i="62"/>
  <c r="H4688" i="62"/>
  <c r="H4689" i="62"/>
  <c r="H4690" i="62"/>
  <c r="H4691" i="62"/>
  <c r="H4692" i="62"/>
  <c r="H4693" i="62"/>
  <c r="H4694" i="62"/>
  <c r="H4695" i="62"/>
  <c r="H4696" i="62"/>
  <c r="H4697" i="62"/>
  <c r="H4698" i="62"/>
  <c r="H4699" i="62"/>
  <c r="H4700" i="62"/>
  <c r="H4701" i="62"/>
  <c r="H4702" i="62"/>
  <c r="H4703" i="62"/>
  <c r="H4704" i="62"/>
  <c r="H4705" i="62"/>
  <c r="H4706" i="62"/>
  <c r="H4707" i="62"/>
  <c r="H4708" i="62"/>
  <c r="H4709" i="62"/>
  <c r="H4710" i="62"/>
  <c r="H4711" i="62"/>
  <c r="H4712" i="62"/>
  <c r="H4713" i="62"/>
  <c r="H4714" i="62"/>
  <c r="H4715" i="62"/>
  <c r="H4716" i="62"/>
  <c r="H4717" i="62"/>
  <c r="H4718" i="62"/>
  <c r="H4719" i="62"/>
  <c r="H4720" i="62"/>
  <c r="H4721" i="62"/>
  <c r="H4722" i="62"/>
  <c r="H4723" i="62"/>
  <c r="H4724" i="62"/>
  <c r="H4725" i="62"/>
  <c r="H4726" i="62"/>
  <c r="H4727" i="62"/>
  <c r="H4728" i="62"/>
  <c r="H4729" i="62"/>
  <c r="H4730" i="62"/>
  <c r="H4731" i="62"/>
  <c r="H4732" i="62"/>
  <c r="H4733" i="62"/>
  <c r="H4734" i="62"/>
  <c r="H4735" i="62"/>
  <c r="H4736" i="62"/>
  <c r="H4737" i="62"/>
  <c r="H4738" i="62"/>
  <c r="H4739" i="62"/>
  <c r="H4740" i="62"/>
  <c r="H4741" i="62"/>
  <c r="H4742" i="62"/>
  <c r="H4743" i="62"/>
  <c r="H4744" i="62"/>
  <c r="H4745" i="62"/>
  <c r="H4746" i="62"/>
  <c r="H4747" i="62"/>
  <c r="H4748" i="62"/>
  <c r="H4749" i="62"/>
  <c r="H4750" i="62"/>
  <c r="H4751" i="62"/>
  <c r="H4752" i="62"/>
  <c r="H4753" i="62"/>
  <c r="H4754" i="62"/>
  <c r="H4755" i="62"/>
  <c r="H4756" i="62"/>
  <c r="H4757" i="62"/>
  <c r="H4758" i="62"/>
  <c r="H4759" i="62"/>
  <c r="H4760" i="62"/>
  <c r="H4761" i="62"/>
  <c r="H4762" i="62"/>
  <c r="H4763" i="62"/>
  <c r="H4764" i="62"/>
  <c r="H4765" i="62"/>
  <c r="H4766" i="62"/>
  <c r="H4767" i="62"/>
  <c r="H4768" i="62"/>
  <c r="H4769" i="62"/>
  <c r="H4770" i="62"/>
  <c r="H4771" i="62"/>
  <c r="H4772" i="62"/>
  <c r="H4773" i="62"/>
  <c r="H4774" i="62"/>
  <c r="H4775" i="62"/>
  <c r="H4776" i="62"/>
  <c r="H4777" i="62"/>
  <c r="H4778" i="62"/>
  <c r="H4779" i="62"/>
  <c r="H4780" i="62"/>
  <c r="H4781" i="62"/>
  <c r="H4782" i="62"/>
  <c r="H4783" i="62"/>
  <c r="H4784" i="62"/>
  <c r="H4785" i="62"/>
  <c r="H4786" i="62"/>
  <c r="H4787" i="62"/>
  <c r="H4788" i="62"/>
  <c r="H4789" i="62"/>
  <c r="H4790" i="62"/>
  <c r="H4791" i="62"/>
  <c r="H4792" i="62"/>
  <c r="H4793" i="62"/>
  <c r="H4794" i="62"/>
  <c r="H4795" i="62"/>
  <c r="H4796" i="62"/>
  <c r="H4797" i="62"/>
  <c r="H4798" i="62"/>
  <c r="H4799" i="62"/>
  <c r="H4800" i="62"/>
  <c r="H4801" i="62"/>
  <c r="H4802" i="62"/>
  <c r="H4803" i="62"/>
  <c r="H4804" i="62"/>
  <c r="H4805" i="62"/>
  <c r="H4806" i="62"/>
  <c r="H4807" i="62"/>
  <c r="H4808" i="62"/>
  <c r="H4809" i="62"/>
  <c r="H4810" i="62"/>
  <c r="H4811" i="62"/>
  <c r="H4812" i="62"/>
  <c r="H4813" i="62"/>
  <c r="H4814" i="62"/>
  <c r="H4815" i="62"/>
  <c r="H4816" i="62"/>
  <c r="H4817" i="62"/>
  <c r="H4818" i="62"/>
  <c r="H4819" i="62"/>
  <c r="H4820" i="62"/>
  <c r="H4821" i="62"/>
  <c r="H4822" i="62"/>
  <c r="H4823" i="62"/>
  <c r="H4824" i="62"/>
  <c r="H4825" i="62"/>
  <c r="H4826" i="62"/>
  <c r="H4827" i="62"/>
  <c r="H4828" i="62"/>
  <c r="H4829" i="62"/>
  <c r="H4830" i="62"/>
  <c r="H4831" i="62"/>
  <c r="H4832" i="62"/>
  <c r="H4833" i="62"/>
  <c r="H4834" i="62"/>
  <c r="H4835" i="62"/>
  <c r="H4836" i="62"/>
  <c r="H4837" i="62"/>
  <c r="H4838" i="62"/>
  <c r="H4839" i="62"/>
  <c r="H4840" i="62"/>
  <c r="H4841" i="62"/>
  <c r="H4842" i="62"/>
  <c r="H4843" i="62"/>
  <c r="H4844" i="62"/>
  <c r="H4845" i="62"/>
  <c r="H4846" i="62"/>
  <c r="H4847" i="62"/>
  <c r="H4848" i="62"/>
  <c r="H4849" i="62"/>
  <c r="H4850" i="62"/>
  <c r="H4851" i="62"/>
  <c r="H4852" i="62"/>
  <c r="H4853" i="62"/>
  <c r="H4854" i="62"/>
  <c r="H4855" i="62"/>
  <c r="H4856" i="62"/>
  <c r="H4857" i="62"/>
  <c r="H4858" i="62"/>
  <c r="H4859" i="62"/>
  <c r="H4860" i="62"/>
  <c r="H4861" i="62"/>
  <c r="H4862" i="62"/>
  <c r="H4863" i="62"/>
  <c r="H4864" i="62"/>
  <c r="H4865" i="62"/>
  <c r="H4866" i="62"/>
  <c r="H4867" i="62"/>
  <c r="H4868" i="62"/>
  <c r="H4869" i="62"/>
  <c r="H4870" i="62"/>
  <c r="H4871" i="62"/>
  <c r="H4872" i="62"/>
  <c r="H4873" i="62"/>
  <c r="H4874" i="62"/>
  <c r="H4875" i="62"/>
  <c r="H4876" i="62"/>
  <c r="H4877" i="62"/>
  <c r="H4878" i="62"/>
  <c r="H4879" i="62"/>
  <c r="H4880" i="62"/>
  <c r="H4881" i="62"/>
  <c r="H4882" i="62"/>
  <c r="H4883" i="62"/>
  <c r="H4884" i="62"/>
  <c r="H4885" i="62"/>
  <c r="H4886" i="62"/>
  <c r="H4887" i="62"/>
  <c r="H4888" i="62"/>
  <c r="H4889" i="62"/>
  <c r="H4890" i="62"/>
  <c r="H4891" i="62"/>
  <c r="H4892" i="62"/>
  <c r="H4893" i="62"/>
  <c r="H4894" i="62"/>
  <c r="H4895" i="62"/>
  <c r="H4896" i="62"/>
  <c r="H4897" i="62"/>
  <c r="H4898" i="62"/>
  <c r="H4899" i="62"/>
  <c r="H4900" i="62"/>
  <c r="H4901" i="62"/>
  <c r="H4902" i="62"/>
  <c r="H4903" i="62"/>
  <c r="H4904" i="62"/>
  <c r="H4905" i="62"/>
  <c r="H4906" i="62"/>
  <c r="H4907" i="62"/>
  <c r="H4908" i="62"/>
  <c r="H4909" i="62"/>
  <c r="H4910" i="62"/>
  <c r="H4911" i="62"/>
  <c r="H4912" i="62"/>
  <c r="H4913" i="62"/>
  <c r="H4914" i="62"/>
  <c r="H4915" i="62"/>
  <c r="H4916" i="62"/>
  <c r="H4917" i="62"/>
  <c r="H4918" i="62"/>
  <c r="H4919" i="62"/>
  <c r="H4920" i="62"/>
  <c r="H4921" i="62"/>
  <c r="H4922" i="62"/>
  <c r="H4923" i="62"/>
  <c r="H4924" i="62"/>
  <c r="H4925" i="62"/>
  <c r="H4926" i="62"/>
  <c r="H4927" i="62"/>
  <c r="H4928" i="62"/>
  <c r="H4929" i="62"/>
  <c r="H4930" i="62"/>
  <c r="H4931" i="62"/>
  <c r="H4932" i="62"/>
  <c r="H4933" i="62"/>
  <c r="H4934" i="62"/>
  <c r="H4935" i="62"/>
  <c r="H4936" i="62"/>
  <c r="H4937" i="62"/>
  <c r="H4938" i="62"/>
  <c r="H4939" i="62"/>
  <c r="H4940" i="62"/>
  <c r="H4941" i="62"/>
  <c r="H4942" i="62"/>
  <c r="H4943" i="62"/>
  <c r="H4944" i="62"/>
  <c r="H4945" i="62"/>
  <c r="H4946" i="62"/>
  <c r="H4947" i="62"/>
  <c r="H4948" i="62"/>
  <c r="H4949" i="62"/>
  <c r="H4950" i="62"/>
  <c r="H4951" i="62"/>
  <c r="H4952" i="62"/>
  <c r="H4953" i="62"/>
  <c r="H4954" i="62"/>
  <c r="H4955" i="62"/>
  <c r="H4956" i="62"/>
  <c r="H4957" i="62"/>
  <c r="H4958" i="62"/>
  <c r="H4959" i="62"/>
  <c r="H4960" i="62"/>
  <c r="H4961" i="62"/>
  <c r="H4962" i="62"/>
  <c r="H4963" i="62"/>
  <c r="H4964" i="62"/>
  <c r="H4965" i="62"/>
  <c r="H4966" i="62"/>
  <c r="H4967" i="62"/>
  <c r="H4968" i="62"/>
  <c r="H4969" i="62"/>
  <c r="H4970" i="62"/>
  <c r="H4971" i="62"/>
  <c r="H4972" i="62"/>
  <c r="H4973" i="62"/>
  <c r="H4974" i="62"/>
  <c r="H4975" i="62"/>
  <c r="H4976" i="62"/>
  <c r="H4977" i="62"/>
  <c r="H4978" i="62"/>
  <c r="H4979" i="62"/>
  <c r="H4980" i="62"/>
  <c r="H4981" i="62"/>
  <c r="H4982" i="62"/>
  <c r="H4983" i="62"/>
  <c r="H4984" i="62"/>
  <c r="H4985" i="62"/>
  <c r="H4986" i="62"/>
  <c r="H4987" i="62"/>
  <c r="H4988" i="62"/>
  <c r="H4989" i="62"/>
  <c r="H4990" i="62"/>
  <c r="H4991" i="62"/>
  <c r="H4992" i="62"/>
  <c r="H4993" i="62"/>
  <c r="H4994" i="62"/>
  <c r="H4995" i="62"/>
  <c r="H4996" i="62"/>
  <c r="H4997" i="62"/>
  <c r="H4998" i="62"/>
  <c r="H4999" i="62"/>
  <c r="H5000" i="62"/>
  <c r="H5001" i="62"/>
  <c r="H5002" i="62"/>
  <c r="H5003" i="62"/>
  <c r="H5004" i="62"/>
  <c r="H5005" i="62"/>
  <c r="H5006" i="62"/>
  <c r="H5007" i="62"/>
  <c r="H5008" i="62"/>
  <c r="H5009" i="62"/>
  <c r="H5010" i="62"/>
  <c r="H5011" i="62"/>
  <c r="H5012" i="62"/>
  <c r="H5013" i="62"/>
  <c r="H5014" i="62"/>
  <c r="H5015" i="62"/>
  <c r="H5016" i="62"/>
  <c r="H5017" i="62"/>
  <c r="H5018" i="62"/>
  <c r="H5019" i="62"/>
  <c r="H5020" i="62"/>
  <c r="H5021" i="62"/>
  <c r="H5022" i="62"/>
  <c r="H5023" i="62"/>
  <c r="H5024" i="62"/>
  <c r="H5025" i="62"/>
  <c r="H5026" i="62"/>
  <c r="H5027" i="62"/>
  <c r="H5028" i="62"/>
  <c r="H5029" i="62"/>
  <c r="H5030" i="62"/>
  <c r="H5031" i="62"/>
  <c r="H5032" i="62"/>
  <c r="H5033" i="62"/>
  <c r="H5034" i="62"/>
  <c r="H5035" i="62"/>
  <c r="H5036" i="62"/>
  <c r="H5037" i="62"/>
  <c r="H5038" i="62"/>
  <c r="H5039" i="62"/>
  <c r="H5040" i="62"/>
  <c r="H5041" i="62"/>
  <c r="H5042" i="62"/>
  <c r="H5043" i="62"/>
  <c r="H5044" i="62"/>
  <c r="H5045" i="62"/>
  <c r="H5046" i="62"/>
  <c r="H5047" i="62"/>
  <c r="H5048" i="62"/>
  <c r="H5049" i="62"/>
  <c r="H5050" i="62"/>
  <c r="H5051" i="62"/>
  <c r="H5052" i="62"/>
  <c r="H5053" i="62"/>
  <c r="H5054" i="62"/>
  <c r="H5055" i="62"/>
  <c r="H5056" i="62"/>
  <c r="H5057" i="62"/>
  <c r="H5058" i="62"/>
  <c r="H5059" i="62"/>
  <c r="H5060" i="62"/>
  <c r="H5061" i="62"/>
  <c r="H5062" i="62"/>
  <c r="H5063" i="62"/>
  <c r="H5064" i="62"/>
  <c r="H5065" i="62"/>
  <c r="H5066" i="62"/>
  <c r="H5067" i="62"/>
  <c r="H5068" i="62"/>
  <c r="H5069" i="62"/>
  <c r="H5070" i="62"/>
  <c r="H5071" i="62"/>
  <c r="H5072" i="62"/>
  <c r="H5073" i="62"/>
  <c r="H5074" i="62"/>
  <c r="H5075" i="62"/>
  <c r="H5076" i="62"/>
  <c r="H5077" i="62"/>
  <c r="H5078" i="62"/>
  <c r="H5079" i="62"/>
  <c r="H5080" i="62"/>
  <c r="H5081" i="62"/>
  <c r="H5082" i="62"/>
  <c r="H5083" i="62"/>
  <c r="H5084" i="62"/>
  <c r="H5085" i="62"/>
  <c r="H5086" i="62"/>
  <c r="H5087" i="62"/>
  <c r="H5088" i="62"/>
  <c r="H5089" i="62"/>
  <c r="H5090" i="62"/>
  <c r="H5091" i="62"/>
  <c r="H5092" i="62"/>
  <c r="H5093" i="62"/>
  <c r="H5094" i="62"/>
  <c r="H5095" i="62"/>
  <c r="H5096" i="62"/>
  <c r="H5097" i="62"/>
  <c r="H5098" i="62"/>
  <c r="H5099" i="62"/>
  <c r="H5100" i="62"/>
  <c r="H5101" i="62"/>
  <c r="H5102" i="62"/>
  <c r="H5103" i="62"/>
  <c r="H5104" i="62"/>
  <c r="H5105" i="62"/>
  <c r="H5106" i="62"/>
  <c r="H5107" i="62"/>
  <c r="H5108" i="62"/>
  <c r="H5109" i="62"/>
  <c r="H5110" i="62"/>
  <c r="H5111" i="62"/>
  <c r="H5112" i="62"/>
  <c r="H5113" i="62"/>
  <c r="H5114" i="62"/>
  <c r="H5115" i="62"/>
  <c r="H5116" i="62"/>
  <c r="H5117" i="62"/>
  <c r="H5118" i="62"/>
  <c r="H5119" i="62"/>
  <c r="H5120" i="62"/>
  <c r="H5121" i="62"/>
  <c r="H5122" i="62"/>
  <c r="H5123" i="62"/>
  <c r="H5124" i="62"/>
  <c r="H5125" i="62"/>
  <c r="H5126" i="62"/>
  <c r="H5127" i="62"/>
  <c r="H5128" i="62"/>
  <c r="H5129" i="62"/>
  <c r="H5130" i="62"/>
  <c r="H5131" i="62"/>
  <c r="H5132" i="62"/>
  <c r="H5133" i="62"/>
  <c r="H5134" i="62"/>
  <c r="H5135" i="62"/>
  <c r="H5136" i="62"/>
  <c r="H5137" i="62"/>
  <c r="H5138" i="62"/>
  <c r="H5139" i="62"/>
  <c r="H5140" i="62"/>
  <c r="H5141" i="62"/>
  <c r="H5142" i="62"/>
  <c r="H5143" i="62"/>
  <c r="H5144" i="62"/>
  <c r="H5145" i="62"/>
  <c r="H5146" i="62"/>
  <c r="H5147" i="62"/>
  <c r="H5148" i="62"/>
  <c r="H5149" i="62"/>
  <c r="H5150" i="62"/>
  <c r="H5151" i="62"/>
  <c r="H5152" i="62"/>
  <c r="H5153" i="62"/>
  <c r="H5154" i="62"/>
  <c r="H5155" i="62"/>
  <c r="H5156" i="62"/>
  <c r="H5157" i="62"/>
  <c r="H5158" i="62"/>
  <c r="H5159" i="62"/>
  <c r="H5160" i="62"/>
  <c r="H5161" i="62"/>
  <c r="H5162" i="62"/>
  <c r="H5163" i="62"/>
  <c r="H5164" i="62"/>
  <c r="H5165" i="62"/>
  <c r="H5166" i="62"/>
  <c r="H5167" i="62"/>
  <c r="H5168" i="62"/>
  <c r="H5169" i="62"/>
  <c r="H5170" i="62"/>
  <c r="H5171" i="62"/>
  <c r="H5172" i="62"/>
  <c r="H5173" i="62"/>
  <c r="H5174" i="62"/>
  <c r="H5175" i="62"/>
  <c r="H5176" i="62"/>
  <c r="H5177" i="62"/>
  <c r="H5178" i="62"/>
  <c r="H5179" i="62"/>
  <c r="H5180" i="62"/>
  <c r="H5181" i="62"/>
  <c r="H5182" i="62"/>
  <c r="H5183" i="62"/>
  <c r="H5184" i="62"/>
  <c r="H5185" i="62"/>
  <c r="H5186" i="62"/>
  <c r="H5187" i="62"/>
  <c r="H5188" i="62"/>
  <c r="H5189" i="62"/>
  <c r="H5190" i="62"/>
  <c r="H5191" i="62"/>
  <c r="H5192" i="62"/>
  <c r="H5193" i="62"/>
  <c r="H5194" i="62"/>
  <c r="H5195" i="62"/>
  <c r="H5196" i="62"/>
  <c r="H5197" i="62"/>
  <c r="H5198" i="62"/>
  <c r="H5199" i="62"/>
  <c r="H5200" i="62"/>
  <c r="H5201" i="62"/>
  <c r="H5202" i="62"/>
  <c r="H5203" i="62"/>
  <c r="H5204" i="62"/>
  <c r="H5205" i="62"/>
  <c r="H5206" i="62"/>
  <c r="H5207" i="62"/>
  <c r="H5208" i="62"/>
  <c r="H5209" i="62"/>
  <c r="H5210" i="62"/>
  <c r="H5211" i="62"/>
  <c r="H5212" i="62"/>
  <c r="H5213" i="62"/>
  <c r="H5214" i="62"/>
  <c r="H5215" i="62"/>
  <c r="H5216" i="62"/>
  <c r="H5217" i="62"/>
  <c r="H5218" i="62"/>
  <c r="H5219" i="62"/>
  <c r="H5220" i="62"/>
  <c r="H5221" i="62"/>
  <c r="H5222" i="62"/>
  <c r="H5223" i="62"/>
  <c r="H5224" i="62"/>
  <c r="H5225" i="62"/>
  <c r="H5226" i="62"/>
  <c r="H5227" i="62"/>
  <c r="H5228" i="62"/>
  <c r="H5229" i="62"/>
  <c r="H5230" i="62"/>
  <c r="H5231" i="62"/>
  <c r="H5232" i="62"/>
  <c r="H5233" i="62"/>
  <c r="H5234" i="62"/>
  <c r="H5235" i="62"/>
  <c r="H5236" i="62"/>
  <c r="H5237" i="62"/>
  <c r="H5238" i="62"/>
  <c r="H5239" i="62"/>
  <c r="H5240" i="62"/>
  <c r="H5241" i="62"/>
  <c r="H5242" i="62"/>
  <c r="H5243" i="62"/>
  <c r="H5244" i="62"/>
  <c r="H5245" i="62"/>
  <c r="H5246" i="62"/>
  <c r="H5247" i="62"/>
  <c r="H5248" i="62"/>
  <c r="H5249" i="62"/>
  <c r="H5250" i="62"/>
  <c r="H5251" i="62"/>
  <c r="H5252" i="62"/>
  <c r="H5253" i="62"/>
  <c r="H5254" i="62"/>
  <c r="H5255" i="62"/>
  <c r="H5256" i="62"/>
  <c r="H5257" i="62"/>
  <c r="H5258" i="62"/>
  <c r="H5259" i="62"/>
  <c r="H5260" i="62"/>
  <c r="H5261" i="62"/>
  <c r="H5262" i="62"/>
  <c r="H5263" i="62"/>
  <c r="H5264" i="62"/>
  <c r="H5265" i="62"/>
  <c r="H5266" i="62"/>
  <c r="H5267" i="62"/>
  <c r="H5268" i="62"/>
  <c r="H5269" i="62"/>
  <c r="H5270" i="62"/>
  <c r="H5271" i="62"/>
  <c r="H5272" i="62"/>
  <c r="H5273" i="62"/>
  <c r="H5274" i="62"/>
  <c r="H5275" i="62"/>
  <c r="H5276" i="62"/>
  <c r="H5277" i="62"/>
  <c r="H5278" i="62"/>
  <c r="H5279" i="62"/>
  <c r="H5280" i="62"/>
  <c r="H5281" i="62"/>
  <c r="H5282" i="62"/>
  <c r="H5283" i="62"/>
  <c r="H5284" i="62"/>
  <c r="H5285" i="62"/>
  <c r="H5286" i="62"/>
  <c r="H5287" i="62"/>
  <c r="H5288" i="62"/>
  <c r="H5289" i="62"/>
  <c r="H5290" i="62"/>
  <c r="H5291" i="62"/>
  <c r="H5292" i="62"/>
  <c r="H5293" i="62"/>
  <c r="H5294" i="62"/>
  <c r="H5295" i="62"/>
  <c r="H5296" i="62"/>
  <c r="H5297" i="62"/>
  <c r="H5298" i="62"/>
  <c r="H5299" i="62"/>
  <c r="H5300" i="62"/>
  <c r="H5301" i="62"/>
  <c r="H5302" i="62"/>
  <c r="H5303" i="62"/>
  <c r="H5304" i="62"/>
  <c r="H5305" i="62"/>
  <c r="H5306" i="62"/>
  <c r="H5307" i="62"/>
  <c r="H5308" i="62"/>
  <c r="H5309" i="62"/>
  <c r="H5310" i="62"/>
  <c r="H5311" i="62"/>
  <c r="H5312" i="62"/>
  <c r="H5313" i="62"/>
  <c r="H5314" i="62"/>
  <c r="H5315" i="62"/>
  <c r="H5316" i="62"/>
  <c r="H5317" i="62"/>
  <c r="H5318" i="62"/>
  <c r="H5319" i="62"/>
  <c r="H5320" i="62"/>
  <c r="H5321" i="62"/>
  <c r="H5322" i="62"/>
  <c r="H5323" i="62"/>
  <c r="H5324" i="62"/>
  <c r="H5325" i="62"/>
  <c r="H5326" i="62"/>
  <c r="H5327" i="62"/>
  <c r="H5328" i="62"/>
  <c r="H5329" i="62"/>
  <c r="H5330" i="62"/>
  <c r="H5331" i="62"/>
  <c r="H5332" i="62"/>
  <c r="H5333" i="62"/>
  <c r="H5334" i="62"/>
  <c r="H5335" i="62"/>
  <c r="H5336" i="62"/>
  <c r="H5337" i="62"/>
  <c r="H5338" i="62"/>
  <c r="H5339" i="62"/>
  <c r="H5340" i="62"/>
  <c r="H5341" i="62"/>
  <c r="H5342" i="62"/>
  <c r="H5343" i="62"/>
  <c r="H5344" i="62"/>
  <c r="H5345" i="62"/>
  <c r="H5346" i="62"/>
  <c r="H5347" i="62"/>
  <c r="H5348" i="62"/>
  <c r="H5349" i="62"/>
  <c r="H5350" i="62"/>
  <c r="H5351" i="62"/>
  <c r="H5352" i="62"/>
  <c r="H5353" i="62"/>
  <c r="H5354" i="62"/>
  <c r="H5355" i="62"/>
  <c r="H5356" i="62"/>
  <c r="H5357" i="62"/>
  <c r="H5358" i="62"/>
  <c r="H5359" i="62"/>
  <c r="H5360" i="62"/>
  <c r="H5361" i="62"/>
  <c r="H5362" i="62"/>
  <c r="H5363" i="62"/>
  <c r="H5364" i="62"/>
  <c r="H5365" i="62"/>
  <c r="H5366" i="62"/>
  <c r="H5367" i="62"/>
  <c r="H5368" i="62"/>
  <c r="H5369" i="62"/>
  <c r="H5370" i="62"/>
  <c r="H5371" i="62"/>
  <c r="H5372" i="62"/>
  <c r="H5373" i="62"/>
  <c r="H5374" i="62"/>
  <c r="H5375" i="62"/>
  <c r="H5376" i="62"/>
  <c r="H5377" i="62"/>
  <c r="H5378" i="62"/>
  <c r="H5379" i="62"/>
  <c r="H5380" i="62"/>
  <c r="H5381" i="62"/>
  <c r="H5382" i="62"/>
  <c r="H5383" i="62"/>
  <c r="H5384" i="62"/>
  <c r="H5385" i="62"/>
  <c r="H5386" i="62"/>
  <c r="H5387" i="62"/>
  <c r="H5388" i="62"/>
  <c r="H5389" i="62"/>
  <c r="H5390" i="62"/>
  <c r="H5391" i="62"/>
  <c r="H5392" i="62"/>
  <c r="H5393" i="62"/>
  <c r="H5394" i="62"/>
  <c r="H5395" i="62"/>
  <c r="H5396" i="62"/>
  <c r="H5397" i="62"/>
  <c r="H5398" i="62"/>
  <c r="H5399" i="62"/>
  <c r="H5400" i="62"/>
  <c r="H5401" i="62"/>
  <c r="H5402" i="62"/>
  <c r="H5403" i="62"/>
  <c r="H5404" i="62"/>
  <c r="H5405" i="62"/>
  <c r="H5406" i="62"/>
  <c r="H5407" i="62"/>
  <c r="H5408" i="62"/>
  <c r="H5409" i="62"/>
  <c r="H5410" i="62"/>
  <c r="H5411" i="62"/>
  <c r="H5412" i="62"/>
  <c r="H5413" i="62"/>
  <c r="H5414" i="62"/>
  <c r="H5415" i="62"/>
  <c r="H5416" i="62"/>
  <c r="H5417" i="62"/>
  <c r="H5418" i="62"/>
  <c r="H5419" i="62"/>
  <c r="H5420" i="62"/>
  <c r="H5421" i="62"/>
  <c r="H5422" i="62"/>
  <c r="H5423" i="62"/>
  <c r="H5424" i="62"/>
  <c r="H5425" i="62"/>
  <c r="H5426" i="62"/>
  <c r="H5427" i="62"/>
  <c r="H5428" i="62"/>
  <c r="H5429" i="62"/>
  <c r="H5430" i="62"/>
  <c r="H5431" i="62"/>
  <c r="H5432" i="62"/>
  <c r="H5433" i="62"/>
  <c r="H5434" i="62"/>
  <c r="H5435" i="62"/>
  <c r="H5436" i="62"/>
  <c r="H5437" i="62"/>
  <c r="H5438" i="62"/>
  <c r="H5439" i="62"/>
  <c r="H5440" i="62"/>
  <c r="H5441" i="62"/>
  <c r="H5442" i="62"/>
  <c r="H5443" i="62"/>
  <c r="H5444" i="62"/>
  <c r="H5445" i="62"/>
  <c r="H5446" i="62"/>
  <c r="H5447" i="62"/>
  <c r="H5448" i="62"/>
  <c r="H5449" i="62"/>
  <c r="H5450" i="62"/>
  <c r="H5451" i="62"/>
  <c r="H5452" i="62"/>
  <c r="H5453" i="62"/>
  <c r="H5454" i="62"/>
  <c r="H5455" i="62"/>
  <c r="H5456" i="62"/>
  <c r="H5457" i="62"/>
  <c r="H5458" i="62"/>
  <c r="H5459" i="62"/>
  <c r="H5460" i="62"/>
  <c r="H5461" i="62"/>
  <c r="H5462" i="62"/>
  <c r="H5463" i="62"/>
  <c r="H5464" i="62"/>
  <c r="H5465" i="62"/>
  <c r="H5466" i="62"/>
  <c r="H5467" i="62"/>
  <c r="H5468" i="62"/>
  <c r="H5469" i="62"/>
  <c r="H5470" i="62"/>
  <c r="H5471" i="62"/>
  <c r="H5472" i="62"/>
  <c r="H5473" i="62"/>
  <c r="H5474" i="62"/>
  <c r="H5475" i="62"/>
  <c r="H5476" i="62"/>
  <c r="H5477" i="62"/>
  <c r="H5478" i="62"/>
  <c r="H5479" i="62"/>
  <c r="H5480" i="62"/>
  <c r="H5481" i="62"/>
  <c r="H5482" i="62"/>
  <c r="H5483" i="62"/>
  <c r="H5484" i="62"/>
  <c r="H5485" i="62"/>
  <c r="H5486" i="62"/>
  <c r="H5487" i="62"/>
  <c r="H5488" i="62"/>
  <c r="H5489" i="62"/>
  <c r="H5490" i="62"/>
  <c r="H5491" i="62"/>
  <c r="H5492" i="62"/>
  <c r="H5493" i="62"/>
  <c r="H5494" i="62"/>
  <c r="H5495" i="62"/>
  <c r="H5496" i="62"/>
  <c r="H5497" i="62"/>
  <c r="H5498" i="62"/>
  <c r="H5499" i="62"/>
  <c r="H5500" i="62"/>
  <c r="H5501" i="62"/>
  <c r="H5502" i="62"/>
  <c r="H5503" i="62"/>
  <c r="H5504" i="62"/>
  <c r="H5505" i="62"/>
  <c r="H5506" i="62"/>
  <c r="H5507" i="62"/>
  <c r="H5508" i="62"/>
  <c r="H5509" i="62"/>
  <c r="H5510" i="62"/>
  <c r="H5511" i="62"/>
  <c r="H5512" i="62"/>
  <c r="H5513" i="62"/>
  <c r="H5514" i="62"/>
  <c r="H5515" i="62"/>
  <c r="H5516" i="62"/>
  <c r="H5517" i="62"/>
  <c r="H5518" i="62"/>
  <c r="H5519" i="62"/>
  <c r="H5520" i="62"/>
  <c r="H5521" i="62"/>
  <c r="H5522" i="62"/>
  <c r="H5523" i="62"/>
  <c r="H5524" i="62"/>
  <c r="H5525" i="62"/>
  <c r="H5526" i="62"/>
  <c r="H5527" i="62"/>
  <c r="H5528" i="62"/>
  <c r="H5529" i="62"/>
  <c r="H5530" i="62"/>
  <c r="H5531" i="62"/>
  <c r="H5532" i="62"/>
  <c r="H5533" i="62"/>
  <c r="H5534" i="62"/>
  <c r="H5535" i="62"/>
  <c r="H5536" i="62"/>
  <c r="H5537" i="62"/>
  <c r="H5538" i="62"/>
  <c r="H5539" i="62"/>
  <c r="H5540" i="62"/>
  <c r="H5541" i="62"/>
  <c r="H5542" i="62"/>
  <c r="H5543" i="62"/>
  <c r="H5544" i="62"/>
  <c r="H5545" i="62"/>
  <c r="H5546" i="62"/>
  <c r="H5547" i="62"/>
  <c r="H5548" i="62"/>
  <c r="H5549" i="62"/>
  <c r="H5550" i="62"/>
  <c r="H5551" i="62"/>
  <c r="H5552" i="62"/>
  <c r="H5553" i="62"/>
  <c r="H5554" i="62"/>
  <c r="H5555" i="62"/>
  <c r="H5556" i="62"/>
  <c r="H5557" i="62"/>
  <c r="H5558" i="62"/>
  <c r="H5559" i="62"/>
  <c r="H5560" i="62"/>
  <c r="H5561" i="62"/>
  <c r="H5562" i="62"/>
  <c r="H5563" i="62"/>
  <c r="H5564" i="62"/>
  <c r="H5565" i="62"/>
  <c r="H5566" i="62"/>
  <c r="H5567" i="62"/>
  <c r="H5568" i="62"/>
  <c r="H5569" i="62"/>
  <c r="H5570" i="62"/>
  <c r="H5571" i="62"/>
  <c r="H5572" i="62"/>
  <c r="H5573" i="62"/>
  <c r="H5574" i="62"/>
  <c r="H5575" i="62"/>
  <c r="H5576" i="62"/>
  <c r="H5577" i="62"/>
  <c r="H5578" i="62"/>
  <c r="H5579" i="62"/>
  <c r="H5580" i="62"/>
  <c r="H5581" i="62"/>
  <c r="H5582" i="62"/>
  <c r="H5583" i="62"/>
  <c r="H5584" i="62"/>
  <c r="H5585" i="62"/>
  <c r="H5586" i="62"/>
  <c r="H5587" i="62"/>
  <c r="H5588" i="62"/>
  <c r="H5589" i="62"/>
  <c r="H5590" i="62"/>
  <c r="H5591" i="62"/>
  <c r="H5592" i="62"/>
  <c r="H5593" i="62"/>
  <c r="H5594" i="62"/>
  <c r="H5595" i="62"/>
  <c r="H5596" i="62"/>
  <c r="H5597" i="62"/>
  <c r="H5598" i="62"/>
  <c r="H5599" i="62"/>
  <c r="H5600" i="62"/>
  <c r="H5601" i="62"/>
  <c r="H5602" i="62"/>
  <c r="H5603" i="62"/>
  <c r="H5604" i="62"/>
  <c r="H5605" i="62"/>
  <c r="H5606" i="62"/>
  <c r="H5607" i="62"/>
  <c r="H5608" i="62"/>
  <c r="H5609" i="62"/>
  <c r="H5610" i="62"/>
  <c r="H5611" i="62"/>
  <c r="H5612" i="62"/>
  <c r="H5613" i="62"/>
  <c r="H5614" i="62"/>
  <c r="H5615" i="62"/>
  <c r="H5616" i="62"/>
  <c r="H5617" i="62"/>
  <c r="H5618" i="62"/>
  <c r="H5619" i="62"/>
  <c r="H5620" i="62"/>
  <c r="H5621" i="62"/>
  <c r="H5622" i="62"/>
  <c r="H5623" i="62"/>
  <c r="H5624" i="62"/>
  <c r="H5625" i="62"/>
  <c r="H5626" i="62"/>
  <c r="H5627" i="62"/>
  <c r="H5628" i="62"/>
  <c r="H5629" i="62"/>
  <c r="H5630" i="62"/>
  <c r="H5631" i="62"/>
  <c r="H5632" i="62"/>
  <c r="H5633" i="62"/>
  <c r="H5634" i="62"/>
  <c r="H5635" i="62"/>
  <c r="H5636" i="62"/>
  <c r="H5637" i="62"/>
  <c r="H5638" i="62"/>
  <c r="H5639" i="62"/>
  <c r="H5640" i="62"/>
  <c r="H5641" i="62"/>
  <c r="H5642" i="62"/>
  <c r="H5643" i="62"/>
  <c r="H5644" i="62"/>
  <c r="H5645" i="62"/>
  <c r="H5646" i="62"/>
  <c r="H5647" i="62"/>
  <c r="H5648" i="62"/>
  <c r="H5649" i="62"/>
  <c r="H5650" i="62"/>
  <c r="H5651" i="62"/>
  <c r="H5652" i="62"/>
  <c r="H5653" i="62"/>
  <c r="H5654" i="62"/>
  <c r="H5655" i="62"/>
  <c r="H5656" i="62"/>
  <c r="H5657" i="62"/>
  <c r="H5658" i="62"/>
  <c r="H5659" i="62"/>
  <c r="H5660" i="62"/>
  <c r="H5661" i="62"/>
  <c r="H5662" i="62"/>
  <c r="H5663" i="62"/>
  <c r="H5664" i="62"/>
  <c r="H5665" i="62"/>
  <c r="H5666" i="62"/>
  <c r="H5667" i="62"/>
  <c r="H5668" i="62"/>
  <c r="H5669" i="62"/>
  <c r="H5670" i="62"/>
  <c r="H5671" i="62"/>
  <c r="H5672" i="62"/>
  <c r="H5673" i="62"/>
  <c r="H5674" i="62"/>
  <c r="H5675" i="62"/>
  <c r="H5676" i="62"/>
  <c r="H5677" i="62"/>
  <c r="H5678" i="62"/>
  <c r="H5679" i="62"/>
  <c r="H5680" i="62"/>
  <c r="H5681" i="62"/>
  <c r="H5682" i="62"/>
  <c r="H5683" i="62"/>
  <c r="H5684" i="62"/>
  <c r="H5685" i="62"/>
  <c r="H5686" i="62"/>
  <c r="H5687" i="62"/>
  <c r="H5688" i="62"/>
  <c r="H5689" i="62"/>
  <c r="H5690" i="62"/>
  <c r="H5691" i="62"/>
  <c r="H5692" i="62"/>
  <c r="H5693" i="62"/>
  <c r="H5694" i="62"/>
  <c r="H5695" i="62"/>
  <c r="H5696" i="62"/>
  <c r="H5697" i="62"/>
  <c r="H5698" i="62"/>
  <c r="H5699" i="62"/>
  <c r="H5700" i="62"/>
  <c r="H5701" i="62"/>
  <c r="H5702" i="62"/>
  <c r="H5703" i="62"/>
  <c r="H5704" i="62"/>
  <c r="H5705" i="62"/>
  <c r="H5706" i="62"/>
  <c r="H5707" i="62"/>
  <c r="H5708" i="62"/>
  <c r="H5709" i="62"/>
  <c r="H5710" i="62"/>
  <c r="H5711" i="62"/>
  <c r="H5712" i="62"/>
  <c r="H5713" i="62"/>
  <c r="H5714" i="62"/>
  <c r="H5715" i="62"/>
  <c r="H5716" i="62"/>
  <c r="H5717" i="62"/>
  <c r="H5718" i="62"/>
  <c r="H5719" i="62"/>
  <c r="H5720" i="62"/>
  <c r="H5721" i="62"/>
  <c r="H5722" i="62"/>
  <c r="H5723" i="62"/>
  <c r="H5724" i="62"/>
  <c r="H5725" i="62"/>
  <c r="H5726" i="62"/>
  <c r="H5727" i="62"/>
  <c r="H5728" i="62"/>
  <c r="H5729" i="62"/>
  <c r="H5730" i="62"/>
  <c r="H5731" i="62"/>
  <c r="H5732" i="62"/>
  <c r="H5733" i="62"/>
  <c r="H5734" i="62"/>
  <c r="H5735" i="62"/>
  <c r="H5736" i="62"/>
  <c r="H5737" i="62"/>
  <c r="H5738" i="62"/>
  <c r="H5739" i="62"/>
  <c r="H5740" i="62"/>
  <c r="H5741" i="62"/>
  <c r="H5742" i="62"/>
  <c r="H5743" i="62"/>
  <c r="H5744" i="62"/>
  <c r="H5745" i="62"/>
  <c r="H5746" i="62"/>
  <c r="H5747" i="62"/>
  <c r="H5748" i="62"/>
  <c r="H5749" i="62"/>
  <c r="H5750" i="62"/>
  <c r="H5751" i="62"/>
  <c r="H5752" i="62"/>
  <c r="H5753" i="62"/>
  <c r="H5754" i="62"/>
  <c r="H5755" i="62"/>
  <c r="H5756" i="62"/>
  <c r="H5757" i="62"/>
  <c r="H5758" i="62"/>
  <c r="H5759" i="62"/>
  <c r="H5760" i="62"/>
  <c r="H5761" i="62"/>
  <c r="H5762" i="62"/>
  <c r="H5763" i="62"/>
  <c r="H5764" i="62"/>
  <c r="H5765" i="62"/>
  <c r="H5766" i="62"/>
  <c r="H5767" i="62"/>
  <c r="H5768" i="62"/>
  <c r="H5769" i="62"/>
  <c r="H5770" i="62"/>
  <c r="H5771" i="62"/>
  <c r="H5772" i="62"/>
  <c r="H5773" i="62"/>
  <c r="H5774" i="62"/>
  <c r="H5775" i="62"/>
  <c r="H5776" i="62"/>
  <c r="H5777" i="62"/>
  <c r="H5778" i="62"/>
  <c r="H5779" i="62"/>
  <c r="H5780" i="62"/>
  <c r="H5781" i="62"/>
  <c r="H5782" i="62"/>
  <c r="H5783" i="62"/>
  <c r="H5784" i="62"/>
  <c r="H5785" i="62"/>
  <c r="H5786" i="62"/>
  <c r="H5787" i="62"/>
  <c r="H5788" i="62"/>
  <c r="H5789" i="62"/>
  <c r="H5790" i="62"/>
  <c r="H5791" i="62"/>
  <c r="H5792" i="62"/>
  <c r="H5793" i="62"/>
  <c r="H5794" i="62"/>
  <c r="H5795" i="62"/>
  <c r="H5796" i="62"/>
  <c r="H5797" i="62"/>
  <c r="H5798" i="62"/>
  <c r="H5799" i="62"/>
  <c r="H5800" i="62"/>
  <c r="H5801" i="62"/>
  <c r="H5802" i="62"/>
  <c r="H5803" i="62"/>
  <c r="H5804" i="62"/>
  <c r="H5805" i="62"/>
  <c r="H5806" i="62"/>
  <c r="H5807" i="62"/>
  <c r="H5808" i="62"/>
  <c r="H5809" i="62"/>
  <c r="H5810" i="62"/>
  <c r="H5811" i="62"/>
  <c r="H5812" i="62"/>
  <c r="H5813" i="62"/>
  <c r="H5814" i="62"/>
  <c r="H5815" i="62"/>
  <c r="H5816" i="62"/>
  <c r="H5817" i="62"/>
  <c r="H5818" i="62"/>
  <c r="H5819" i="62"/>
  <c r="H5820" i="62"/>
  <c r="H5821" i="62"/>
  <c r="H5822" i="62"/>
  <c r="H5823" i="62"/>
  <c r="H5824" i="62"/>
  <c r="H5825" i="62"/>
  <c r="H5826" i="62"/>
  <c r="H5827" i="62"/>
  <c r="H5828" i="62"/>
  <c r="H5829" i="62"/>
  <c r="H5830" i="62"/>
  <c r="H5831" i="62"/>
  <c r="H5832" i="62"/>
  <c r="H5833" i="62"/>
  <c r="H5834" i="62"/>
  <c r="H5835" i="62"/>
  <c r="H5836" i="62"/>
  <c r="H5837" i="62"/>
  <c r="H5838" i="62"/>
  <c r="H5839" i="62"/>
  <c r="H5840" i="62"/>
  <c r="H5841" i="62"/>
  <c r="H5842" i="62"/>
  <c r="H5843" i="62"/>
  <c r="H5844" i="62"/>
  <c r="H5845" i="62"/>
  <c r="H5846" i="62"/>
  <c r="H5847" i="62"/>
  <c r="H5848" i="62"/>
  <c r="H5849" i="62"/>
  <c r="H5850" i="62"/>
  <c r="H5851" i="62"/>
  <c r="H5852" i="62"/>
  <c r="H5853" i="62"/>
  <c r="H5854" i="62"/>
  <c r="H5855" i="62"/>
  <c r="H5856" i="62"/>
  <c r="H5857" i="62"/>
  <c r="H5858" i="62"/>
  <c r="H5859" i="62"/>
  <c r="H5860" i="62"/>
  <c r="H5861" i="62"/>
  <c r="H5862" i="62"/>
  <c r="H5863" i="62"/>
  <c r="H5864" i="62"/>
  <c r="H5865" i="62"/>
  <c r="H5866" i="62"/>
  <c r="H5867" i="62"/>
  <c r="H5868" i="62"/>
  <c r="H5869" i="62"/>
  <c r="H5870" i="62"/>
  <c r="H5871" i="62"/>
  <c r="H5872" i="62"/>
  <c r="H5873" i="62"/>
  <c r="H5874" i="62"/>
  <c r="H5875" i="62"/>
  <c r="H5876" i="62"/>
  <c r="H5877" i="62"/>
  <c r="H5878" i="62"/>
  <c r="H5879" i="62"/>
  <c r="H5880" i="62"/>
  <c r="H5881" i="62"/>
  <c r="H5882" i="62"/>
  <c r="H5883" i="62"/>
  <c r="H5884" i="62"/>
  <c r="H5885" i="62"/>
  <c r="H5886" i="62"/>
  <c r="H5887" i="62"/>
  <c r="H5888" i="62"/>
  <c r="H5889" i="62"/>
  <c r="H5890" i="62"/>
  <c r="H5891" i="62"/>
  <c r="H5892" i="62"/>
  <c r="H5893" i="62"/>
  <c r="H5894" i="62"/>
  <c r="H5895" i="62"/>
  <c r="H5896" i="62"/>
  <c r="H5897" i="62"/>
  <c r="H5898" i="62"/>
  <c r="H5899" i="62"/>
  <c r="H5900" i="62"/>
  <c r="H5901" i="62"/>
  <c r="H5902" i="62"/>
  <c r="H5903" i="62"/>
  <c r="H5904" i="62"/>
  <c r="H5905" i="62"/>
  <c r="H5906" i="62"/>
  <c r="H5907" i="62"/>
  <c r="H5908" i="62"/>
  <c r="H5909" i="62"/>
  <c r="H5910" i="62"/>
  <c r="H5911" i="62"/>
  <c r="H5912" i="62"/>
  <c r="H5913" i="62"/>
  <c r="H5914" i="62"/>
  <c r="H5915" i="62"/>
  <c r="H5916" i="62"/>
  <c r="H5917" i="62"/>
  <c r="H5918" i="62"/>
  <c r="H5919" i="62"/>
  <c r="H5920" i="62"/>
  <c r="H5921" i="62"/>
  <c r="H5922" i="62"/>
  <c r="H5923" i="62"/>
  <c r="H5924" i="62"/>
  <c r="H5925" i="62"/>
  <c r="H5926" i="62"/>
  <c r="H5927" i="62"/>
  <c r="H5928" i="62"/>
  <c r="H5929" i="62"/>
  <c r="H5930" i="62"/>
  <c r="H5931" i="62"/>
  <c r="H5932" i="62"/>
  <c r="H5933" i="62"/>
  <c r="H5934" i="62"/>
  <c r="H5935" i="62"/>
  <c r="H5936" i="62"/>
  <c r="H5937" i="62"/>
  <c r="H5938" i="62"/>
  <c r="H5939" i="62"/>
  <c r="H5940" i="62"/>
  <c r="H5941" i="62"/>
  <c r="H5942" i="62"/>
  <c r="H5943" i="62"/>
  <c r="H5944" i="62"/>
  <c r="H5945" i="62"/>
  <c r="H5946" i="62"/>
  <c r="H5947" i="62"/>
  <c r="H5948" i="62"/>
  <c r="H5949" i="62"/>
  <c r="H5950" i="62"/>
  <c r="H5951" i="62"/>
  <c r="H5952" i="62"/>
  <c r="H5953" i="62"/>
  <c r="H5954" i="62"/>
  <c r="H5955" i="62"/>
  <c r="H5956" i="62"/>
  <c r="H5957" i="62"/>
  <c r="H5958" i="62"/>
  <c r="H5959" i="62"/>
  <c r="H5960" i="62"/>
  <c r="H5961" i="62"/>
  <c r="H5962" i="62"/>
  <c r="H5963" i="62"/>
  <c r="H5964" i="62"/>
  <c r="H5965" i="62"/>
  <c r="H5966" i="62"/>
  <c r="H5967" i="62"/>
  <c r="H5968" i="62"/>
  <c r="H5969" i="62"/>
  <c r="H5970" i="62"/>
  <c r="H5971" i="62"/>
  <c r="H5972" i="62"/>
  <c r="H5973" i="62"/>
  <c r="H5974" i="62"/>
  <c r="H5975" i="62"/>
  <c r="H5976" i="62"/>
  <c r="H5977" i="62"/>
  <c r="H5978" i="62"/>
  <c r="H5979" i="62"/>
  <c r="H5980" i="62"/>
  <c r="H5981" i="62"/>
  <c r="H5982" i="62"/>
  <c r="H5983" i="62"/>
  <c r="H5984" i="62"/>
  <c r="H5985" i="62"/>
  <c r="H5986" i="62"/>
  <c r="H5987" i="62"/>
  <c r="H5988" i="62"/>
  <c r="H5989" i="62"/>
  <c r="H5990" i="62"/>
  <c r="H5991" i="62"/>
  <c r="H5992" i="62"/>
  <c r="H5993" i="62"/>
  <c r="H5994" i="62"/>
  <c r="H5995" i="62"/>
  <c r="H5996" i="62"/>
  <c r="H5997" i="62"/>
  <c r="H5998" i="62"/>
  <c r="H5999" i="62"/>
  <c r="H6000" i="62"/>
  <c r="H6001" i="62"/>
  <c r="H6002" i="62"/>
  <c r="H6003" i="62"/>
  <c r="H6004" i="62"/>
  <c r="H6005" i="62"/>
  <c r="H6006" i="62"/>
  <c r="H6007" i="62"/>
  <c r="H6008" i="62"/>
  <c r="H6009" i="62"/>
  <c r="H6010" i="62"/>
  <c r="H6011" i="62"/>
  <c r="H6012" i="62"/>
  <c r="H6013" i="62"/>
  <c r="H6014" i="62"/>
  <c r="H6015" i="62"/>
  <c r="H6016" i="62"/>
  <c r="H6017" i="62"/>
  <c r="H6018" i="62"/>
  <c r="H6019" i="62"/>
  <c r="H6020" i="62"/>
  <c r="H6021" i="62"/>
  <c r="H6022" i="62"/>
  <c r="H6023" i="62"/>
  <c r="H6024" i="62"/>
  <c r="H6025" i="62"/>
  <c r="H6026" i="62"/>
  <c r="H6027" i="62"/>
  <c r="H6028" i="62"/>
  <c r="H6029" i="62"/>
  <c r="H6030" i="62"/>
  <c r="H6031" i="62"/>
  <c r="H6032" i="62"/>
  <c r="H6033" i="62"/>
  <c r="H6034" i="62"/>
  <c r="H6035" i="62"/>
  <c r="H6036" i="62"/>
  <c r="H6037" i="62"/>
  <c r="H6038" i="62"/>
  <c r="H6039" i="62"/>
  <c r="H6040" i="62"/>
  <c r="H6041" i="62"/>
  <c r="H6042" i="62"/>
  <c r="H6043" i="62"/>
  <c r="H6044" i="62"/>
  <c r="H6045" i="62"/>
  <c r="H6046" i="62"/>
  <c r="H6047" i="62"/>
  <c r="H6048" i="62"/>
  <c r="H6049" i="62"/>
  <c r="H6050" i="62"/>
  <c r="H6051" i="62"/>
  <c r="H6052" i="62"/>
  <c r="H6053" i="62"/>
  <c r="H6054" i="62"/>
  <c r="H6055" i="62"/>
  <c r="H6056" i="62"/>
  <c r="H6057" i="62"/>
  <c r="H6058" i="62"/>
  <c r="H6059" i="62"/>
  <c r="H6060" i="62"/>
  <c r="H6061" i="62"/>
  <c r="H6062" i="62"/>
  <c r="H6063" i="62"/>
  <c r="H6064" i="62"/>
  <c r="H6065" i="62"/>
  <c r="H6066" i="62"/>
  <c r="H6067" i="62"/>
  <c r="H6068" i="62"/>
  <c r="H6069" i="62"/>
  <c r="H6070" i="62"/>
  <c r="H6071" i="62"/>
  <c r="H6072" i="62"/>
  <c r="H6073" i="62"/>
  <c r="H6074" i="62"/>
  <c r="H6075" i="62"/>
  <c r="H6076" i="62"/>
  <c r="H6077" i="62"/>
  <c r="H6078" i="62"/>
  <c r="H6079" i="62"/>
  <c r="H6080" i="62"/>
  <c r="H6081" i="62"/>
  <c r="H6082" i="62"/>
  <c r="H6083" i="62"/>
  <c r="H6084" i="62"/>
  <c r="H6085" i="62"/>
  <c r="H6086" i="62"/>
  <c r="H6087" i="62"/>
  <c r="H6088" i="62"/>
  <c r="H6089" i="62"/>
  <c r="H6090" i="62"/>
  <c r="H6091" i="62"/>
  <c r="H6092" i="62"/>
  <c r="H6093" i="62"/>
  <c r="H6094" i="62"/>
  <c r="H6095" i="62"/>
  <c r="H6096" i="62"/>
  <c r="H6097" i="62"/>
  <c r="H6098" i="62"/>
  <c r="H6099" i="62"/>
  <c r="H6100" i="62"/>
  <c r="H6101" i="62"/>
  <c r="H6102" i="62"/>
  <c r="H6103" i="62"/>
  <c r="H6104" i="62"/>
  <c r="H6105" i="62"/>
  <c r="H6106" i="62"/>
  <c r="H6107" i="62"/>
  <c r="H6108" i="62"/>
  <c r="H6109" i="62"/>
  <c r="H6110" i="62"/>
  <c r="H6111" i="62"/>
  <c r="H6112" i="62"/>
  <c r="H6113" i="62"/>
  <c r="H6114" i="62"/>
  <c r="H6115" i="62"/>
  <c r="H6116" i="62"/>
  <c r="H6117" i="62"/>
  <c r="H6118" i="62"/>
  <c r="H6119" i="62"/>
  <c r="H6120" i="62"/>
  <c r="H6121" i="62"/>
  <c r="H6122" i="62"/>
  <c r="H6123" i="62"/>
  <c r="H6124" i="62"/>
  <c r="H6125" i="62"/>
  <c r="H6126" i="62"/>
  <c r="H6127" i="62"/>
  <c r="H6128" i="62"/>
  <c r="H6129" i="62"/>
  <c r="H6130" i="62"/>
  <c r="H6131" i="62"/>
  <c r="H6132" i="62"/>
  <c r="H6133" i="62"/>
  <c r="H6134" i="62"/>
  <c r="H6135" i="62"/>
  <c r="H6136" i="62"/>
  <c r="H6137" i="62"/>
  <c r="H6138" i="62"/>
  <c r="H6139" i="62"/>
  <c r="H6140" i="62"/>
  <c r="H6141" i="62"/>
  <c r="H6142" i="62"/>
  <c r="H6143" i="62"/>
  <c r="H6144" i="62"/>
  <c r="H6145" i="62"/>
  <c r="H6146" i="62"/>
  <c r="H6147" i="62"/>
  <c r="H6148" i="62"/>
  <c r="H6149" i="62"/>
  <c r="H6150" i="62"/>
  <c r="H6151" i="62"/>
  <c r="H6152" i="62"/>
  <c r="H6153" i="62"/>
  <c r="H6154" i="62"/>
  <c r="H6155" i="62"/>
  <c r="H6156" i="62"/>
  <c r="H6157" i="62"/>
  <c r="H6158" i="62"/>
  <c r="H6159" i="62"/>
  <c r="H6160" i="62"/>
  <c r="H6161" i="62"/>
  <c r="H6162" i="62"/>
  <c r="H6163" i="62"/>
  <c r="H6164" i="62"/>
  <c r="H6165" i="62"/>
  <c r="H6166" i="62"/>
  <c r="H6167" i="62"/>
  <c r="H6168" i="62"/>
  <c r="H6169" i="62"/>
  <c r="H6170" i="62"/>
  <c r="H6171" i="62"/>
  <c r="H6172" i="62"/>
  <c r="H6173" i="62"/>
  <c r="H6174" i="62"/>
  <c r="H6175" i="62"/>
  <c r="H6176" i="62"/>
  <c r="H6177" i="62"/>
  <c r="H6178" i="62"/>
  <c r="H6179" i="62"/>
  <c r="H6180" i="62"/>
  <c r="H6181" i="62"/>
  <c r="H6182" i="62"/>
  <c r="H6183" i="62"/>
  <c r="H6184" i="62"/>
  <c r="H6185" i="62"/>
  <c r="H6186" i="62"/>
  <c r="H6187" i="62"/>
  <c r="H6188" i="62"/>
  <c r="H6189" i="62"/>
  <c r="H6190" i="62"/>
  <c r="H6191" i="62"/>
  <c r="H6192" i="62"/>
  <c r="H6193" i="62"/>
  <c r="H6194" i="62"/>
  <c r="H6195" i="62"/>
  <c r="H6196" i="62"/>
  <c r="H6197" i="62"/>
  <c r="H6198" i="62"/>
  <c r="H6199" i="62"/>
  <c r="H6200" i="62"/>
  <c r="H6201" i="62"/>
  <c r="H6202" i="62"/>
  <c r="H6203" i="62"/>
  <c r="H6204" i="62"/>
  <c r="H6205" i="62"/>
  <c r="H6206" i="62"/>
  <c r="H6207" i="62"/>
  <c r="H6208" i="62"/>
  <c r="H6209" i="62"/>
  <c r="H6210" i="62"/>
  <c r="H6211" i="62"/>
  <c r="H6212" i="62"/>
  <c r="H6213" i="62"/>
  <c r="H6214" i="62"/>
  <c r="H6215" i="62"/>
  <c r="H6216" i="62"/>
  <c r="H6217" i="62"/>
  <c r="H6218" i="62"/>
  <c r="H6219" i="62"/>
  <c r="H6220" i="62"/>
  <c r="H6221" i="62"/>
  <c r="H6222" i="62"/>
  <c r="H6223" i="62"/>
  <c r="H6224" i="62"/>
  <c r="H6225" i="62"/>
  <c r="H6226" i="62"/>
  <c r="H6227" i="62"/>
  <c r="H6228" i="62"/>
  <c r="H6229" i="62"/>
  <c r="H6230" i="62"/>
  <c r="H6231" i="62"/>
  <c r="H6232" i="62"/>
  <c r="H6233" i="62"/>
  <c r="H6234" i="62"/>
  <c r="H6235" i="62"/>
  <c r="H6236" i="62"/>
  <c r="H6237" i="62"/>
  <c r="H6238" i="62"/>
  <c r="H6239" i="62"/>
  <c r="H6240" i="62"/>
  <c r="H6241" i="62"/>
  <c r="H6242" i="62"/>
  <c r="H6243" i="62"/>
  <c r="H6244" i="62"/>
  <c r="H6245" i="62"/>
  <c r="H6246" i="62"/>
  <c r="H6247" i="62"/>
  <c r="H6248" i="62"/>
  <c r="H6249" i="62"/>
  <c r="H6250" i="62"/>
  <c r="H6251" i="62"/>
  <c r="H6252" i="62"/>
  <c r="H6253" i="62"/>
  <c r="H6254" i="62"/>
  <c r="H6255" i="62"/>
  <c r="H6256" i="62"/>
  <c r="H6257" i="62"/>
  <c r="H6258" i="62"/>
  <c r="H6259" i="62"/>
  <c r="H6260" i="62"/>
  <c r="H6261" i="62"/>
  <c r="H6262" i="62"/>
  <c r="H6263" i="62"/>
  <c r="H6264" i="62"/>
  <c r="H6265" i="62"/>
  <c r="H6266" i="62"/>
  <c r="H6267" i="62"/>
  <c r="H6268" i="62"/>
  <c r="H6269" i="62"/>
  <c r="H6270" i="62"/>
  <c r="H6271" i="62"/>
  <c r="H6272" i="62"/>
  <c r="H6273" i="62"/>
  <c r="H6274" i="62"/>
  <c r="H6275" i="62"/>
  <c r="H6276" i="62"/>
  <c r="H6277" i="62"/>
  <c r="H6278" i="62"/>
  <c r="H6279" i="62"/>
  <c r="H6280" i="62"/>
  <c r="H6281" i="62"/>
  <c r="H6282" i="62"/>
  <c r="H6283" i="62"/>
  <c r="H6284" i="62"/>
  <c r="H6285" i="62"/>
  <c r="H6286" i="62"/>
  <c r="H6287" i="62"/>
  <c r="H6288" i="62"/>
  <c r="H6289" i="62"/>
  <c r="H6290" i="62"/>
  <c r="H6291" i="62"/>
  <c r="H6292" i="62"/>
  <c r="H6293" i="62"/>
  <c r="H6294" i="62"/>
  <c r="H6295" i="62"/>
  <c r="H6296" i="62"/>
  <c r="H6297" i="62"/>
  <c r="H6298" i="62"/>
  <c r="H6299" i="62"/>
  <c r="H6300" i="62"/>
  <c r="H6301" i="62"/>
  <c r="H6302" i="62"/>
  <c r="H6303" i="62"/>
  <c r="H6304" i="62"/>
  <c r="H6305" i="62"/>
  <c r="H6306" i="62"/>
  <c r="H6307" i="62"/>
  <c r="H6308" i="62"/>
  <c r="H6309" i="62"/>
  <c r="H6310" i="62"/>
  <c r="H6311" i="62"/>
  <c r="H6312" i="62"/>
  <c r="H6313" i="62"/>
  <c r="H6314" i="62"/>
  <c r="H6315" i="62"/>
  <c r="H6316" i="62"/>
  <c r="H6317" i="62"/>
  <c r="H6318" i="62"/>
  <c r="H6319" i="62"/>
  <c r="H6320" i="62"/>
  <c r="H6321" i="62"/>
  <c r="H6322" i="62"/>
  <c r="H6323" i="62"/>
  <c r="H6324" i="62"/>
  <c r="H6325" i="62"/>
  <c r="H6326" i="62"/>
  <c r="H6327" i="62"/>
  <c r="H6328" i="62"/>
  <c r="H6329" i="62"/>
  <c r="H6330" i="62"/>
  <c r="H6331" i="62"/>
  <c r="H6332" i="62"/>
  <c r="H6333" i="62"/>
  <c r="H6334" i="62"/>
  <c r="H6335" i="62"/>
  <c r="H6336" i="62"/>
  <c r="H6337" i="62"/>
  <c r="H6338" i="62"/>
  <c r="H6339" i="62"/>
  <c r="H6340" i="62"/>
  <c r="H6341" i="62"/>
  <c r="H6342" i="62"/>
  <c r="H6343" i="62"/>
  <c r="H6344" i="62"/>
  <c r="H6345" i="62"/>
  <c r="H6346" i="62"/>
  <c r="H6347" i="62"/>
  <c r="H6348" i="62"/>
  <c r="H6349" i="62"/>
  <c r="H6350" i="62"/>
  <c r="H6351" i="62"/>
  <c r="H6352" i="62"/>
  <c r="H6353" i="62"/>
  <c r="H6354" i="62"/>
  <c r="H6355" i="62"/>
  <c r="H6356" i="62"/>
  <c r="H6357" i="62"/>
  <c r="H6358" i="62"/>
  <c r="H6359" i="62"/>
  <c r="H6360" i="62"/>
  <c r="H6361" i="62"/>
  <c r="H6362" i="62"/>
  <c r="H6363" i="62"/>
  <c r="H6364" i="62"/>
  <c r="H6365" i="62"/>
  <c r="H6366" i="62"/>
  <c r="H6367" i="62"/>
  <c r="H6368" i="62"/>
  <c r="H6369" i="62"/>
  <c r="H6370" i="62"/>
  <c r="H6371" i="62"/>
  <c r="H6372" i="62"/>
  <c r="H6373" i="62"/>
  <c r="H6374" i="62"/>
  <c r="H6375" i="62"/>
  <c r="H6376" i="62"/>
  <c r="H6377" i="62"/>
  <c r="H6378" i="62"/>
  <c r="H6379" i="62"/>
  <c r="H6380" i="62"/>
  <c r="H6381" i="62"/>
  <c r="H6382" i="62"/>
  <c r="H6383" i="62"/>
  <c r="H6384" i="62"/>
  <c r="H6385" i="62"/>
  <c r="H6386" i="62"/>
  <c r="H6387" i="62"/>
  <c r="H6388" i="62"/>
  <c r="H6389" i="62"/>
  <c r="H6390" i="62"/>
  <c r="H6391" i="62"/>
  <c r="H6392" i="62"/>
  <c r="H6393" i="62"/>
  <c r="H6394" i="62"/>
  <c r="H6395" i="62"/>
  <c r="H6396" i="62"/>
  <c r="H6397" i="62"/>
  <c r="H6398" i="62"/>
  <c r="H6399" i="62"/>
  <c r="H6400" i="62"/>
  <c r="H6401" i="62"/>
  <c r="H6402" i="62"/>
  <c r="H6403" i="62"/>
  <c r="H6404" i="62"/>
  <c r="H6405" i="62"/>
  <c r="H6406" i="62"/>
  <c r="H6407" i="62"/>
  <c r="H6408" i="62"/>
  <c r="H6409" i="62"/>
  <c r="H6410" i="62"/>
  <c r="H6411" i="62"/>
  <c r="H6412" i="62"/>
  <c r="H6413" i="62"/>
  <c r="H6414" i="62"/>
  <c r="H6415" i="62"/>
  <c r="H6416" i="62"/>
  <c r="H6417" i="62"/>
  <c r="H6418" i="62"/>
  <c r="H6419" i="62"/>
  <c r="H6420" i="62"/>
  <c r="H6421" i="62"/>
  <c r="H6422" i="62"/>
  <c r="H6423" i="62"/>
  <c r="H6424" i="62"/>
  <c r="H6425" i="62"/>
  <c r="H6426" i="62"/>
  <c r="H6427" i="62"/>
  <c r="H6428" i="62"/>
  <c r="H6429" i="62"/>
  <c r="H6430" i="62"/>
  <c r="H6431" i="62"/>
  <c r="H6432" i="62"/>
  <c r="H6433" i="62"/>
  <c r="H6434" i="62"/>
  <c r="H6435" i="62"/>
  <c r="H6436" i="62"/>
  <c r="H6437" i="62"/>
  <c r="H6438" i="62"/>
  <c r="H6439" i="62"/>
  <c r="H6440" i="62"/>
  <c r="H6441" i="62"/>
  <c r="H6442" i="62"/>
  <c r="H6443" i="62"/>
  <c r="H6444" i="62"/>
  <c r="H6445" i="62"/>
  <c r="H6446" i="62"/>
  <c r="H6447" i="62"/>
  <c r="H6448" i="62"/>
  <c r="H6449" i="62"/>
  <c r="H6450" i="62"/>
  <c r="H6451" i="62"/>
  <c r="H6452" i="62"/>
  <c r="H6453" i="62"/>
  <c r="H6454" i="62"/>
  <c r="H6455" i="62"/>
  <c r="H6456" i="62"/>
  <c r="H6457" i="62"/>
  <c r="H6458" i="62"/>
  <c r="H6459" i="62"/>
  <c r="H6460" i="62"/>
  <c r="H6461" i="62"/>
  <c r="H6462" i="62"/>
  <c r="H6463" i="62"/>
  <c r="H6464" i="62"/>
  <c r="H6465" i="62"/>
  <c r="H6466" i="62"/>
  <c r="H6467" i="62"/>
  <c r="H6468" i="62"/>
  <c r="H6469" i="62"/>
  <c r="H6470" i="62"/>
  <c r="H6471" i="62"/>
  <c r="H6472" i="62"/>
  <c r="H6473" i="62"/>
  <c r="H6474" i="62"/>
  <c r="H6475" i="62"/>
  <c r="H6476" i="62"/>
  <c r="H6477" i="62"/>
  <c r="H6478" i="62"/>
  <c r="H6479" i="62"/>
  <c r="H6480" i="62"/>
  <c r="H6481" i="62"/>
  <c r="H6482" i="62"/>
  <c r="H6483" i="62"/>
  <c r="H6484" i="62"/>
  <c r="H6485" i="62"/>
  <c r="H6486" i="62"/>
  <c r="H6487" i="62"/>
  <c r="H6488" i="62"/>
  <c r="H6489" i="62"/>
  <c r="H6490" i="62"/>
  <c r="H6491" i="62"/>
  <c r="H6492" i="62"/>
  <c r="H6493" i="62"/>
  <c r="H6494" i="62"/>
  <c r="H6495" i="62"/>
  <c r="H6496" i="62"/>
  <c r="H6497" i="62"/>
  <c r="H6498" i="62"/>
  <c r="H6499" i="62"/>
  <c r="H6500" i="62"/>
  <c r="H6501" i="62"/>
  <c r="H6502" i="62"/>
  <c r="H6503" i="62"/>
  <c r="H6504" i="62"/>
  <c r="H6505" i="62"/>
  <c r="H6506" i="62"/>
  <c r="H6507" i="62"/>
  <c r="H6508" i="62"/>
  <c r="H6509" i="62"/>
  <c r="H6510" i="62"/>
  <c r="H6511" i="62"/>
  <c r="H6512" i="62"/>
  <c r="H6513" i="62"/>
  <c r="H6514" i="62"/>
  <c r="H6515" i="62"/>
  <c r="H6516" i="62"/>
  <c r="H6517" i="62"/>
  <c r="H6518" i="62"/>
  <c r="H6519" i="62"/>
  <c r="H6520" i="62"/>
  <c r="H6521" i="62"/>
  <c r="H6522" i="62"/>
  <c r="H6523" i="62"/>
  <c r="H6524" i="62"/>
  <c r="H6525" i="62"/>
  <c r="H6526" i="62"/>
  <c r="H6527" i="62"/>
  <c r="H6528" i="62"/>
  <c r="H6529" i="62"/>
  <c r="H6530" i="62"/>
  <c r="H6531" i="62"/>
  <c r="H6532" i="62"/>
  <c r="H6533" i="62"/>
  <c r="H6534" i="62"/>
  <c r="H6535" i="62"/>
  <c r="H6536" i="62"/>
  <c r="H6537" i="62"/>
  <c r="H6538" i="62"/>
  <c r="H6539" i="62"/>
  <c r="H6540" i="62"/>
  <c r="H6541" i="62"/>
  <c r="H6542" i="62"/>
  <c r="H6543" i="62"/>
  <c r="H6544" i="62"/>
  <c r="H6545" i="62"/>
  <c r="H6546" i="62"/>
  <c r="H6547" i="62"/>
  <c r="H6548" i="62"/>
  <c r="H6549" i="62"/>
  <c r="H6550" i="62"/>
  <c r="H6551" i="62"/>
  <c r="H6552" i="62"/>
  <c r="H6553" i="62"/>
  <c r="H6554" i="62"/>
  <c r="H6555" i="62"/>
  <c r="H6556" i="62"/>
  <c r="H6557" i="62"/>
  <c r="H6558" i="62"/>
  <c r="H6559" i="62"/>
  <c r="H6560" i="62"/>
  <c r="H6561" i="62"/>
  <c r="H6562" i="62"/>
  <c r="H6563" i="62"/>
  <c r="H6564" i="62"/>
  <c r="H6565" i="62"/>
  <c r="H6566" i="62"/>
  <c r="H6567" i="62"/>
  <c r="H6568" i="62"/>
  <c r="H6569" i="62"/>
  <c r="H6570" i="62"/>
  <c r="H6571" i="62"/>
  <c r="H6572" i="62"/>
  <c r="H6573" i="62"/>
  <c r="H6574" i="62"/>
  <c r="H6575" i="62"/>
  <c r="H6576" i="62"/>
  <c r="H6577" i="62"/>
  <c r="H6578" i="62"/>
  <c r="H6579" i="62"/>
  <c r="H6580" i="62"/>
  <c r="H6581" i="62"/>
  <c r="H6582" i="62"/>
  <c r="H6583" i="62"/>
  <c r="H6584" i="62"/>
  <c r="H6585" i="62"/>
  <c r="H6586" i="62"/>
  <c r="H6587" i="62"/>
  <c r="H6588" i="62"/>
  <c r="H6589" i="62"/>
  <c r="H6590" i="62"/>
  <c r="H6591" i="62"/>
  <c r="H6592" i="62"/>
  <c r="H6593" i="62"/>
  <c r="H6594" i="62"/>
  <c r="H6595" i="62"/>
  <c r="H6596" i="62"/>
  <c r="H6597" i="62"/>
  <c r="H6598" i="62"/>
  <c r="H6599" i="62"/>
  <c r="H6600" i="62"/>
  <c r="H6601" i="62"/>
  <c r="H6602" i="62"/>
  <c r="H6603" i="62"/>
  <c r="H6604" i="62"/>
  <c r="H6605" i="62"/>
  <c r="H6606" i="62"/>
  <c r="H6607" i="62"/>
  <c r="H6608" i="62"/>
  <c r="H6609" i="62"/>
  <c r="H6610" i="62"/>
  <c r="H6611" i="62"/>
  <c r="H6612" i="62"/>
  <c r="H6613" i="62"/>
  <c r="H6614" i="62"/>
  <c r="H6615" i="62"/>
  <c r="H6616" i="62"/>
  <c r="H6617" i="62"/>
  <c r="H6618" i="62"/>
  <c r="H6619" i="62"/>
  <c r="H6620" i="62"/>
  <c r="H6621" i="62"/>
  <c r="H6622" i="62"/>
  <c r="H6623" i="62"/>
  <c r="H6624" i="62"/>
  <c r="H6625" i="62"/>
  <c r="H6626" i="62"/>
  <c r="H6627" i="62"/>
  <c r="H6628" i="62"/>
  <c r="H6629" i="62"/>
  <c r="H6630" i="62"/>
  <c r="H6631" i="62"/>
  <c r="H6632" i="62"/>
  <c r="H6633" i="62"/>
  <c r="H6634" i="62"/>
  <c r="H6635" i="62"/>
  <c r="H6636" i="62"/>
  <c r="H6637" i="62"/>
  <c r="H6638" i="62"/>
  <c r="H6639" i="62"/>
  <c r="H6640" i="62"/>
  <c r="H6641" i="62"/>
  <c r="H6642" i="62"/>
  <c r="H6643" i="62"/>
  <c r="H6644" i="62"/>
  <c r="H6645" i="62"/>
  <c r="H6646" i="62"/>
  <c r="H6647" i="62"/>
  <c r="H6648" i="62"/>
  <c r="H6649" i="62"/>
  <c r="H6650" i="62"/>
  <c r="H6651" i="62"/>
  <c r="H6652" i="62"/>
  <c r="H6653" i="62"/>
  <c r="H6654" i="62"/>
  <c r="H6655" i="62"/>
  <c r="H6656" i="62"/>
  <c r="H6657" i="62"/>
  <c r="H6658" i="62"/>
  <c r="H6659" i="62"/>
  <c r="H6660" i="62"/>
  <c r="H6661" i="62"/>
  <c r="H6662" i="62"/>
  <c r="H6663" i="62"/>
  <c r="H6664" i="62"/>
  <c r="H6665" i="62"/>
  <c r="H6666" i="62"/>
  <c r="H6667" i="62"/>
  <c r="H6668" i="62"/>
  <c r="H6669" i="62"/>
  <c r="H6670" i="62"/>
  <c r="H6671" i="62"/>
  <c r="H6672" i="62"/>
  <c r="H6673" i="62"/>
  <c r="H6674" i="62"/>
  <c r="H6675" i="62"/>
  <c r="H6676" i="62"/>
  <c r="H6677" i="62"/>
  <c r="H6678" i="62"/>
  <c r="H6679" i="62"/>
  <c r="H6680" i="62"/>
  <c r="H6681" i="62"/>
  <c r="H6682" i="62"/>
  <c r="H6683" i="62"/>
  <c r="H6684" i="62"/>
  <c r="H6685" i="62"/>
  <c r="H6686" i="62"/>
  <c r="H6687" i="62"/>
  <c r="H6688" i="62"/>
  <c r="H6689" i="62"/>
  <c r="H6690" i="62"/>
  <c r="H6691" i="62"/>
  <c r="H6692" i="62"/>
  <c r="H6693" i="62"/>
  <c r="H6694" i="62"/>
  <c r="H6695" i="62"/>
  <c r="H6696" i="62"/>
  <c r="H6697" i="62"/>
  <c r="H6698" i="62"/>
  <c r="H6699" i="62"/>
  <c r="H6700" i="62"/>
  <c r="H6701" i="62"/>
  <c r="H6702" i="62"/>
  <c r="H6703" i="62"/>
  <c r="H6704" i="62"/>
  <c r="H6705" i="62"/>
  <c r="H6706" i="62"/>
  <c r="H6707" i="62"/>
  <c r="H6708" i="62"/>
  <c r="H6709" i="62"/>
  <c r="H6710" i="62"/>
  <c r="H6711" i="62"/>
  <c r="H6712" i="62"/>
  <c r="H6713" i="62"/>
  <c r="H6714" i="62"/>
  <c r="H6715" i="62"/>
  <c r="H6716" i="62"/>
  <c r="H6717" i="62"/>
  <c r="H6718" i="62"/>
  <c r="H6719" i="62"/>
  <c r="H6720" i="62"/>
  <c r="H6721" i="62"/>
  <c r="H6722" i="62"/>
  <c r="H6723" i="62"/>
  <c r="H6724" i="62"/>
  <c r="H6725" i="62"/>
  <c r="H6726" i="62"/>
  <c r="H6727" i="62"/>
  <c r="H6728" i="62"/>
  <c r="H6729" i="62"/>
  <c r="H6730" i="62"/>
  <c r="H6731" i="62"/>
  <c r="H6732" i="62"/>
  <c r="H6733" i="62"/>
  <c r="H6734" i="62"/>
  <c r="H6735" i="62"/>
  <c r="H6736" i="62"/>
  <c r="H6737" i="62"/>
  <c r="H6738" i="62"/>
  <c r="H6739" i="62"/>
  <c r="H6740" i="62"/>
  <c r="H6741" i="62"/>
  <c r="H6742" i="62"/>
  <c r="H6743" i="62"/>
  <c r="H6744" i="62"/>
  <c r="H6745" i="62"/>
  <c r="H6746" i="62"/>
  <c r="H6747" i="62"/>
  <c r="H6748" i="62"/>
  <c r="H6749" i="62"/>
  <c r="H6750" i="62"/>
  <c r="H6751" i="62"/>
  <c r="H6752" i="62"/>
  <c r="H6753" i="62"/>
  <c r="H6754" i="62"/>
  <c r="H6755" i="62"/>
  <c r="H6756" i="62"/>
  <c r="H6757" i="62"/>
  <c r="H6758" i="62"/>
  <c r="H6759" i="62"/>
  <c r="H6760" i="62"/>
  <c r="H6761" i="62"/>
  <c r="H6762" i="62"/>
  <c r="H6763" i="62"/>
  <c r="H6764" i="62"/>
  <c r="H6765" i="62"/>
  <c r="H6766" i="62"/>
  <c r="H6767" i="62"/>
  <c r="H6768" i="62"/>
  <c r="H6769" i="62"/>
  <c r="H6770" i="62"/>
  <c r="H6771" i="62"/>
  <c r="H6772" i="62"/>
  <c r="H6773" i="62"/>
  <c r="H6774" i="62"/>
  <c r="H6775" i="62"/>
  <c r="H6776" i="62"/>
  <c r="H6777" i="62"/>
  <c r="H6778" i="62"/>
  <c r="H6779" i="62"/>
  <c r="H6780" i="62"/>
  <c r="H6781" i="62"/>
  <c r="H6782" i="62"/>
  <c r="H6783" i="62"/>
  <c r="H6784" i="62"/>
  <c r="H6785" i="62"/>
  <c r="H6786" i="62"/>
  <c r="H6787" i="62"/>
  <c r="H6788" i="62"/>
  <c r="H6789" i="62"/>
  <c r="H6790" i="62"/>
  <c r="H6791" i="62"/>
  <c r="H6792" i="62"/>
  <c r="H6793" i="62"/>
  <c r="H6794" i="62"/>
  <c r="H6795" i="62"/>
  <c r="H6796" i="62"/>
  <c r="H6797" i="62"/>
  <c r="H6798" i="62"/>
  <c r="H6799" i="62"/>
  <c r="H6800" i="62"/>
  <c r="H6801" i="62"/>
  <c r="H6802" i="62"/>
  <c r="H6803" i="62"/>
  <c r="H6804" i="62"/>
  <c r="H6805" i="62"/>
  <c r="H6806" i="62"/>
  <c r="H6807" i="62"/>
  <c r="H6808" i="62"/>
  <c r="H6809" i="62"/>
  <c r="H6810" i="62"/>
  <c r="H6811" i="62"/>
  <c r="H6812" i="62"/>
  <c r="H6813" i="62"/>
  <c r="H6814" i="62"/>
  <c r="H6815" i="62"/>
  <c r="H6816" i="62"/>
  <c r="H6817" i="62"/>
  <c r="H6818" i="62"/>
  <c r="H6819" i="62"/>
  <c r="H6820" i="62"/>
  <c r="H6821" i="62"/>
  <c r="H6822" i="62"/>
  <c r="H6823" i="62"/>
  <c r="H6824" i="62"/>
  <c r="H6825" i="62"/>
  <c r="H6826" i="62"/>
  <c r="H6827" i="62"/>
  <c r="H6828" i="62"/>
  <c r="H6829" i="62"/>
  <c r="H6830" i="62"/>
  <c r="H6831" i="62"/>
  <c r="H6832" i="62"/>
  <c r="H6833" i="62"/>
  <c r="H6834" i="62"/>
  <c r="H6835" i="62"/>
  <c r="H6836" i="62"/>
  <c r="H6837" i="62"/>
  <c r="H6838" i="62"/>
  <c r="H6839" i="62"/>
  <c r="H6840" i="62"/>
  <c r="H6841" i="62"/>
  <c r="H6842" i="62"/>
  <c r="H6843" i="62"/>
  <c r="H6844" i="62"/>
  <c r="H6845" i="62"/>
  <c r="H6846" i="62"/>
  <c r="H6847" i="62"/>
  <c r="H6848" i="62"/>
  <c r="H6849" i="62"/>
  <c r="H6850" i="62"/>
  <c r="H6851" i="62"/>
  <c r="H6852" i="62"/>
  <c r="H6853" i="62"/>
  <c r="H6854" i="62"/>
  <c r="H6855" i="62"/>
  <c r="H6856" i="62"/>
  <c r="H6857" i="62"/>
  <c r="H6858" i="62"/>
  <c r="H6859" i="62"/>
  <c r="H6860" i="62"/>
  <c r="H6861" i="62"/>
  <c r="H6862" i="62"/>
  <c r="H6863" i="62"/>
  <c r="H6864" i="62"/>
  <c r="H6865" i="62"/>
  <c r="H6866" i="62"/>
  <c r="H6867" i="62"/>
  <c r="H6868" i="62"/>
  <c r="H6869" i="62"/>
  <c r="H6870" i="62"/>
  <c r="H6871" i="62"/>
  <c r="H6872" i="62"/>
  <c r="H6873" i="62"/>
  <c r="H6874" i="62"/>
  <c r="H6875" i="62"/>
  <c r="H6876" i="62"/>
  <c r="H6877" i="62"/>
  <c r="H6878" i="62"/>
  <c r="H6879" i="62"/>
  <c r="H6880" i="62"/>
  <c r="H6881" i="62"/>
  <c r="H6882" i="62"/>
  <c r="H6883" i="62"/>
  <c r="H6884" i="62"/>
  <c r="H6885" i="62"/>
  <c r="H6886" i="62"/>
  <c r="H6887" i="62"/>
  <c r="H6888" i="62"/>
  <c r="H6889" i="62"/>
  <c r="H6890" i="62"/>
  <c r="H6891" i="62"/>
  <c r="H6892" i="62"/>
  <c r="H6893" i="62"/>
  <c r="H6894" i="62"/>
  <c r="H6895" i="62"/>
  <c r="H6896" i="62"/>
  <c r="H6897" i="62"/>
  <c r="H6898" i="62"/>
  <c r="H6899" i="62"/>
  <c r="H6900" i="62"/>
  <c r="H6901" i="62"/>
  <c r="H6902" i="62"/>
  <c r="H6903" i="62"/>
  <c r="H6904" i="62"/>
  <c r="H6905" i="62"/>
  <c r="H6906" i="62"/>
  <c r="H6907" i="62"/>
  <c r="H6908" i="62"/>
  <c r="H6909" i="62"/>
  <c r="H6910" i="62"/>
  <c r="H6911" i="62"/>
  <c r="H6912" i="62"/>
  <c r="H6913" i="62"/>
  <c r="H6914" i="62"/>
  <c r="H6915" i="62"/>
  <c r="H6916" i="62"/>
  <c r="H6917" i="62"/>
  <c r="H6918" i="62"/>
  <c r="H6919" i="62"/>
  <c r="H6920" i="62"/>
  <c r="H6921" i="62"/>
  <c r="H6922" i="62"/>
  <c r="H6923" i="62"/>
  <c r="H6924" i="62"/>
  <c r="H6925" i="62"/>
  <c r="H6926" i="62"/>
  <c r="H6927" i="62"/>
  <c r="H6928" i="62"/>
  <c r="H6929" i="62"/>
  <c r="H6930" i="62"/>
  <c r="H6931" i="62"/>
  <c r="H6932" i="62"/>
  <c r="H6933" i="62"/>
  <c r="H6934" i="62"/>
  <c r="H6935" i="62"/>
  <c r="H6936" i="62"/>
  <c r="H6937" i="62"/>
  <c r="H6938" i="62"/>
  <c r="H6939" i="62"/>
  <c r="H6940" i="62"/>
  <c r="H6941" i="62"/>
  <c r="H6942" i="62"/>
  <c r="H6943" i="62"/>
  <c r="H6944" i="62"/>
  <c r="H6945" i="62"/>
  <c r="H6946" i="62"/>
  <c r="H6947" i="62"/>
  <c r="H6948" i="62"/>
  <c r="H6949" i="62"/>
  <c r="H6950" i="62"/>
  <c r="H6951" i="62"/>
  <c r="H6952" i="62"/>
  <c r="H6953" i="62"/>
  <c r="H6954" i="62"/>
  <c r="H6955" i="62"/>
  <c r="H6956" i="62"/>
  <c r="H6957" i="62"/>
  <c r="H6958" i="62"/>
  <c r="H6959" i="62"/>
  <c r="H6960" i="62"/>
  <c r="H6961" i="62"/>
  <c r="H6962" i="62"/>
  <c r="H6963" i="62"/>
  <c r="H6964" i="62"/>
  <c r="H6965" i="62"/>
  <c r="H6966" i="62"/>
  <c r="H6967" i="62"/>
  <c r="H6968" i="62"/>
  <c r="H6969" i="62"/>
  <c r="H6970" i="62"/>
  <c r="H6971" i="62"/>
  <c r="H6972" i="62"/>
  <c r="H6973" i="62"/>
  <c r="H6974" i="62"/>
  <c r="H6975" i="62"/>
  <c r="H6976" i="62"/>
  <c r="H6977" i="62"/>
  <c r="H6978" i="62"/>
  <c r="H6979" i="62"/>
  <c r="H6980" i="62"/>
  <c r="H6981" i="62"/>
  <c r="H6982" i="62"/>
  <c r="H6983" i="62"/>
  <c r="H6984" i="62"/>
  <c r="H6985" i="62"/>
  <c r="H6986" i="62"/>
  <c r="H6987" i="62"/>
  <c r="H6988" i="62"/>
  <c r="H6989" i="62"/>
  <c r="H6990" i="62"/>
  <c r="H6991" i="62"/>
  <c r="H6992" i="62"/>
  <c r="H6993" i="62"/>
  <c r="H6994" i="62"/>
  <c r="H6995" i="62"/>
  <c r="H6996" i="62"/>
  <c r="H6997" i="62"/>
  <c r="H6998" i="62"/>
  <c r="H6999" i="62"/>
  <c r="H7000" i="62"/>
  <c r="H7001" i="62"/>
  <c r="H7002" i="62"/>
  <c r="H7003" i="62"/>
  <c r="H7004" i="62"/>
  <c r="H7005" i="62"/>
  <c r="H7006" i="62"/>
  <c r="H7007" i="62"/>
  <c r="H7008" i="62"/>
  <c r="H7009" i="62"/>
  <c r="H7010" i="62"/>
  <c r="H7011" i="62"/>
  <c r="H7012" i="62"/>
  <c r="H7013" i="62"/>
  <c r="H7014" i="62"/>
  <c r="H7015" i="62"/>
  <c r="H7016" i="62"/>
  <c r="H7017" i="62"/>
  <c r="H7018" i="62"/>
  <c r="H7019" i="62"/>
  <c r="H7020" i="62"/>
  <c r="H7021" i="62"/>
  <c r="H7022" i="62"/>
  <c r="H7023" i="62"/>
  <c r="H7024" i="62"/>
  <c r="H7025" i="62"/>
  <c r="H7026" i="62"/>
  <c r="H7027" i="62"/>
  <c r="H7028" i="62"/>
  <c r="H7029" i="62"/>
  <c r="H7030" i="62"/>
  <c r="H7031" i="62"/>
  <c r="H7032" i="62"/>
  <c r="H7033" i="62"/>
  <c r="H7034" i="62"/>
  <c r="H7035" i="62"/>
  <c r="H7036" i="62"/>
  <c r="H7037" i="62"/>
  <c r="H7038" i="62"/>
  <c r="H7039" i="62"/>
  <c r="H7040" i="62"/>
  <c r="H7041" i="62"/>
  <c r="H7042" i="62"/>
  <c r="H7043" i="62"/>
  <c r="H7044" i="62"/>
  <c r="H7045" i="62"/>
  <c r="H7046" i="62"/>
  <c r="H7047" i="62"/>
  <c r="H7048" i="62"/>
  <c r="H7049" i="62"/>
  <c r="H7050" i="62"/>
  <c r="H7051" i="62"/>
  <c r="H7052" i="62"/>
  <c r="H7053" i="62"/>
  <c r="H7054" i="62"/>
  <c r="H7055" i="62"/>
  <c r="H7056" i="62"/>
  <c r="H7057" i="62"/>
  <c r="H7058" i="62"/>
  <c r="H7059" i="62"/>
  <c r="H7060" i="62"/>
  <c r="H7061" i="62"/>
  <c r="H7062" i="62"/>
  <c r="H7063" i="62"/>
  <c r="H7064" i="62"/>
  <c r="H7065" i="62"/>
  <c r="H7066" i="62"/>
  <c r="H7067" i="62"/>
  <c r="H7068" i="62"/>
  <c r="H7069" i="62"/>
  <c r="H7070" i="62"/>
  <c r="H7071" i="62"/>
  <c r="H7072" i="62"/>
  <c r="H7073" i="62"/>
  <c r="H7074" i="62"/>
  <c r="H7075" i="62"/>
  <c r="H7076" i="62"/>
  <c r="H7077" i="62"/>
  <c r="H7078" i="62"/>
  <c r="H7079" i="62"/>
  <c r="H7080" i="62"/>
  <c r="H7081" i="62"/>
  <c r="H7082" i="62"/>
  <c r="H7083" i="62"/>
  <c r="H7084" i="62"/>
  <c r="H7085" i="62"/>
  <c r="H7086" i="62"/>
  <c r="H7087" i="62"/>
  <c r="H7088" i="62"/>
  <c r="H7089" i="62"/>
  <c r="H7090" i="62"/>
  <c r="H7091" i="62"/>
  <c r="H7092" i="62"/>
  <c r="H7093" i="62"/>
  <c r="H7094" i="62"/>
  <c r="H7095" i="62"/>
  <c r="H7096" i="62"/>
  <c r="H7097" i="62"/>
  <c r="H7098" i="62"/>
  <c r="H7099" i="62"/>
  <c r="H7100" i="62"/>
  <c r="H7101" i="62"/>
  <c r="H7102" i="62"/>
  <c r="H7103" i="62"/>
  <c r="H7104" i="62"/>
  <c r="H7105" i="62"/>
  <c r="H7106" i="62"/>
  <c r="H7107" i="62"/>
  <c r="H7108" i="62"/>
  <c r="H7109" i="62"/>
  <c r="H7110" i="62"/>
  <c r="H7111" i="62"/>
  <c r="H7112" i="62"/>
  <c r="H7113" i="62"/>
  <c r="H7114" i="62"/>
  <c r="H7115" i="62"/>
  <c r="H7116" i="62"/>
  <c r="H7117" i="62"/>
  <c r="H7118" i="62"/>
  <c r="H7119" i="62"/>
  <c r="H7120" i="62"/>
  <c r="H7121" i="62"/>
  <c r="H7122" i="62"/>
  <c r="H7123" i="62"/>
  <c r="H7124" i="62"/>
  <c r="H7125" i="62"/>
  <c r="H7126" i="62"/>
  <c r="H7127" i="62"/>
  <c r="H7128" i="62"/>
  <c r="H7129" i="62"/>
  <c r="H7130" i="62"/>
  <c r="H7131" i="62"/>
  <c r="H7132" i="62"/>
  <c r="H7133" i="62"/>
  <c r="H7134" i="62"/>
  <c r="H7135" i="62"/>
  <c r="H7136" i="62"/>
  <c r="H7137" i="62"/>
  <c r="H7138" i="62"/>
  <c r="H7139" i="62"/>
  <c r="H7140" i="62"/>
  <c r="H7141" i="62"/>
  <c r="H7142" i="62"/>
  <c r="H7143" i="62"/>
  <c r="H7144" i="62"/>
  <c r="H7145" i="62"/>
  <c r="H7146" i="62"/>
  <c r="H7147" i="62"/>
  <c r="H7148" i="62"/>
  <c r="H7149" i="62"/>
  <c r="H7150" i="62"/>
  <c r="H7151" i="62"/>
  <c r="H7152" i="62"/>
  <c r="H7153" i="62"/>
  <c r="H7154" i="62"/>
  <c r="H7155" i="62"/>
  <c r="H7156" i="62"/>
  <c r="H7157" i="62"/>
  <c r="H7158" i="62"/>
  <c r="H7159" i="62"/>
  <c r="H7160" i="62"/>
  <c r="H7161" i="62"/>
  <c r="H7162" i="62"/>
  <c r="H7163" i="62"/>
  <c r="H7164" i="62"/>
  <c r="H7165" i="62"/>
  <c r="H7166" i="62"/>
  <c r="H7167" i="62"/>
  <c r="H7168" i="62"/>
  <c r="H7169" i="62"/>
  <c r="H7170" i="62"/>
  <c r="H7171" i="62"/>
  <c r="H7172" i="62"/>
  <c r="H7173" i="62"/>
  <c r="H7174" i="62"/>
  <c r="H7175" i="62"/>
  <c r="H7176" i="62"/>
  <c r="H7177" i="62"/>
  <c r="H7178" i="62"/>
  <c r="H7179" i="62"/>
  <c r="H7180" i="62"/>
  <c r="H7181" i="62"/>
  <c r="H7182" i="62"/>
  <c r="H7183" i="62"/>
  <c r="H7184" i="62"/>
  <c r="H7185" i="62"/>
  <c r="H7186" i="62"/>
  <c r="H7187" i="62"/>
  <c r="H7188" i="62"/>
  <c r="H7189" i="62"/>
  <c r="H7190" i="62"/>
  <c r="H7191" i="62"/>
  <c r="H7192" i="62"/>
  <c r="H7193" i="62"/>
  <c r="H7194" i="62"/>
  <c r="H7195" i="62"/>
  <c r="H7196" i="62"/>
  <c r="H7197" i="62"/>
  <c r="H7198" i="62"/>
  <c r="H7199" i="62"/>
  <c r="H7200" i="62"/>
  <c r="H7201" i="62"/>
  <c r="H7202" i="62"/>
  <c r="H7203" i="62"/>
  <c r="H7204" i="62"/>
  <c r="H7205" i="62"/>
  <c r="H7206" i="62"/>
  <c r="H7207" i="62"/>
  <c r="H7208" i="62"/>
  <c r="H7209" i="62"/>
  <c r="H7210" i="62"/>
  <c r="H7211" i="62"/>
  <c r="H7212" i="62"/>
  <c r="H7213" i="62"/>
  <c r="H7214" i="62"/>
  <c r="H7215" i="62"/>
  <c r="H7216" i="62"/>
  <c r="H7217" i="62"/>
  <c r="H7218" i="62"/>
  <c r="H7219" i="62"/>
  <c r="H7220" i="62"/>
  <c r="H7221" i="62"/>
  <c r="H7222" i="62"/>
  <c r="H7223" i="62"/>
  <c r="H7224" i="62"/>
  <c r="H7225" i="62"/>
  <c r="H7226" i="62"/>
  <c r="H7227" i="62"/>
  <c r="H7228" i="62"/>
  <c r="H7229" i="62"/>
  <c r="H7230" i="62"/>
  <c r="H7231" i="62"/>
  <c r="H7232" i="62"/>
  <c r="H7233" i="62"/>
  <c r="H7234" i="62"/>
  <c r="H7235" i="62"/>
  <c r="H7236" i="62"/>
  <c r="H7237" i="62"/>
  <c r="H7238" i="62"/>
  <c r="H7239" i="62"/>
  <c r="H7240" i="62"/>
  <c r="H7241" i="62"/>
  <c r="H7242" i="62"/>
  <c r="H7243" i="62"/>
  <c r="H7244" i="62"/>
  <c r="H7245" i="62"/>
  <c r="H7246" i="62"/>
  <c r="H7247" i="62"/>
  <c r="H7248" i="62"/>
  <c r="H7249" i="62"/>
  <c r="H7250" i="62"/>
  <c r="H7251" i="62"/>
  <c r="H7252" i="62"/>
  <c r="H7253" i="62"/>
  <c r="H7254" i="62"/>
  <c r="H7255" i="62"/>
  <c r="H7256" i="62"/>
  <c r="H7257" i="62"/>
  <c r="H7258" i="62"/>
  <c r="H7259" i="62"/>
  <c r="H7260" i="62"/>
  <c r="H7261" i="62"/>
  <c r="H7262" i="62"/>
  <c r="H7263" i="62"/>
  <c r="H7264" i="62"/>
  <c r="H7265" i="62"/>
  <c r="H7266" i="62"/>
  <c r="H7267" i="62"/>
  <c r="H7268" i="62"/>
  <c r="H7269" i="62"/>
  <c r="H7270" i="62"/>
  <c r="H7271" i="62"/>
  <c r="H7272" i="62"/>
  <c r="H7273" i="62"/>
  <c r="H7274" i="62"/>
  <c r="H7275" i="62"/>
  <c r="H7276" i="62"/>
  <c r="H7277" i="62"/>
  <c r="H7278" i="62"/>
  <c r="H7279" i="62"/>
  <c r="H7280" i="62"/>
  <c r="H7281" i="62"/>
  <c r="H7282" i="62"/>
  <c r="H7283" i="62"/>
  <c r="H7284" i="62"/>
  <c r="H7285" i="62"/>
  <c r="H7286" i="62"/>
  <c r="H7287" i="62"/>
  <c r="H7288" i="62"/>
  <c r="H7289" i="62"/>
  <c r="H7290" i="62"/>
  <c r="H7291" i="62"/>
  <c r="H7292" i="62"/>
  <c r="H7293" i="62"/>
  <c r="H7294" i="62"/>
  <c r="H7295" i="62"/>
  <c r="H7296" i="62"/>
  <c r="H7297" i="62"/>
  <c r="H7298" i="62"/>
  <c r="H7299" i="62"/>
  <c r="H7300" i="62"/>
  <c r="H7301" i="62"/>
  <c r="H7302" i="62"/>
  <c r="H7303" i="62"/>
  <c r="H7304" i="62"/>
  <c r="H7305" i="62"/>
  <c r="H7306" i="62"/>
  <c r="H7307" i="62"/>
  <c r="H7308" i="62"/>
  <c r="H7309" i="62"/>
  <c r="H7310" i="62"/>
  <c r="H7311" i="62"/>
  <c r="H7312" i="62"/>
  <c r="H7313" i="62"/>
  <c r="H7314" i="62"/>
  <c r="H7315" i="62"/>
  <c r="H7316" i="62"/>
  <c r="H7317" i="62"/>
  <c r="H7318" i="62"/>
  <c r="H7319" i="62"/>
  <c r="H7320" i="62"/>
  <c r="H7321" i="62"/>
  <c r="H7322" i="62"/>
  <c r="H7323" i="62"/>
  <c r="H7324" i="62"/>
  <c r="H7325" i="62"/>
  <c r="H7326" i="62"/>
  <c r="H7327" i="62"/>
  <c r="H7328" i="62"/>
  <c r="H7329" i="62"/>
  <c r="H7330" i="62"/>
  <c r="H7331" i="62"/>
  <c r="H7332" i="62"/>
  <c r="H7333" i="62"/>
  <c r="H7334" i="62"/>
  <c r="H7335" i="62"/>
  <c r="H7336" i="62"/>
  <c r="H7337" i="62"/>
  <c r="H7338" i="62"/>
  <c r="H7339" i="62"/>
  <c r="H7340" i="62"/>
  <c r="H7341" i="62"/>
  <c r="H7342" i="62"/>
  <c r="H7343" i="62"/>
  <c r="H7344" i="62"/>
  <c r="H7345" i="62"/>
  <c r="H7346" i="62"/>
  <c r="H7347" i="62"/>
  <c r="H7348" i="62"/>
  <c r="H7349" i="62"/>
  <c r="H7350" i="62"/>
  <c r="H7351" i="62"/>
  <c r="H7352" i="62"/>
  <c r="H7353" i="62"/>
  <c r="H7354" i="62"/>
  <c r="H7355" i="62"/>
  <c r="H7356" i="62"/>
  <c r="H7357" i="62"/>
  <c r="H7358" i="62"/>
  <c r="H7359" i="62"/>
  <c r="H7360" i="62"/>
  <c r="H7361" i="62"/>
  <c r="H7362" i="62"/>
  <c r="H7363" i="62"/>
  <c r="H7364" i="62"/>
  <c r="H7365" i="62"/>
  <c r="H7366" i="62"/>
  <c r="H7367" i="62"/>
  <c r="H7368" i="62"/>
  <c r="H7369" i="62"/>
  <c r="H7370" i="62"/>
  <c r="H7371" i="62"/>
  <c r="H7372" i="62"/>
  <c r="H7373" i="62"/>
  <c r="H7374" i="62"/>
  <c r="H7375" i="62"/>
  <c r="H7376" i="62"/>
  <c r="H7377" i="62"/>
  <c r="H7378" i="62"/>
  <c r="H7379" i="62"/>
  <c r="H7380" i="62"/>
  <c r="H7381" i="62"/>
  <c r="H7382" i="62"/>
  <c r="H7383" i="62"/>
  <c r="H7384" i="62"/>
  <c r="H7385" i="62"/>
  <c r="H7386" i="62"/>
  <c r="H7387" i="62"/>
  <c r="H7388" i="62"/>
  <c r="H7389" i="62"/>
  <c r="H7390" i="62"/>
  <c r="H7391" i="62"/>
  <c r="H7392" i="62"/>
  <c r="H7393" i="62"/>
  <c r="H7394" i="62"/>
  <c r="H7395" i="62"/>
  <c r="H7396" i="62"/>
  <c r="H7397" i="62"/>
  <c r="H7398" i="62"/>
  <c r="H7399" i="62"/>
  <c r="H7400" i="62"/>
  <c r="H7401" i="62"/>
  <c r="H7402" i="62"/>
  <c r="H7403" i="62"/>
  <c r="H7404" i="62"/>
  <c r="H7405" i="62"/>
  <c r="H7406" i="62"/>
  <c r="H7407" i="62"/>
  <c r="H7408" i="62"/>
  <c r="H7409" i="62"/>
  <c r="H7410" i="62"/>
  <c r="H7411" i="62"/>
  <c r="H7412" i="62"/>
  <c r="H7413" i="62"/>
  <c r="H7414" i="62"/>
  <c r="H7415" i="62"/>
  <c r="H7416" i="62"/>
  <c r="H7417" i="62"/>
  <c r="H7418" i="62"/>
  <c r="H7419" i="62"/>
  <c r="H7420" i="62"/>
  <c r="H7421" i="62"/>
  <c r="H7422" i="62"/>
  <c r="H7423" i="62"/>
  <c r="H7424" i="62"/>
  <c r="H7425" i="62"/>
  <c r="H7426" i="62"/>
  <c r="H7427" i="62"/>
  <c r="H7428" i="62"/>
  <c r="H7429" i="62"/>
  <c r="H7430" i="62"/>
  <c r="H7431" i="62"/>
  <c r="H7432" i="62"/>
  <c r="H7433" i="62"/>
  <c r="H7434" i="62"/>
  <c r="H7435" i="62"/>
  <c r="H7436" i="62"/>
  <c r="H7437" i="62"/>
  <c r="H7438" i="62"/>
  <c r="H7439" i="62"/>
  <c r="H7440" i="62"/>
  <c r="H7441" i="62"/>
  <c r="H7442" i="62"/>
  <c r="H7443" i="62"/>
  <c r="H7444" i="62"/>
  <c r="H7445" i="62"/>
  <c r="H7446" i="62"/>
  <c r="H7447" i="62"/>
  <c r="H7448" i="62"/>
  <c r="H7449" i="62"/>
  <c r="H7450" i="62"/>
  <c r="H7451" i="62"/>
  <c r="H7452" i="62"/>
  <c r="H7453" i="62"/>
  <c r="H7454" i="62"/>
  <c r="H7455" i="62"/>
  <c r="H7456" i="62"/>
  <c r="H7457" i="62"/>
  <c r="H7458" i="62"/>
  <c r="H7459" i="62"/>
  <c r="H7460" i="62"/>
  <c r="H7461" i="62"/>
  <c r="H7462" i="62"/>
  <c r="H7463" i="62"/>
  <c r="H7464" i="62"/>
  <c r="H7465" i="62"/>
  <c r="H7466" i="62"/>
  <c r="H7467" i="62"/>
  <c r="H7468" i="62"/>
  <c r="H7469" i="62"/>
  <c r="H7470" i="62"/>
  <c r="H7471" i="62"/>
  <c r="H7472" i="62"/>
  <c r="H7473" i="62"/>
  <c r="H7474" i="62"/>
  <c r="H7475" i="62"/>
  <c r="H7476" i="62"/>
  <c r="H7477" i="62"/>
  <c r="H7478" i="62"/>
  <c r="H7479" i="62"/>
  <c r="H7480" i="62"/>
  <c r="H7481" i="62"/>
  <c r="H7482" i="62"/>
  <c r="H7483" i="62"/>
  <c r="H7484" i="62"/>
  <c r="H7485" i="62"/>
  <c r="H7486" i="62"/>
  <c r="H7487" i="62"/>
  <c r="H7488" i="62"/>
  <c r="H7489" i="62"/>
  <c r="H7490" i="62"/>
  <c r="H7491" i="62"/>
  <c r="H7492" i="62"/>
  <c r="H7493" i="62"/>
  <c r="H7494" i="62"/>
  <c r="H7495" i="62"/>
  <c r="H7496" i="62"/>
  <c r="H7497" i="62"/>
  <c r="H7498" i="62"/>
  <c r="H7499" i="62"/>
  <c r="H7500" i="62"/>
  <c r="H7501" i="62"/>
  <c r="H7502" i="62"/>
  <c r="H7503" i="62"/>
  <c r="H7504" i="62"/>
  <c r="H7505" i="62"/>
  <c r="H7506" i="62"/>
  <c r="H7507" i="62"/>
  <c r="H7508" i="62"/>
  <c r="H7509" i="62"/>
  <c r="H7510" i="62"/>
  <c r="H7511" i="62"/>
  <c r="H7512" i="62"/>
  <c r="H7513" i="62"/>
  <c r="H7514" i="62"/>
  <c r="H7515" i="62"/>
  <c r="H7516" i="62"/>
  <c r="H7517" i="62"/>
  <c r="H7518" i="62"/>
  <c r="H7519" i="62"/>
  <c r="H7520" i="62"/>
  <c r="H7521" i="62"/>
  <c r="H7522" i="62"/>
  <c r="H7523" i="62"/>
  <c r="H7524" i="62"/>
  <c r="H7525" i="62"/>
  <c r="H7526" i="62"/>
  <c r="H7527" i="62"/>
  <c r="H7528" i="62"/>
  <c r="H7529" i="62"/>
  <c r="H7530" i="62"/>
  <c r="H7531" i="62"/>
  <c r="H7532" i="62"/>
  <c r="H7533" i="62"/>
  <c r="H7534" i="62"/>
  <c r="H7535" i="62"/>
  <c r="H7536" i="62"/>
  <c r="H7537" i="62"/>
  <c r="H7538" i="62"/>
  <c r="H7539" i="62"/>
  <c r="H7540" i="62"/>
  <c r="H7541" i="62"/>
  <c r="H7542" i="62"/>
  <c r="H7543" i="62"/>
  <c r="H7544" i="62"/>
  <c r="H7545" i="62"/>
  <c r="H7546" i="62"/>
  <c r="H7547" i="62"/>
  <c r="H7548" i="62"/>
  <c r="H7549" i="62"/>
  <c r="H7550" i="62"/>
  <c r="H7551" i="62"/>
  <c r="H7552" i="62"/>
  <c r="H7553" i="62"/>
  <c r="H7554" i="62"/>
  <c r="H7555" i="62"/>
  <c r="H7556" i="62"/>
  <c r="H7557" i="62"/>
  <c r="H7558" i="62"/>
  <c r="H7559" i="62"/>
  <c r="H7560" i="62"/>
  <c r="H7561" i="62"/>
  <c r="H7562" i="62"/>
  <c r="H7563" i="62"/>
  <c r="H7564" i="62"/>
  <c r="H7565" i="62"/>
  <c r="H7566" i="62"/>
  <c r="H7567" i="62"/>
  <c r="H7568" i="62"/>
  <c r="H7569" i="62"/>
  <c r="H7570" i="62"/>
  <c r="H7571" i="62"/>
  <c r="H7572" i="62"/>
  <c r="H7573" i="62"/>
  <c r="H7574" i="62"/>
  <c r="H7575" i="62"/>
  <c r="H7576" i="62"/>
  <c r="H7577" i="62"/>
  <c r="H7578" i="62"/>
  <c r="H7579" i="62"/>
  <c r="H7580" i="62"/>
  <c r="H7581" i="62"/>
  <c r="H7582" i="62"/>
  <c r="H7583" i="62"/>
  <c r="H7584" i="62"/>
  <c r="H7585" i="62"/>
  <c r="H7586" i="62"/>
  <c r="H7587" i="62"/>
  <c r="H7588" i="62"/>
  <c r="H7589" i="62"/>
  <c r="H7590" i="62"/>
  <c r="H7591" i="62"/>
  <c r="H7592" i="62"/>
  <c r="H7593" i="62"/>
  <c r="H7594" i="62"/>
  <c r="H7595" i="62"/>
  <c r="H7596" i="62"/>
  <c r="H7597" i="62"/>
  <c r="H7598" i="62"/>
  <c r="H7599" i="62"/>
  <c r="H7600" i="62"/>
  <c r="H7601" i="62"/>
  <c r="H7602" i="62"/>
  <c r="H7603" i="62"/>
  <c r="H7604" i="62"/>
  <c r="H7605" i="62"/>
  <c r="H7606" i="62"/>
  <c r="H7607" i="62"/>
  <c r="H7608" i="62"/>
  <c r="H7609" i="62"/>
  <c r="H7610" i="62"/>
  <c r="H7611" i="62"/>
  <c r="H7612" i="62"/>
  <c r="H7613" i="62"/>
  <c r="H7614" i="62"/>
  <c r="H7615" i="62"/>
  <c r="H7616" i="62"/>
  <c r="H7617" i="62"/>
  <c r="H7618" i="62"/>
  <c r="H7619" i="62"/>
  <c r="H7620" i="62"/>
  <c r="H7621" i="62"/>
  <c r="H7622" i="62"/>
  <c r="H7623" i="62"/>
  <c r="H7624" i="62"/>
  <c r="H7625" i="62"/>
  <c r="H7626" i="62"/>
  <c r="H7627" i="62"/>
  <c r="H7628" i="62"/>
  <c r="H7629" i="62"/>
  <c r="H7630" i="62"/>
  <c r="H7631" i="62"/>
  <c r="H7632" i="62"/>
  <c r="H7633" i="62"/>
  <c r="H7634" i="62"/>
  <c r="H7635" i="62"/>
  <c r="H7636" i="62"/>
  <c r="H7637" i="62"/>
  <c r="H7638" i="62"/>
  <c r="H7639" i="62"/>
  <c r="H7640" i="62"/>
  <c r="H7641" i="62"/>
  <c r="H7642" i="62"/>
  <c r="H7643" i="62"/>
  <c r="H7644" i="62"/>
  <c r="H7645" i="62"/>
  <c r="H7646" i="62"/>
  <c r="H7647" i="62"/>
  <c r="H7648" i="62"/>
  <c r="H7649" i="62"/>
  <c r="H7650" i="62"/>
  <c r="H7651" i="62"/>
  <c r="H7652" i="62"/>
  <c r="H7653" i="62"/>
  <c r="H7654" i="62"/>
  <c r="H7655" i="62"/>
  <c r="H7656" i="62"/>
  <c r="H7657" i="62"/>
  <c r="H7658" i="62"/>
  <c r="H7659" i="62"/>
  <c r="H7660" i="62"/>
  <c r="H7661" i="62"/>
  <c r="H7662" i="62"/>
  <c r="H7663" i="62"/>
  <c r="H7664" i="62"/>
  <c r="H7665" i="62"/>
  <c r="H7666" i="62"/>
  <c r="H7667" i="62"/>
  <c r="H7668" i="62"/>
  <c r="H7669" i="62"/>
  <c r="H7670" i="62"/>
  <c r="H7671" i="62"/>
  <c r="H7672" i="62"/>
  <c r="H7673" i="62"/>
  <c r="H7674" i="62"/>
  <c r="H7675" i="62"/>
  <c r="H7676" i="62"/>
  <c r="H7677" i="62"/>
  <c r="H7678" i="62"/>
  <c r="H7679" i="62"/>
  <c r="H7680" i="62"/>
  <c r="H7681" i="62"/>
  <c r="H7682" i="62"/>
  <c r="H7683" i="62"/>
  <c r="H7684" i="62"/>
  <c r="H7685" i="62"/>
  <c r="H7686" i="62"/>
  <c r="H7687" i="62"/>
  <c r="H7688" i="62"/>
  <c r="H7689" i="62"/>
  <c r="H7690" i="62"/>
  <c r="H7691" i="62"/>
  <c r="H7692" i="62"/>
  <c r="H7693" i="62"/>
  <c r="H7694" i="62"/>
  <c r="H7695" i="62"/>
  <c r="H7696" i="62"/>
  <c r="H7697" i="62"/>
  <c r="H7698" i="62"/>
  <c r="H7699" i="62"/>
  <c r="H7700" i="62"/>
  <c r="H7701" i="62"/>
  <c r="H7702" i="62"/>
  <c r="H7703" i="62"/>
  <c r="H7704" i="62"/>
  <c r="H7705" i="62"/>
  <c r="H7706" i="62"/>
  <c r="H7707" i="62"/>
  <c r="H7708" i="62"/>
  <c r="H7709" i="62"/>
  <c r="H7710" i="62"/>
  <c r="H7711" i="62"/>
  <c r="H7712" i="62"/>
  <c r="H7713" i="62"/>
  <c r="H7714" i="62"/>
  <c r="H7715" i="62"/>
  <c r="H7716" i="62"/>
  <c r="H7717" i="62"/>
  <c r="H7718" i="62"/>
  <c r="H7719" i="62"/>
  <c r="H7720" i="62"/>
  <c r="H7721" i="62"/>
  <c r="H7722" i="62"/>
  <c r="H7723" i="62"/>
  <c r="H7724" i="62"/>
  <c r="H7725" i="62"/>
  <c r="H7726" i="62"/>
  <c r="H7727" i="62"/>
  <c r="H7728" i="62"/>
  <c r="H7729" i="62"/>
  <c r="H7730" i="62"/>
  <c r="H7731" i="62"/>
  <c r="H7732" i="62"/>
  <c r="H7733" i="62"/>
  <c r="H7734" i="62"/>
  <c r="H7735" i="62"/>
  <c r="H7736" i="62"/>
  <c r="H7737" i="62"/>
  <c r="H7738" i="62"/>
  <c r="H7739" i="62"/>
  <c r="H7740" i="62"/>
  <c r="H7741" i="62"/>
  <c r="H7742" i="62"/>
  <c r="H7743" i="62"/>
  <c r="H7744" i="62"/>
  <c r="H7745" i="62"/>
  <c r="H7746" i="62"/>
  <c r="H7747" i="62"/>
  <c r="H7748" i="62"/>
  <c r="H7749" i="62"/>
  <c r="H7750" i="62"/>
  <c r="H7751" i="62"/>
  <c r="H7752" i="62"/>
  <c r="H7753" i="62"/>
  <c r="H7754" i="62"/>
  <c r="H7755" i="62"/>
  <c r="H7756" i="62"/>
  <c r="H7757" i="62"/>
  <c r="H7758" i="62"/>
  <c r="H7759" i="62"/>
  <c r="H7760" i="62"/>
  <c r="H7761" i="62"/>
  <c r="H7762" i="62"/>
  <c r="H7763" i="62"/>
  <c r="H7764" i="62"/>
  <c r="H7765" i="62"/>
  <c r="H7766" i="62"/>
  <c r="H7767" i="62"/>
  <c r="H7768" i="62"/>
  <c r="H7769" i="62"/>
  <c r="H7770" i="62"/>
  <c r="H7771" i="62"/>
  <c r="H7772" i="62"/>
  <c r="H3" i="62"/>
  <c r="B3" i="64" l="1"/>
  <c r="B4" i="64" s="1"/>
  <c r="I3" i="64"/>
  <c r="I4" i="64" s="1"/>
  <c r="C3" i="64"/>
  <c r="C4" i="64" s="1"/>
  <c r="O11" i="62"/>
  <c r="P15" i="62" s="1"/>
  <c r="O10" i="62"/>
  <c r="P14" i="62" s="1"/>
  <c r="J3" i="64" l="1"/>
  <c r="J4" i="64" s="1"/>
  <c r="J10" i="64"/>
  <c r="C18" i="64" s="1"/>
  <c r="B18" i="64" s="1"/>
  <c r="F10" i="64"/>
  <c r="C11" i="64" s="1"/>
  <c r="C19" i="64" l="1"/>
  <c r="B19" i="64" s="1"/>
  <c r="C20" i="64"/>
  <c r="B20" i="64" s="1"/>
  <c r="C12" i="64"/>
  <c r="B12" i="64" s="1"/>
  <c r="C13" i="64"/>
  <c r="B13" i="64" s="1"/>
  <c r="B11" i="64"/>
  <c r="B2" i="47" l="1"/>
  <c r="B1" i="47"/>
  <c r="E5" i="46"/>
  <c r="E3" i="46" l="1"/>
  <c r="F3" i="46" s="1"/>
  <c r="B17" i="53"/>
  <c r="C17" i="53" s="1"/>
  <c r="G18" i="53" s="1"/>
  <c r="B13" i="53"/>
  <c r="C13" i="53" s="1"/>
  <c r="G14" i="53" s="1"/>
  <c r="G7" i="53"/>
  <c r="M14" i="52"/>
  <c r="M10" i="52"/>
  <c r="M6" i="52"/>
  <c r="D29" i="52" s="1"/>
  <c r="K40" i="52"/>
  <c r="J40" i="52"/>
  <c r="G40" i="52"/>
  <c r="F40" i="52"/>
  <c r="E40" i="52"/>
  <c r="C40" i="52"/>
  <c r="B40" i="52"/>
  <c r="S4" i="52"/>
  <c r="B40" i="51"/>
  <c r="J40" i="51"/>
  <c r="G40" i="51"/>
  <c r="F40" i="51"/>
  <c r="E40" i="51"/>
  <c r="C40" i="51"/>
  <c r="S4" i="51"/>
  <c r="F5" i="46" l="1"/>
  <c r="D40" i="51" l="1"/>
  <c r="B43" i="51" l="1"/>
  <c r="K40" i="51" s="1"/>
  <c r="D31" i="43"/>
  <c r="F31" i="43"/>
  <c r="G31" i="43"/>
  <c r="H31" i="43"/>
  <c r="K31" i="43"/>
  <c r="H40" i="51" l="1"/>
  <c r="I40" i="51"/>
  <c r="B42" i="51" s="1"/>
  <c r="F4" i="41" l="1"/>
  <c r="H25" i="41"/>
  <c r="H24" i="41"/>
  <c r="H23" i="41"/>
  <c r="H10" i="41"/>
  <c r="H9" i="41"/>
  <c r="H8" i="41"/>
  <c r="F2" i="41"/>
  <c r="E20" i="43"/>
  <c r="C4" i="43"/>
  <c r="O2" i="43"/>
  <c r="J25" i="41"/>
  <c r="J24" i="41"/>
  <c r="J23" i="41"/>
  <c r="C8" i="43"/>
  <c r="C6" i="43"/>
  <c r="C22" i="43" s="1"/>
  <c r="E26" i="43"/>
  <c r="L27" i="43"/>
  <c r="L28" i="43"/>
  <c r="C25" i="43"/>
  <c r="C21" i="43"/>
  <c r="E8" i="36"/>
  <c r="D25" i="27"/>
  <c r="D30" i="27" s="1"/>
  <c r="D27" i="27"/>
  <c r="D32" i="27" s="1"/>
  <c r="E23" i="26"/>
  <c r="E24" i="26"/>
  <c r="E25" i="26"/>
  <c r="D30" i="26"/>
  <c r="O41" i="23"/>
  <c r="O43" i="23" s="1"/>
  <c r="O48" i="23"/>
  <c r="D8" i="39"/>
  <c r="D9" i="39"/>
  <c r="C10" i="39"/>
  <c r="C8" i="39" s="1"/>
  <c r="D10" i="39"/>
  <c r="D15" i="39"/>
  <c r="E15" i="39" s="1"/>
  <c r="C16" i="39"/>
  <c r="D25" i="39"/>
  <c r="E25" i="39" s="1"/>
  <c r="I25" i="39"/>
  <c r="L25" i="39"/>
  <c r="D26" i="39"/>
  <c r="E26" i="39" s="1"/>
  <c r="D27" i="39"/>
  <c r="E27" i="39" s="1"/>
  <c r="C33" i="39"/>
  <c r="E36" i="39" s="1"/>
  <c r="F36" i="39"/>
  <c r="D41" i="39" s="1"/>
  <c r="C28" i="31"/>
  <c r="D42" i="31" s="1"/>
  <c r="C30" i="31"/>
  <c r="D34" i="31" s="1"/>
  <c r="C28" i="30"/>
  <c r="D42" i="30" s="1"/>
  <c r="C30" i="30"/>
  <c r="D34" i="30" s="1"/>
  <c r="F34" i="30" s="1"/>
  <c r="E34" i="30"/>
  <c r="E35" i="30"/>
  <c r="E36" i="30"/>
  <c r="E2" i="36"/>
  <c r="E12" i="36"/>
  <c r="E16" i="36"/>
  <c r="E21" i="36"/>
  <c r="E25" i="36"/>
  <c r="C9" i="39"/>
  <c r="E9" i="39" s="1"/>
  <c r="E28" i="39" l="1"/>
  <c r="L24" i="39" s="1"/>
  <c r="E34" i="31"/>
  <c r="F34" i="31"/>
  <c r="G34" i="31" s="1"/>
  <c r="E8" i="39"/>
  <c r="E35" i="31"/>
  <c r="P2" i="43"/>
  <c r="O3" i="43" s="1"/>
  <c r="P3" i="43" s="1"/>
  <c r="O4" i="43" s="1"/>
  <c r="P4" i="43" s="1"/>
  <c r="T4" i="52"/>
  <c r="T4" i="51"/>
  <c r="F26" i="39"/>
  <c r="C31" i="43"/>
  <c r="E31" i="36"/>
  <c r="G8" i="41"/>
  <c r="D35" i="31"/>
  <c r="F35" i="31" s="1"/>
  <c r="G35" i="31" s="1"/>
  <c r="O46" i="23"/>
  <c r="O50" i="23" s="1"/>
  <c r="O52" i="23" s="1"/>
  <c r="O55" i="23" s="1"/>
  <c r="D36" i="31"/>
  <c r="E36" i="31"/>
  <c r="G10" i="41"/>
  <c r="I10" i="41" s="1"/>
  <c r="J10" i="41" s="1"/>
  <c r="E10" i="39"/>
  <c r="E11" i="39" s="1"/>
  <c r="G9" i="41"/>
  <c r="D36" i="30"/>
  <c r="F36" i="30" s="1"/>
  <c r="G36" i="30" s="1"/>
  <c r="D16" i="39"/>
  <c r="E16" i="39" s="1"/>
  <c r="E27" i="26"/>
  <c r="G34" i="30"/>
  <c r="F27" i="39"/>
  <c r="F25" i="39"/>
  <c r="D35" i="30"/>
  <c r="F35" i="30" s="1"/>
  <c r="G35" i="30" s="1"/>
  <c r="F9" i="39" l="1"/>
  <c r="F8" i="39"/>
  <c r="U4" i="51"/>
  <c r="S6" i="51"/>
  <c r="T6" i="51" s="1"/>
  <c r="U6" i="51" s="1"/>
  <c r="S6" i="52"/>
  <c r="T6" i="52" s="1"/>
  <c r="U6" i="52" s="1"/>
  <c r="U4" i="52"/>
  <c r="G25" i="41"/>
  <c r="O5" i="43"/>
  <c r="P5" i="43" s="1"/>
  <c r="E19" i="43"/>
  <c r="E31" i="43" s="1"/>
  <c r="E17" i="39"/>
  <c r="F15" i="39" s="1"/>
  <c r="F36" i="31"/>
  <c r="I8" i="41"/>
  <c r="G23" i="41"/>
  <c r="G24" i="41"/>
  <c r="I9" i="41"/>
  <c r="J9" i="41" s="1"/>
  <c r="F10" i="39"/>
  <c r="F11" i="39" s="1"/>
  <c r="D40" i="39" s="1"/>
  <c r="K25" i="41"/>
  <c r="I25" i="41"/>
  <c r="F40" i="30"/>
  <c r="F28" i="39"/>
  <c r="I24" i="39" s="1"/>
  <c r="I26" i="39" s="1"/>
  <c r="G40" i="30"/>
  <c r="H41" i="30" l="1"/>
  <c r="H42" i="30" s="1"/>
  <c r="C46" i="30" s="1"/>
  <c r="F16" i="39"/>
  <c r="S8" i="52"/>
  <c r="T8" i="52" s="1"/>
  <c r="S10" i="52" s="1"/>
  <c r="T10" i="52" s="1"/>
  <c r="U10" i="52" s="1"/>
  <c r="S8" i="51"/>
  <c r="T8" i="51" s="1"/>
  <c r="S10" i="51" s="1"/>
  <c r="T10" i="51" s="1"/>
  <c r="U10" i="51" s="1"/>
  <c r="K24" i="41"/>
  <c r="I24" i="41"/>
  <c r="I19" i="43"/>
  <c r="I31" i="43" s="1"/>
  <c r="I23" i="41"/>
  <c r="K23" i="41"/>
  <c r="K26" i="41" s="1"/>
  <c r="J8" i="41"/>
  <c r="J12" i="41" s="1"/>
  <c r="I12" i="41"/>
  <c r="F17" i="39"/>
  <c r="D39" i="39" s="1"/>
  <c r="G36" i="31"/>
  <c r="G40" i="31" s="1"/>
  <c r="F40" i="31"/>
  <c r="O6" i="43"/>
  <c r="P6" i="43" s="1"/>
  <c r="D42" i="39" l="1"/>
  <c r="H28" i="52"/>
  <c r="H40" i="52" s="1"/>
  <c r="U8" i="52"/>
  <c r="S12" i="52"/>
  <c r="T12" i="52" s="1"/>
  <c r="U12" i="52" s="1"/>
  <c r="D28" i="52"/>
  <c r="D40" i="52" s="1"/>
  <c r="U8" i="51"/>
  <c r="S12" i="51"/>
  <c r="T12" i="51" s="1"/>
  <c r="U12" i="51" s="1"/>
  <c r="I26" i="41"/>
  <c r="F28" i="41" s="1"/>
  <c r="H41" i="31"/>
  <c r="H42" i="31" s="1"/>
  <c r="C46" i="31" s="1"/>
  <c r="F14" i="41"/>
  <c r="F15" i="41" s="1"/>
  <c r="O7" i="43"/>
  <c r="P7" i="43" s="1"/>
  <c r="J19" i="43" s="1"/>
  <c r="J31" i="43" s="1"/>
  <c r="S14" i="52" l="1"/>
  <c r="T14" i="52" s="1"/>
  <c r="T18" i="52" s="1"/>
  <c r="T21" i="52" s="1"/>
  <c r="S14" i="51"/>
  <c r="T14" i="51" s="1"/>
  <c r="U14" i="51" s="1"/>
  <c r="I28" i="52"/>
  <c r="I40" i="52" s="1"/>
  <c r="B42" i="52" s="1"/>
  <c r="C3" i="43"/>
  <c r="C34" i="43" s="1"/>
  <c r="L29" i="43" s="1"/>
  <c r="P9" i="43"/>
  <c r="U14" i="52" l="1"/>
  <c r="M4" i="52"/>
  <c r="B43" i="52" s="1"/>
  <c r="T18" i="51"/>
  <c r="T21" i="51" s="1"/>
  <c r="L31" i="43"/>
  <c r="C33" i="43" s="1"/>
</calcChain>
</file>

<file path=xl/sharedStrings.xml><?xml version="1.0" encoding="utf-8"?>
<sst xmlns="http://schemas.openxmlformats.org/spreadsheetml/2006/main" count="478" uniqueCount="274">
  <si>
    <t>Today</t>
  </si>
  <si>
    <t>T0</t>
  </si>
  <si>
    <t xml:space="preserve">principal </t>
  </si>
  <si>
    <t>payments/year</t>
  </si>
  <si>
    <t>years paid</t>
  </si>
  <si>
    <t>a)</t>
  </si>
  <si>
    <t>0f3</t>
  </si>
  <si>
    <t>b)</t>
  </si>
  <si>
    <t>Roky</t>
  </si>
  <si>
    <t>CF</t>
  </si>
  <si>
    <t>DF</t>
  </si>
  <si>
    <t>PV</t>
  </si>
  <si>
    <t>t*CF</t>
  </si>
  <si>
    <t>c)</t>
  </si>
  <si>
    <t>Durace</t>
  </si>
  <si>
    <t>Mod durace</t>
  </si>
  <si>
    <t>d)</t>
  </si>
  <si>
    <t>Change</t>
  </si>
  <si>
    <t xml:space="preserve">Assume the following situation: </t>
  </si>
  <si>
    <r>
      <t>KB´s research department delivered the following estimate of short-term interest rate development; i</t>
    </r>
    <r>
      <rPr>
        <vertAlign val="superscript"/>
        <sz val="12"/>
        <rFont val="Arial"/>
        <family val="2"/>
        <charset val="238"/>
      </rPr>
      <t>e</t>
    </r>
    <r>
      <rPr>
        <vertAlign val="subscript"/>
        <sz val="12"/>
        <rFont val="Arial"/>
        <family val="2"/>
        <charset val="238"/>
      </rPr>
      <t>2005</t>
    </r>
    <r>
      <rPr>
        <sz val="12"/>
        <rFont val="Arial"/>
        <family val="2"/>
        <charset val="238"/>
      </rPr>
      <t xml:space="preserve"> = 4.8% p.a. i</t>
    </r>
    <r>
      <rPr>
        <vertAlign val="superscript"/>
        <sz val="12"/>
        <rFont val="Arial"/>
        <family val="2"/>
        <charset val="238"/>
      </rPr>
      <t>e</t>
    </r>
    <r>
      <rPr>
        <vertAlign val="subscript"/>
        <sz val="12"/>
        <rFont val="Arial"/>
        <family val="2"/>
        <charset val="238"/>
      </rPr>
      <t>2006</t>
    </r>
    <r>
      <rPr>
        <sz val="12"/>
        <rFont val="Arial"/>
        <family val="2"/>
        <charset val="238"/>
      </rPr>
      <t xml:space="preserve"> =5.7 % p.a., i</t>
    </r>
    <r>
      <rPr>
        <vertAlign val="superscript"/>
        <sz val="12"/>
        <rFont val="Arial"/>
        <family val="2"/>
        <charset val="238"/>
      </rPr>
      <t>e</t>
    </r>
    <r>
      <rPr>
        <vertAlign val="subscript"/>
        <sz val="12"/>
        <rFont val="Arial"/>
        <family val="2"/>
        <charset val="238"/>
      </rPr>
      <t>2007</t>
    </r>
    <r>
      <rPr>
        <sz val="12"/>
        <rFont val="Arial"/>
        <family val="2"/>
        <charset val="238"/>
      </rPr>
      <t xml:space="preserve"> = 6.4 % p.a.</t>
    </r>
  </si>
  <si>
    <t>KB´s management wants to find out duration of the loan (interest rate - riskiness) of this loan (i.e. how proceeds of the loan will be affected by interest rate changes).</t>
  </si>
  <si>
    <t>total tenor of the loan</t>
  </si>
  <si>
    <t>i2008</t>
  </si>
  <si>
    <t>i2009</t>
  </si>
  <si>
    <t>i2010</t>
  </si>
  <si>
    <t>e)</t>
  </si>
  <si>
    <t>Convexity</t>
  </si>
  <si>
    <t>i.r</t>
  </si>
  <si>
    <t>=</t>
  </si>
  <si>
    <t>Position A</t>
  </si>
  <si>
    <t>profit</t>
  </si>
  <si>
    <t>Face value A</t>
  </si>
  <si>
    <t>Face value B</t>
  </si>
  <si>
    <t>volatility A</t>
  </si>
  <si>
    <t>volatility B</t>
  </si>
  <si>
    <t>confidence level - both</t>
  </si>
  <si>
    <t>Position B</t>
  </si>
  <si>
    <t>RAROC A</t>
  </si>
  <si>
    <t>RAROC B</t>
  </si>
  <si>
    <t>BB</t>
  </si>
  <si>
    <t>Assumptions</t>
  </si>
  <si>
    <t>Calculation</t>
  </si>
  <si>
    <t>External funds costs</t>
  </si>
  <si>
    <t>3Y</t>
  </si>
  <si>
    <t>Relevant default rate</t>
  </si>
  <si>
    <t>Loan Pricing</t>
  </si>
  <si>
    <t>anuita</t>
  </si>
  <si>
    <r>
      <t>Today is the 31</t>
    </r>
    <r>
      <rPr>
        <vertAlign val="superscript"/>
        <sz val="10"/>
        <rFont val="Arial"/>
        <family val="2"/>
        <charset val="238"/>
      </rPr>
      <t>th</t>
    </r>
    <r>
      <rPr>
        <sz val="10"/>
        <rFont val="Arial"/>
        <family val="2"/>
        <charset val="238"/>
      </rPr>
      <t xml:space="preserve"> December 2007. At 31</t>
    </r>
    <r>
      <rPr>
        <vertAlign val="superscript"/>
        <sz val="10"/>
        <rFont val="Arial"/>
        <family val="2"/>
        <charset val="238"/>
      </rPr>
      <t>th</t>
    </r>
    <r>
      <rPr>
        <sz val="10"/>
        <rFont val="Arial"/>
        <family val="2"/>
        <charset val="238"/>
      </rPr>
      <t xml:space="preserve"> December 2005,  Komerční banka (KB)  granted a five-year loan with a notional principle of 15 million and a fixed interest rate of 5 % p.a. </t>
    </r>
  </si>
  <si>
    <t>Is paid in regular yearly installments</t>
  </si>
  <si>
    <t>Portfolio immunization</t>
  </si>
  <si>
    <t xml:space="preserve">c) </t>
  </si>
  <si>
    <t>duration of liabilities</t>
  </si>
  <si>
    <t>years</t>
  </si>
  <si>
    <t xml:space="preserve">weighted duration of assets </t>
  </si>
  <si>
    <t>zero coupon bond</t>
  </si>
  <si>
    <t>government bond</t>
  </si>
  <si>
    <t>corporate bond</t>
  </si>
  <si>
    <t>15 mil remaining</t>
  </si>
  <si>
    <t>duration of</t>
  </si>
  <si>
    <t>?, any asset with weighted duration of 0,8, resp 15 mio with duration of 4</t>
  </si>
  <si>
    <t>ALM (14 pts)</t>
  </si>
  <si>
    <t>Calculate duration of an instrument you have bought into your portfolio of assets in order to immunise it if the liabilities are following:</t>
  </si>
  <si>
    <t xml:space="preserve">a) </t>
  </si>
  <si>
    <t xml:space="preserve">b) </t>
  </si>
  <si>
    <t xml:space="preserve">3-year bond with coupon rate of 10% - nominal value CZK 5bn, 8% market interest rate </t>
  </si>
  <si>
    <t>Bond</t>
  </si>
  <si>
    <t>duration</t>
  </si>
  <si>
    <t>Depo</t>
  </si>
  <si>
    <t>Depo duration</t>
  </si>
  <si>
    <t>Bond duration</t>
  </si>
  <si>
    <t>Total duration</t>
  </si>
  <si>
    <t>V</t>
  </si>
  <si>
    <t>a)  termínované vklady úročené 10% ročně na 3 roky - objem 7 mld. USD</t>
  </si>
  <si>
    <t>N</t>
  </si>
  <si>
    <t>b)  commercial paper s anualizovaným výnosem 5% a dobou do splatnosti 173 dní - objem 10 mld. USD</t>
  </si>
  <si>
    <t>r</t>
  </si>
  <si>
    <t>depo</t>
  </si>
  <si>
    <t>d - term. vklad</t>
  </si>
  <si>
    <t>PV (depo)</t>
  </si>
  <si>
    <t>d - com. Paper</t>
  </si>
  <si>
    <t>nebo 0,5</t>
  </si>
  <si>
    <t>PV (CP)</t>
  </si>
  <si>
    <t>d celkem</t>
  </si>
  <si>
    <t>T-bill duration</t>
  </si>
  <si>
    <t>T-bill</t>
  </si>
  <si>
    <t>FV</t>
  </si>
  <si>
    <t>days</t>
  </si>
  <si>
    <t>Duration</t>
  </si>
  <si>
    <t>conv</t>
  </si>
  <si>
    <t>yield</t>
  </si>
  <si>
    <t>Treasury bills issued in the nominal value of CZK 1bn with a 6% discount and residual maturity of 180 days. Assume the ACT/360 day-count convention.</t>
  </si>
  <si>
    <t>Basic terms</t>
  </si>
  <si>
    <t>Total</t>
  </si>
  <si>
    <t>Liquidity</t>
  </si>
  <si>
    <t>Int.rates</t>
  </si>
  <si>
    <t xml:space="preserve">time (term) deposit yielding 6% p.a. for 2 years - volume CZK 1bn, interest paid once after 2 years, 6% market interest rate </t>
  </si>
  <si>
    <t>6) Portfolio Duration</t>
  </si>
  <si>
    <t>Credit risk</t>
  </si>
  <si>
    <t>B1</t>
  </si>
  <si>
    <t>B2</t>
  </si>
  <si>
    <t>B3</t>
  </si>
  <si>
    <t>B4</t>
  </si>
  <si>
    <t>B5</t>
  </si>
  <si>
    <t>B6</t>
  </si>
  <si>
    <t>Common sense</t>
  </si>
  <si>
    <t>Central banking</t>
  </si>
  <si>
    <t>DCF+</t>
  </si>
  <si>
    <t>DCF-</t>
  </si>
  <si>
    <t>PV-</t>
  </si>
  <si>
    <t>PV+</t>
  </si>
  <si>
    <t>Loan A</t>
  </si>
  <si>
    <t>Loan B</t>
  </si>
  <si>
    <t>Cash</t>
  </si>
  <si>
    <t>Retained earnings</t>
  </si>
  <si>
    <t>Registered capital</t>
  </si>
  <si>
    <t>Profit from current year</t>
  </si>
  <si>
    <t>?</t>
  </si>
  <si>
    <t>Customer Deposits (current accounts)</t>
  </si>
  <si>
    <t>O/N Deposits at ABC Bank</t>
  </si>
  <si>
    <t>Time buckets</t>
  </si>
  <si>
    <t>up to 7 days</t>
  </si>
  <si>
    <t>7D - 1M</t>
  </si>
  <si>
    <t>1M - 3M</t>
  </si>
  <si>
    <t>3M - 6M</t>
  </si>
  <si>
    <t>6M-9M</t>
  </si>
  <si>
    <t>9M-1Y</t>
  </si>
  <si>
    <t>1Y -2Y</t>
  </si>
  <si>
    <t>2Y-5Y</t>
  </si>
  <si>
    <t xml:space="preserve">more than 5Y </t>
  </si>
  <si>
    <t>not specified</t>
  </si>
  <si>
    <t>ASSETS</t>
  </si>
  <si>
    <t>Liquidity GAP</t>
  </si>
  <si>
    <t>i.r. payment</t>
  </si>
  <si>
    <t>principal repayment</t>
  </si>
  <si>
    <t>total</t>
  </si>
  <si>
    <t>Custmer Deposits (term deposits)</t>
  </si>
  <si>
    <t>LIABILITIES AND EQUITY</t>
  </si>
  <si>
    <t>GAP</t>
  </si>
  <si>
    <t>Cummulative GAP</t>
  </si>
  <si>
    <t>6M PRIBOR</t>
  </si>
  <si>
    <t>nominal</t>
  </si>
  <si>
    <t>SUM</t>
  </si>
  <si>
    <t>Mod duration</t>
  </si>
  <si>
    <t>assumed IR diff.</t>
  </si>
  <si>
    <t>original principal</t>
  </si>
  <si>
    <t>(beware of AI….10/12)</t>
  </si>
  <si>
    <t>geometric average!</t>
  </si>
  <si>
    <t>Here we have a simple bank having the following assets and equity and  liabilities in its balance sheet as of 1.2.2019:</t>
  </si>
  <si>
    <t>6 year, 6 annual repayments, interest rate of 5 % p.a., issue date 1.4. 2016, 4 300 000</t>
  </si>
  <si>
    <t>2 year, nominal value 5 200 000, bullet repayment, semi-annual interest payment, interest rate 6M PRIBOR + 3,2 % p.a., issuance 1.1. 2019</t>
  </si>
  <si>
    <t>as of 1.4.2017</t>
  </si>
  <si>
    <t>as of 1.4.2018</t>
  </si>
  <si>
    <t>as of 1.4.2019</t>
  </si>
  <si>
    <t>Cash in the amount of 1 300 000</t>
  </si>
  <si>
    <t>Customer Deposits (current accounts), no i.r., amount of 7 500 000</t>
  </si>
  <si>
    <t>Customer Deposits (term deposits), 3M deposits, interest rate 2,8% p.a., fixing  31.12. 2018, 31.3. 2019, 30.6.2019…., amount of 1 440 000</t>
  </si>
  <si>
    <t>O/N Deposits at ABC Bank @ 0,5 % p.a. in the amount of 800 000</t>
  </si>
  <si>
    <t>Retained earnings in the amount of 650 000</t>
  </si>
  <si>
    <t>Profit from current year in the amount of 220 000</t>
  </si>
  <si>
    <t>as of 1.4.2020</t>
  </si>
  <si>
    <t>as of 1.4.2021</t>
  </si>
  <si>
    <t>as of 1.4.2022</t>
  </si>
  <si>
    <t>loan A, payment</t>
  </si>
  <si>
    <t>Duration calculation as of 1.4.2019</t>
  </si>
  <si>
    <t>when i.r. go down by 30 bps</t>
  </si>
  <si>
    <t>when i.r. go down by 100 bps</t>
  </si>
  <si>
    <t>Modified duration calculation</t>
  </si>
  <si>
    <t>Using Effective duration calculation formula</t>
  </si>
  <si>
    <t>when i.r. go up by 30 bps</t>
  </si>
  <si>
    <t>when i.r. go up by 100 bps</t>
  </si>
  <si>
    <t xml:space="preserve">Duration </t>
  </si>
  <si>
    <t>Balance sheet of the bank as of 1.2.2019:</t>
  </si>
  <si>
    <t>in the amount of 1 300 000</t>
  </si>
  <si>
    <t>O/N Deposits</t>
  </si>
  <si>
    <t>at ABC Bank @ 0,5 % p.a. in the amount of 800 000</t>
  </si>
  <si>
    <t>@ 0% p.a. amounting to 7 500 000</t>
  </si>
  <si>
    <t>3M deposits, interest rate 2,8% p.a., fixation 31.12. 2018, 31.3. 2019, 30.6.2019…., in the amount of 1 440 000</t>
  </si>
  <si>
    <t xml:space="preserve"> in the amount of 650 000</t>
  </si>
  <si>
    <t xml:space="preserve"> in the amount of 220 000</t>
  </si>
  <si>
    <t>Market rate</t>
  </si>
  <si>
    <t>Hints</t>
  </si>
  <si>
    <t>check</t>
  </si>
  <si>
    <t>Current accounts (clients)</t>
  </si>
  <si>
    <t>Term deposits (clients)</t>
  </si>
  <si>
    <t>&lt; 7 days</t>
  </si>
  <si>
    <t>2Y - 5Y</t>
  </si>
  <si>
    <t xml:space="preserve">5Y + </t>
  </si>
  <si>
    <t>6 year, 6 annual repayments, interest rate of 5 % p.a., issue date 1.4.2016, 4 300 000</t>
  </si>
  <si>
    <t>Interest</t>
  </si>
  <si>
    <t>Principal</t>
  </si>
  <si>
    <t>Annuity</t>
  </si>
  <si>
    <t>LOAN A - pmt</t>
  </si>
  <si>
    <t>P</t>
  </si>
  <si>
    <t>current price</t>
  </si>
  <si>
    <t>price if IR increases by 30 bp</t>
  </si>
  <si>
    <t>price if IR decreases by 30 bp</t>
  </si>
  <si>
    <r>
      <t>P</t>
    </r>
    <r>
      <rPr>
        <b/>
        <vertAlign val="subscript"/>
        <sz val="10"/>
        <rFont val="Arial"/>
        <family val="2"/>
      </rPr>
      <t>+</t>
    </r>
  </si>
  <si>
    <r>
      <t>P</t>
    </r>
    <r>
      <rPr>
        <b/>
        <vertAlign val="subscript"/>
        <sz val="10"/>
        <rFont val="Arial"/>
        <family val="2"/>
      </rPr>
      <t>-</t>
    </r>
  </si>
  <si>
    <t>Relative price change in case of increase (decrease) of interest rates</t>
  </si>
  <si>
    <t>2019-2020</t>
  </si>
  <si>
    <t>2020-2021</t>
  </si>
  <si>
    <t>2021-2022</t>
  </si>
  <si>
    <t>Interest rates</t>
  </si>
  <si>
    <t xml:space="preserve">Principal </t>
  </si>
  <si>
    <t>Coupon rate</t>
  </si>
  <si>
    <t>Total tenor of the loan</t>
  </si>
  <si>
    <t>Payments per year</t>
  </si>
  <si>
    <t>Years paid</t>
  </si>
  <si>
    <t>Annuity:</t>
  </si>
  <si>
    <t>Forward rate - 0f3</t>
  </si>
  <si>
    <t>t * CF</t>
  </si>
  <si>
    <t>Date</t>
  </si>
  <si>
    <t>Year</t>
  </si>
  <si>
    <t>Effective duration</t>
  </si>
  <si>
    <t>P current</t>
  </si>
  <si>
    <t>Duration and convexity</t>
  </si>
  <si>
    <t>Convexity change</t>
  </si>
  <si>
    <t>Δ i</t>
  </si>
  <si>
    <t>Answer A. is correct</t>
  </si>
  <si>
    <t>Current market value * change in i</t>
  </si>
  <si>
    <r>
      <t>D</t>
    </r>
    <r>
      <rPr>
        <vertAlign val="subscript"/>
        <sz val="11"/>
        <rFont val="Arial"/>
        <family val="2"/>
        <charset val="238"/>
      </rPr>
      <t>mod</t>
    </r>
  </si>
  <si>
    <t>Open</t>
  </si>
  <si>
    <t>High</t>
  </si>
  <si>
    <t>Low</t>
  </si>
  <si>
    <t>Close</t>
  </si>
  <si>
    <t>Adj Close</t>
  </si>
  <si>
    <t>Volume</t>
  </si>
  <si>
    <t>Returns</t>
  </si>
  <si>
    <t>Returns as values</t>
  </si>
  <si>
    <t>Sorted returns</t>
  </si>
  <si>
    <t>STEP 1</t>
  </si>
  <si>
    <t>STEP 2</t>
  </si>
  <si>
    <t>xxx</t>
  </si>
  <si>
    <t>Number</t>
  </si>
  <si>
    <t>Total count</t>
  </si>
  <si>
    <t>VaR 95%</t>
  </si>
  <si>
    <t>VaR 99%</t>
  </si>
  <si>
    <t>VaR 99,9%</t>
  </si>
  <si>
    <t>CVaR 95%</t>
  </si>
  <si>
    <t>CVaR 99%</t>
  </si>
  <si>
    <t>CVaR 99,9%</t>
  </si>
  <si>
    <t>Observation number</t>
  </si>
  <si>
    <t>Max loss</t>
  </si>
  <si>
    <t>there is a 1% chance of a loss of 3,19% or more of ptf value in a day</t>
  </si>
  <si>
    <t>there is a 5% chance of a loss of 1,74% or more of ptf value in a day</t>
  </si>
  <si>
    <t>there is a 0,1% chance of a loss of 6,87% or more of ptf value in a day</t>
  </si>
  <si>
    <t>How much we lose on average in worst case scenarios</t>
  </si>
  <si>
    <t>in the worst 5% of our returns, the loss is 2,75% on average per day</t>
  </si>
  <si>
    <t>in the worst 1% of our returns, the loss is 4,70% on average per day</t>
  </si>
  <si>
    <t>in the worst 0,1% of our returns, the loss is 9,05% on average per day</t>
  </si>
  <si>
    <t>With x% probability the daily loss will not exceed…</t>
  </si>
  <si>
    <t>CVaR shows higher values, because VaR ignores the worst outputs/ returns, or so called fat tails</t>
  </si>
  <si>
    <t>click sort Smallest to largest / ascending (we inspect downside risk) and do not expand selection</t>
  </si>
  <si>
    <t>Both assume no changes in portfolio</t>
  </si>
  <si>
    <t>Nonparametric - historical VaR</t>
  </si>
  <si>
    <t>VaR is in essence only a measure of worst case downside risk based on expected volatility</t>
  </si>
  <si>
    <r>
      <t xml:space="preserve">S&amp;P 500          </t>
    </r>
    <r>
      <rPr>
        <b/>
        <sz val="10"/>
        <color theme="0"/>
        <rFont val="Calibri"/>
        <family val="2"/>
        <scheme val="minor"/>
      </rPr>
      <t>(1.1.1990 - 30.10.2020)</t>
    </r>
  </si>
  <si>
    <t>Variance</t>
  </si>
  <si>
    <t xml:space="preserve">S&amp;P </t>
  </si>
  <si>
    <t>Risk-free rate</t>
  </si>
  <si>
    <t>Std dev</t>
  </si>
  <si>
    <t>Calculation horizon</t>
  </si>
  <si>
    <t>Observation history</t>
  </si>
  <si>
    <t>Normally distributed random variable</t>
  </si>
  <si>
    <t>1 year</t>
  </si>
  <si>
    <t>1 day</t>
  </si>
  <si>
    <t>VaR Monte Carlo</t>
  </si>
  <si>
    <t>Iteration</t>
  </si>
  <si>
    <t xml:space="preserve">TIP: If you want to recalculate the equasion many times over, create the amount of iterations, name the column next to it. Then select both columns with iteration number and empty cells you want to be calculated. Use Data tab and select What-if analysis and Data table. Click into a row input cell and select an empty cell right above the region you want filled in (marked yellow). Excel will recalculate all cells automatically.
Each calculated value is a possible end value based on the input information. </t>
  </si>
  <si>
    <t>Absolute loss</t>
  </si>
  <si>
    <t>Percentual loss</t>
  </si>
  <si>
    <t>Portfolio value</t>
  </si>
  <si>
    <t>AAPL</t>
  </si>
  <si>
    <t>Rand 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</si>
</sst>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 _K_č_-;\-* #,##0.00\ _K_č_-;_-* &quot;-&quot;??\ _K_č_-;_-@_-"/>
    <numFmt numFmtId="164" formatCode="_-* #,##0.00\ &quot;KM&quot;_-;\-* #,##0.00\ &quot;KM&quot;_-;_-* &quot;-&quot;??\ &quot;KM&quot;_-;_-@_-"/>
    <numFmt numFmtId="165" formatCode="&quot;£&quot;#,##0.00;[Red]\-&quot;£&quot;#,##0.00"/>
    <numFmt numFmtId="166" formatCode="0.000000"/>
    <numFmt numFmtId="167" formatCode="0.00000"/>
    <numFmt numFmtId="168" formatCode="0.0"/>
    <numFmt numFmtId="169" formatCode="[$CZK]\ #,##0.00;[Red]\-[$CZK]\ #,##0.00"/>
    <numFmt numFmtId="170" formatCode="[$CZK]\ #,##0"/>
    <numFmt numFmtId="171" formatCode="[$CZK]\ #,##0;[Red]\-[$CZK]\ #,##0"/>
    <numFmt numFmtId="172" formatCode="#,##0\ [$CZK];[Red]\-#,##0\ [$CZK]"/>
    <numFmt numFmtId="173" formatCode="0.0000"/>
    <numFmt numFmtId="174" formatCode="0.0%"/>
    <numFmt numFmtId="175" formatCode="0.000%"/>
    <numFmt numFmtId="176" formatCode="_-* #,##0\ _K_M_-;\-* #,##0\ _K_M_-;_-* &quot;-&quot;??\ _K_M_-;_-@_-"/>
    <numFmt numFmtId="177" formatCode="0.00000%"/>
  </numFmts>
  <fonts count="49" x14ac:knownFonts="1">
    <font>
      <sz val="10"/>
      <name val="Arial"/>
      <charset val="238"/>
    </font>
    <font>
      <sz val="10"/>
      <name val="Arial"/>
      <charset val="238"/>
    </font>
    <font>
      <sz val="12"/>
      <name val="Arial"/>
      <family val="2"/>
    </font>
    <font>
      <sz val="11"/>
      <name val="Arial"/>
      <family val="2"/>
    </font>
    <font>
      <sz val="11"/>
      <name val="Arial"/>
      <family val="2"/>
      <charset val="238"/>
    </font>
    <font>
      <b/>
      <sz val="11"/>
      <name val="Arial"/>
      <family val="2"/>
    </font>
    <font>
      <b/>
      <sz val="11"/>
      <name val="Arial"/>
      <family val="2"/>
      <charset val="238"/>
    </font>
    <font>
      <b/>
      <sz val="10"/>
      <color indexed="10"/>
      <name val="Arial"/>
      <family val="2"/>
      <charset val="238"/>
    </font>
    <font>
      <sz val="10"/>
      <name val="Times New Roman CE"/>
      <family val="1"/>
      <charset val="238"/>
    </font>
    <font>
      <b/>
      <sz val="10"/>
      <color indexed="10"/>
      <name val="Times New Roman CE"/>
      <family val="1"/>
      <charset val="238"/>
    </font>
    <font>
      <b/>
      <sz val="10"/>
      <color indexed="10"/>
      <name val="Arial"/>
      <family val="2"/>
      <charset val="238"/>
    </font>
    <font>
      <b/>
      <sz val="10"/>
      <name val="Arial"/>
      <family val="2"/>
      <charset val="238"/>
    </font>
    <font>
      <b/>
      <sz val="10"/>
      <color indexed="10"/>
      <name val="Arial"/>
      <family val="2"/>
    </font>
    <font>
      <b/>
      <sz val="10"/>
      <color indexed="10"/>
      <name val="Arial CE"/>
      <family val="2"/>
      <charset val="238"/>
    </font>
    <font>
      <b/>
      <sz val="12"/>
      <name val="Arial"/>
      <family val="2"/>
    </font>
    <font>
      <b/>
      <sz val="10"/>
      <name val="Arial"/>
      <family val="2"/>
      <charset val="238"/>
    </font>
    <font>
      <sz val="12"/>
      <color indexed="10"/>
      <name val="Arial"/>
      <family val="2"/>
      <charset val="238"/>
    </font>
    <font>
      <sz val="12"/>
      <name val="Arial"/>
      <family val="2"/>
      <charset val="238"/>
    </font>
    <font>
      <sz val="11"/>
      <name val="Arial"/>
      <family val="2"/>
      <charset val="238"/>
    </font>
    <font>
      <sz val="11"/>
      <color indexed="10"/>
      <name val="Arial"/>
      <family val="2"/>
      <charset val="238"/>
    </font>
    <font>
      <vertAlign val="superscript"/>
      <sz val="12"/>
      <name val="Arial"/>
      <family val="2"/>
      <charset val="238"/>
    </font>
    <font>
      <vertAlign val="subscript"/>
      <sz val="12"/>
      <name val="Arial"/>
      <family val="2"/>
      <charset val="238"/>
    </font>
    <font>
      <sz val="10"/>
      <name val="Arial"/>
      <family val="2"/>
      <charset val="238"/>
    </font>
    <font>
      <vertAlign val="superscript"/>
      <sz val="10"/>
      <name val="Arial"/>
      <family val="2"/>
      <charset val="238"/>
    </font>
    <font>
      <sz val="10"/>
      <color indexed="10"/>
      <name val="Arial"/>
      <family val="2"/>
      <charset val="238"/>
    </font>
    <font>
      <b/>
      <i/>
      <sz val="10"/>
      <name val="Arial"/>
      <family val="2"/>
      <charset val="238"/>
    </font>
    <font>
      <sz val="12"/>
      <name val="Arial"/>
      <family val="2"/>
      <charset val="238"/>
    </font>
    <font>
      <sz val="10"/>
      <name val="Arial CE"/>
      <charset val="238"/>
    </font>
    <font>
      <sz val="10"/>
      <name val="Arial"/>
      <family val="2"/>
    </font>
    <font>
      <b/>
      <sz val="10"/>
      <name val="Arial"/>
      <family val="2"/>
    </font>
    <font>
      <b/>
      <sz val="10"/>
      <name val="Times New Roman CE"/>
      <family val="1"/>
      <charset val="238"/>
    </font>
    <font>
      <i/>
      <sz val="10"/>
      <name val="Arial"/>
      <family val="2"/>
      <charset val="238"/>
    </font>
    <font>
      <b/>
      <sz val="10"/>
      <color rgb="FFFF0000"/>
      <name val="Arial"/>
      <family val="2"/>
      <charset val="238"/>
    </font>
    <font>
      <sz val="12"/>
      <color theme="0" tint="-0.499984740745262"/>
      <name val="Arial"/>
      <family val="2"/>
      <charset val="238"/>
    </font>
    <font>
      <sz val="10"/>
      <color theme="0" tint="-0.499984740745262"/>
      <name val="Arial"/>
      <family val="2"/>
      <charset val="238"/>
    </font>
    <font>
      <sz val="10"/>
      <color theme="0" tint="-0.499984740745262"/>
      <name val="Arial"/>
      <family val="2"/>
    </font>
    <font>
      <sz val="8"/>
      <color theme="0" tint="-0.499984740745262"/>
      <name val="Arial"/>
      <family val="2"/>
    </font>
    <font>
      <b/>
      <sz val="12"/>
      <name val="Arial"/>
      <family val="2"/>
      <charset val="238"/>
    </font>
    <font>
      <b/>
      <vertAlign val="subscript"/>
      <sz val="10"/>
      <name val="Arial"/>
      <family val="2"/>
    </font>
    <font>
      <sz val="11"/>
      <name val="Calibri"/>
      <family val="2"/>
    </font>
    <font>
      <b/>
      <sz val="10"/>
      <color rgb="FFFF0000"/>
      <name val="Arial"/>
      <family val="2"/>
    </font>
    <font>
      <sz val="10"/>
      <color theme="1"/>
      <name val="Calibri"/>
      <family val="2"/>
      <scheme val="minor"/>
    </font>
    <font>
      <b/>
      <sz val="11"/>
      <color rgb="FFFF0000"/>
      <name val="Arial"/>
      <family val="2"/>
    </font>
    <font>
      <vertAlign val="subscript"/>
      <sz val="11"/>
      <name val="Arial"/>
      <family val="2"/>
      <charset val="238"/>
    </font>
    <font>
      <b/>
      <sz val="11"/>
      <color theme="0"/>
      <name val="Calibri"/>
      <family val="2"/>
      <scheme val="minor"/>
    </font>
    <font>
      <sz val="10"/>
      <color theme="0"/>
      <name val="Arial"/>
      <family val="2"/>
    </font>
    <font>
      <b/>
      <sz val="10"/>
      <color theme="0"/>
      <name val="Arial"/>
      <family val="2"/>
    </font>
    <font>
      <b/>
      <sz val="10"/>
      <color theme="0"/>
      <name val="Calibri"/>
      <family val="2"/>
      <scheme val="minor"/>
    </font>
    <font>
      <b/>
      <sz val="12"/>
      <color theme="0"/>
      <name val="Calibri"/>
      <family val="2"/>
      <scheme val="minor"/>
    </font>
  </fonts>
  <fills count="1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1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rgb="FF00206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7">
    <xf numFmtId="0" fontId="0" fillId="0" borderId="0"/>
    <xf numFmtId="43" fontId="1" fillId="0" borderId="0" applyFont="0" applyFill="0" applyBorder="0" applyAlignment="0" applyProtection="0"/>
    <xf numFmtId="0" fontId="27" fillId="0" borderId="0"/>
    <xf numFmtId="9" fontId="1" fillId="0" borderId="0" applyFont="0" applyFill="0" applyBorder="0" applyAlignment="0" applyProtection="0"/>
    <xf numFmtId="164" fontId="1" fillId="0" borderId="0" applyFont="0" applyFill="0" applyBorder="0" applyAlignment="0" applyProtection="0"/>
    <xf numFmtId="0" fontId="41" fillId="0" borderId="0"/>
    <xf numFmtId="9" fontId="41" fillId="0" borderId="0" applyFont="0" applyFill="0" applyBorder="0" applyAlignment="0" applyProtection="0"/>
  </cellStyleXfs>
  <cellXfs count="322">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left" indent="4"/>
    </xf>
    <xf numFmtId="0" fontId="6" fillId="0" borderId="0" xfId="0" applyFont="1"/>
    <xf numFmtId="0" fontId="3" fillId="0" borderId="0" xfId="0" applyFont="1" applyAlignment="1">
      <alignment horizontal="left" indent="4"/>
    </xf>
    <xf numFmtId="0" fontId="5" fillId="0" borderId="0" xfId="0" applyFont="1"/>
    <xf numFmtId="14" fontId="0" fillId="0" borderId="0" xfId="0" applyNumberFormat="1"/>
    <xf numFmtId="3" fontId="0" fillId="0" borderId="0" xfId="0" applyNumberFormat="1"/>
    <xf numFmtId="10" fontId="0" fillId="0" borderId="0" xfId="0" applyNumberFormat="1"/>
    <xf numFmtId="0" fontId="0" fillId="0" borderId="0" xfId="0" applyNumberFormat="1"/>
    <xf numFmtId="10" fontId="7" fillId="0" borderId="0" xfId="0" applyNumberFormat="1" applyFont="1"/>
    <xf numFmtId="169" fontId="0" fillId="0" borderId="0" xfId="0" applyNumberFormat="1"/>
    <xf numFmtId="165" fontId="0" fillId="0" borderId="0" xfId="0" applyNumberFormat="1"/>
    <xf numFmtId="0" fontId="8" fillId="2" borderId="1" xfId="0" applyFont="1" applyFill="1" applyBorder="1" applyAlignment="1">
      <alignment horizont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0" borderId="0" xfId="0" applyFont="1" applyFill="1" applyBorder="1" applyAlignment="1">
      <alignment horizontal="center"/>
    </xf>
    <xf numFmtId="0" fontId="0" fillId="0" borderId="0" xfId="0" applyFill="1"/>
    <xf numFmtId="4" fontId="0" fillId="0" borderId="0" xfId="0" applyNumberFormat="1"/>
    <xf numFmtId="166" fontId="0" fillId="0" borderId="0" xfId="0" applyNumberFormat="1"/>
    <xf numFmtId="0" fontId="9" fillId="0" borderId="0" xfId="0" applyFont="1" applyBorder="1" applyAlignment="1">
      <alignment horizontal="right"/>
    </xf>
    <xf numFmtId="4" fontId="10" fillId="0" borderId="0" xfId="0" applyNumberFormat="1" applyFont="1"/>
    <xf numFmtId="0" fontId="7" fillId="0" borderId="0" xfId="0" applyFont="1" applyFill="1"/>
    <xf numFmtId="10" fontId="0" fillId="0" borderId="0" xfId="0" applyNumberFormat="1" applyAlignment="1">
      <alignment horizontal="center"/>
    </xf>
    <xf numFmtId="0" fontId="7" fillId="0" borderId="0" xfId="0" applyFont="1"/>
    <xf numFmtId="169" fontId="11" fillId="0" borderId="0" xfId="0" applyNumberFormat="1" applyFont="1"/>
    <xf numFmtId="10" fontId="1" fillId="0" borderId="0" xfId="3" applyNumberFormat="1"/>
    <xf numFmtId="170" fontId="7" fillId="0" borderId="0" xfId="0" applyNumberFormat="1" applyFont="1"/>
    <xf numFmtId="0" fontId="12" fillId="0" borderId="0" xfId="0" applyFont="1" applyAlignment="1">
      <alignment horizontal="right"/>
    </xf>
    <xf numFmtId="0" fontId="0" fillId="0" borderId="0" xfId="0" applyBorder="1"/>
    <xf numFmtId="10" fontId="13" fillId="0" borderId="0" xfId="0" applyNumberFormat="1" applyFont="1" applyFill="1" applyBorder="1"/>
    <xf numFmtId="0" fontId="0" fillId="0" borderId="0" xfId="0" applyFill="1" applyBorder="1"/>
    <xf numFmtId="2" fontId="12" fillId="0" borderId="0" xfId="0" applyNumberFormat="1" applyFont="1"/>
    <xf numFmtId="0" fontId="2" fillId="0" borderId="0" xfId="0" applyFont="1" applyAlignment="1">
      <alignment horizontal="left" indent="1"/>
    </xf>
    <xf numFmtId="0" fontId="14" fillId="0" borderId="0" xfId="0" applyFont="1" applyAlignment="1">
      <alignment horizontal="left" indent="1"/>
    </xf>
    <xf numFmtId="0" fontId="2" fillId="0" borderId="0" xfId="0" applyFont="1" applyAlignment="1">
      <alignment horizontal="justify"/>
    </xf>
    <xf numFmtId="0" fontId="0" fillId="0" borderId="0" xfId="0" applyAlignment="1"/>
    <xf numFmtId="0" fontId="16" fillId="0" borderId="0" xfId="0" applyFont="1" applyAlignment="1">
      <alignment horizontal="justify"/>
    </xf>
    <xf numFmtId="0" fontId="17" fillId="0" borderId="0" xfId="0" applyFont="1" applyAlignment="1">
      <alignment horizontal="justify"/>
    </xf>
    <xf numFmtId="0" fontId="18" fillId="0" borderId="0" xfId="0" applyFont="1"/>
    <xf numFmtId="0" fontId="19" fillId="0" borderId="0" xfId="0" applyFont="1" applyAlignment="1">
      <alignment horizontal="justify"/>
    </xf>
    <xf numFmtId="0" fontId="17" fillId="0" borderId="0" xfId="0" applyFont="1" applyAlignment="1">
      <alignment horizontal="left" indent="1"/>
    </xf>
    <xf numFmtId="0" fontId="17" fillId="0" borderId="0" xfId="0" applyFont="1"/>
    <xf numFmtId="0" fontId="0" fillId="3" borderId="0" xfId="0" applyFill="1"/>
    <xf numFmtId="0" fontId="22" fillId="0" borderId="0" xfId="0" applyFont="1" applyAlignment="1">
      <alignment horizontal="justify"/>
    </xf>
    <xf numFmtId="0" fontId="24" fillId="3" borderId="0" xfId="0" applyFont="1" applyFill="1"/>
    <xf numFmtId="0" fontId="4" fillId="3" borderId="0" xfId="0" applyFont="1" applyFill="1"/>
    <xf numFmtId="9" fontId="4" fillId="3" borderId="0" xfId="0" applyNumberFormat="1" applyFont="1" applyFill="1"/>
    <xf numFmtId="0" fontId="18" fillId="3" borderId="0" xfId="0" applyFont="1" applyFill="1"/>
    <xf numFmtId="10" fontId="18" fillId="3" borderId="0" xfId="0" applyNumberFormat="1" applyFont="1" applyFill="1"/>
    <xf numFmtId="0" fontId="6" fillId="3" borderId="0" xfId="0" applyFont="1" applyFill="1"/>
    <xf numFmtId="0" fontId="15" fillId="3" borderId="0" xfId="0" applyFont="1" applyFill="1"/>
    <xf numFmtId="0" fontId="15" fillId="0" borderId="0" xfId="0" applyFont="1" applyAlignment="1">
      <alignment horizontal="right"/>
    </xf>
    <xf numFmtId="0" fontId="15" fillId="3" borderId="0" xfId="0" applyFont="1" applyFill="1" applyAlignment="1">
      <alignment horizontal="right"/>
    </xf>
    <xf numFmtId="9" fontId="15" fillId="3" borderId="0" xfId="0" applyNumberFormat="1" applyFont="1" applyFill="1" applyAlignment="1">
      <alignment horizontal="right"/>
    </xf>
    <xf numFmtId="3" fontId="15" fillId="3" borderId="0" xfId="0" applyNumberFormat="1" applyFont="1" applyFill="1" applyAlignment="1">
      <alignment horizontal="right"/>
    </xf>
    <xf numFmtId="0" fontId="0" fillId="4" borderId="0" xfId="0" applyFill="1"/>
    <xf numFmtId="0" fontId="15" fillId="4" borderId="0" xfId="0" applyFont="1" applyFill="1" applyAlignment="1">
      <alignment horizontal="right"/>
    </xf>
    <xf numFmtId="0" fontId="15" fillId="4" borderId="0" xfId="0" applyFont="1" applyFill="1"/>
    <xf numFmtId="0" fontId="15" fillId="0" borderId="0" xfId="0" applyFont="1"/>
    <xf numFmtId="0" fontId="25" fillId="4" borderId="0" xfId="0" applyFont="1" applyFill="1"/>
    <xf numFmtId="1" fontId="25" fillId="4" borderId="0" xfId="0" applyNumberFormat="1" applyFont="1" applyFill="1"/>
    <xf numFmtId="10" fontId="25" fillId="4" borderId="0" xfId="3" applyNumberFormat="1" applyFont="1" applyFill="1"/>
    <xf numFmtId="10" fontId="25" fillId="4" borderId="0" xfId="0" applyNumberFormat="1" applyFont="1" applyFill="1"/>
    <xf numFmtId="10" fontId="15" fillId="3" borderId="0" xfId="0" applyNumberFormat="1" applyFont="1" applyFill="1"/>
    <xf numFmtId="167" fontId="7" fillId="0" borderId="0" xfId="0" applyNumberFormat="1" applyFont="1" applyFill="1"/>
    <xf numFmtId="167" fontId="7" fillId="0" borderId="0" xfId="0" applyNumberFormat="1" applyFont="1"/>
    <xf numFmtId="0" fontId="26" fillId="0" borderId="0" xfId="0" applyFont="1"/>
    <xf numFmtId="0" fontId="26" fillId="0" borderId="0" xfId="0" applyFont="1" applyBorder="1"/>
    <xf numFmtId="0" fontId="26" fillId="3" borderId="4" xfId="0" applyFont="1" applyFill="1" applyBorder="1"/>
    <xf numFmtId="0" fontId="15" fillId="0" borderId="0" xfId="2" applyFont="1" applyFill="1"/>
    <xf numFmtId="0" fontId="26" fillId="3" borderId="0" xfId="0" applyNumberFormat="1" applyFont="1" applyFill="1"/>
    <xf numFmtId="0" fontId="24" fillId="0" borderId="0" xfId="0" applyFont="1" applyFill="1"/>
    <xf numFmtId="10" fontId="7" fillId="0" borderId="0" xfId="0" applyNumberFormat="1" applyFont="1" applyFill="1"/>
    <xf numFmtId="0" fontId="0" fillId="0" borderId="0" xfId="0" applyAlignment="1">
      <alignment horizontal="right"/>
    </xf>
    <xf numFmtId="0" fontId="28" fillId="5" borderId="0" xfId="2" applyFont="1" applyFill="1"/>
    <xf numFmtId="0" fontId="28" fillId="0" borderId="0" xfId="2" applyFont="1"/>
    <xf numFmtId="0" fontId="29" fillId="0" borderId="0" xfId="2" applyFont="1" applyFill="1"/>
    <xf numFmtId="0" fontId="28" fillId="0" borderId="0" xfId="2" applyFont="1" applyFill="1"/>
    <xf numFmtId="0" fontId="28" fillId="2" borderId="0" xfId="2" applyFont="1" applyFill="1"/>
    <xf numFmtId="9" fontId="28" fillId="2" borderId="0" xfId="2" applyNumberFormat="1" applyFont="1" applyFill="1"/>
    <xf numFmtId="3" fontId="28" fillId="2" borderId="0" xfId="2" applyNumberFormat="1" applyFont="1" applyFill="1"/>
    <xf numFmtId="9" fontId="28" fillId="0" borderId="0" xfId="2" applyNumberFormat="1" applyFont="1"/>
    <xf numFmtId="168" fontId="28" fillId="2" borderId="5" xfId="2" applyNumberFormat="1" applyFont="1" applyFill="1" applyBorder="1" applyAlignment="1">
      <alignment horizontal="center"/>
    </xf>
    <xf numFmtId="0" fontId="28" fillId="2" borderId="6" xfId="2" applyFont="1" applyFill="1" applyBorder="1" applyAlignment="1">
      <alignment horizontal="center"/>
    </xf>
    <xf numFmtId="0" fontId="28" fillId="2" borderId="7" xfId="2" applyFont="1" applyFill="1" applyBorder="1" applyAlignment="1">
      <alignment horizontal="center"/>
    </xf>
    <xf numFmtId="0" fontId="28" fillId="6" borderId="0" xfId="2" applyFont="1" applyFill="1"/>
    <xf numFmtId="9" fontId="28" fillId="6" borderId="0" xfId="2" applyNumberFormat="1" applyFont="1" applyFill="1"/>
    <xf numFmtId="3" fontId="28" fillId="6" borderId="0" xfId="2" applyNumberFormat="1" applyFont="1" applyFill="1"/>
    <xf numFmtId="168" fontId="28" fillId="6" borderId="5" xfId="2" applyNumberFormat="1" applyFont="1" applyFill="1" applyBorder="1" applyAlignment="1">
      <alignment horizontal="center"/>
    </xf>
    <xf numFmtId="0" fontId="28" fillId="6" borderId="6" xfId="2" applyFont="1" applyFill="1" applyBorder="1" applyAlignment="1">
      <alignment horizontal="center"/>
    </xf>
    <xf numFmtId="0" fontId="28" fillId="6" borderId="7" xfId="2" applyFont="1" applyFill="1" applyBorder="1" applyAlignment="1">
      <alignment horizontal="center"/>
    </xf>
    <xf numFmtId="0" fontId="28" fillId="7" borderId="8" xfId="2" applyFont="1" applyFill="1" applyBorder="1"/>
    <xf numFmtId="0" fontId="28" fillId="7" borderId="9" xfId="2" applyFont="1" applyFill="1" applyBorder="1"/>
    <xf numFmtId="2" fontId="29" fillId="7" borderId="10" xfId="2" applyNumberFormat="1" applyFont="1" applyFill="1" applyBorder="1"/>
    <xf numFmtId="0" fontId="28" fillId="0" borderId="0" xfId="2" applyFont="1" applyAlignment="1">
      <alignment horizontal="left" indent="1"/>
    </xf>
    <xf numFmtId="2" fontId="28" fillId="0" borderId="0" xfId="2" applyNumberFormat="1" applyFont="1"/>
    <xf numFmtId="0" fontId="28" fillId="0" borderId="8" xfId="2" applyFont="1" applyBorder="1"/>
    <xf numFmtId="0" fontId="28" fillId="0" borderId="9" xfId="2" applyFont="1" applyBorder="1"/>
    <xf numFmtId="2" fontId="29" fillId="0" borderId="10" xfId="2" applyNumberFormat="1" applyFont="1" applyBorder="1"/>
    <xf numFmtId="3" fontId="28" fillId="0" borderId="0" xfId="2" applyNumberFormat="1" applyFont="1"/>
    <xf numFmtId="0" fontId="29" fillId="3" borderId="0" xfId="2" applyFont="1" applyFill="1"/>
    <xf numFmtId="0" fontId="28" fillId="3" borderId="0" xfId="2" applyFont="1" applyFill="1"/>
    <xf numFmtId="0" fontId="28" fillId="3" borderId="0" xfId="2" applyFont="1" applyFill="1" applyAlignment="1">
      <alignment horizontal="left"/>
    </xf>
    <xf numFmtId="10" fontId="0" fillId="3" borderId="0" xfId="3" applyNumberFormat="1" applyFont="1" applyFill="1"/>
    <xf numFmtId="168" fontId="28" fillId="3" borderId="5" xfId="2" applyNumberFormat="1" applyFont="1" applyFill="1" applyBorder="1" applyAlignment="1">
      <alignment horizontal="center"/>
    </xf>
    <xf numFmtId="0" fontId="28" fillId="3" borderId="6" xfId="2" applyFont="1" applyFill="1" applyBorder="1" applyAlignment="1">
      <alignment horizontal="center"/>
    </xf>
    <xf numFmtId="0" fontId="28" fillId="3" borderId="7" xfId="2" applyFont="1" applyFill="1" applyBorder="1" applyAlignment="1">
      <alignment horizontal="center"/>
    </xf>
    <xf numFmtId="0" fontId="29" fillId="0" borderId="0" xfId="0" applyFont="1"/>
    <xf numFmtId="2" fontId="28" fillId="2" borderId="0" xfId="2" applyNumberFormat="1" applyFont="1" applyFill="1"/>
    <xf numFmtId="2" fontId="28" fillId="2" borderId="11" xfId="2" applyNumberFormat="1" applyFont="1" applyFill="1" applyBorder="1" applyAlignment="1">
      <alignment horizontal="center"/>
    </xf>
    <xf numFmtId="2" fontId="28" fillId="6" borderId="0" xfId="2" applyNumberFormat="1" applyFont="1" applyFill="1"/>
    <xf numFmtId="2" fontId="28" fillId="6" borderId="11" xfId="2" applyNumberFormat="1" applyFont="1" applyFill="1" applyBorder="1" applyAlignment="1">
      <alignment horizontal="center"/>
    </xf>
    <xf numFmtId="2" fontId="28" fillId="3" borderId="11" xfId="2" applyNumberFormat="1" applyFont="1" applyFill="1" applyBorder="1" applyAlignment="1">
      <alignment horizontal="center"/>
    </xf>
    <xf numFmtId="0" fontId="30" fillId="2" borderId="2" xfId="0" applyFont="1" applyFill="1" applyBorder="1" applyAlignment="1">
      <alignment horizontal="center"/>
    </xf>
    <xf numFmtId="0" fontId="30" fillId="2" borderId="3" xfId="0" applyFont="1" applyFill="1" applyBorder="1" applyAlignment="1">
      <alignment horizontal="center"/>
    </xf>
    <xf numFmtId="166" fontId="15" fillId="0" borderId="0" xfId="0" applyNumberFormat="1" applyFont="1"/>
    <xf numFmtId="49" fontId="0" fillId="0" borderId="0" xfId="0" applyNumberFormat="1"/>
    <xf numFmtId="0" fontId="31" fillId="0" borderId="12" xfId="0" applyFont="1" applyBorder="1"/>
    <xf numFmtId="0" fontId="0" fillId="0" borderId="12" xfId="0" applyBorder="1"/>
    <xf numFmtId="3" fontId="0" fillId="0" borderId="12" xfId="0" applyNumberFormat="1" applyBorder="1"/>
    <xf numFmtId="0" fontId="25" fillId="0" borderId="12" xfId="0" applyFont="1" applyBorder="1" applyAlignment="1">
      <alignment wrapText="1"/>
    </xf>
    <xf numFmtId="0" fontId="0" fillId="0" borderId="12" xfId="0" applyFill="1" applyBorder="1"/>
    <xf numFmtId="0" fontId="15" fillId="0" borderId="12" xfId="0" applyFont="1" applyBorder="1"/>
    <xf numFmtId="0" fontId="15" fillId="0" borderId="8" xfId="0" applyFont="1" applyBorder="1"/>
    <xf numFmtId="3" fontId="0" fillId="0" borderId="10" xfId="0" applyNumberFormat="1" applyBorder="1"/>
    <xf numFmtId="0" fontId="15" fillId="0" borderId="8" xfId="0" applyFont="1" applyFill="1" applyBorder="1" applyAlignment="1">
      <alignment vertical="center" wrapText="1"/>
    </xf>
    <xf numFmtId="0" fontId="15" fillId="0" borderId="8" xfId="0" applyFont="1" applyBorder="1" applyAlignment="1">
      <alignment vertical="center" wrapText="1"/>
    </xf>
    <xf numFmtId="172" fontId="0" fillId="0" borderId="0" xfId="0" applyNumberFormat="1"/>
    <xf numFmtId="0" fontId="22" fillId="0" borderId="0" xfId="0" applyFont="1"/>
    <xf numFmtId="0" fontId="8" fillId="8" borderId="1" xfId="0" applyFont="1" applyFill="1" applyBorder="1" applyAlignment="1">
      <alignment horizontal="center"/>
    </xf>
    <xf numFmtId="0" fontId="8" fillId="8" borderId="2" xfId="0" applyFont="1" applyFill="1" applyBorder="1" applyAlignment="1">
      <alignment horizontal="center"/>
    </xf>
    <xf numFmtId="3" fontId="0" fillId="9" borderId="0" xfId="0" applyNumberFormat="1" applyFill="1"/>
    <xf numFmtId="0" fontId="0" fillId="9" borderId="0" xfId="0" applyFill="1"/>
    <xf numFmtId="3" fontId="0" fillId="3" borderId="12" xfId="0" applyNumberFormat="1" applyFill="1" applyBorder="1"/>
    <xf numFmtId="10" fontId="22" fillId="0" borderId="0" xfId="3" applyNumberFormat="1" applyFont="1"/>
    <xf numFmtId="0" fontId="22" fillId="0" borderId="0" xfId="0" applyFont="1" applyAlignment="1">
      <alignment horizontal="left"/>
    </xf>
    <xf numFmtId="3" fontId="0" fillId="10" borderId="0" xfId="0" applyNumberFormat="1" applyFill="1"/>
    <xf numFmtId="0" fontId="0" fillId="10" borderId="0" xfId="0" applyFill="1"/>
    <xf numFmtId="0" fontId="11" fillId="0" borderId="0" xfId="0" applyFont="1"/>
    <xf numFmtId="0" fontId="0" fillId="0" borderId="0" xfId="0" applyAlignment="1"/>
    <xf numFmtId="0" fontId="11" fillId="0" borderId="8" xfId="0" applyFont="1" applyBorder="1"/>
    <xf numFmtId="3" fontId="0" fillId="11" borderId="10" xfId="0" applyNumberFormat="1" applyFill="1" applyBorder="1"/>
    <xf numFmtId="3" fontId="0" fillId="11" borderId="10" xfId="1" applyNumberFormat="1" applyFont="1" applyFill="1" applyBorder="1"/>
    <xf numFmtId="0" fontId="0" fillId="0" borderId="10" xfId="0" applyFill="1" applyBorder="1" applyAlignment="1">
      <alignment wrapText="1"/>
    </xf>
    <xf numFmtId="0" fontId="0" fillId="0" borderId="10" xfId="0" applyBorder="1" applyAlignment="1">
      <alignment wrapText="1"/>
    </xf>
    <xf numFmtId="0" fontId="15" fillId="0" borderId="10" xfId="0" applyFont="1" applyBorder="1" applyAlignment="1">
      <alignment wrapText="1"/>
    </xf>
    <xf numFmtId="0" fontId="0" fillId="0" borderId="10" xfId="0" applyBorder="1" applyAlignment="1">
      <alignment horizontal="center"/>
    </xf>
    <xf numFmtId="0" fontId="15" fillId="13" borderId="0" xfId="0" applyFont="1" applyFill="1" applyBorder="1" applyAlignment="1">
      <alignment vertical="center" wrapText="1"/>
    </xf>
    <xf numFmtId="0" fontId="11" fillId="13" borderId="0" xfId="0" applyFont="1" applyFill="1" applyBorder="1"/>
    <xf numFmtId="0" fontId="11" fillId="12" borderId="0" xfId="0" applyFont="1" applyFill="1" applyBorder="1"/>
    <xf numFmtId="0" fontId="11" fillId="12" borderId="0" xfId="0" applyFont="1" applyFill="1" applyBorder="1" applyAlignment="1">
      <alignment wrapText="1"/>
    </xf>
    <xf numFmtId="0" fontId="15" fillId="12" borderId="0" xfId="0" applyFont="1" applyFill="1" applyBorder="1"/>
    <xf numFmtId="0" fontId="15" fillId="11" borderId="0" xfId="0" applyFont="1" applyFill="1" applyBorder="1" applyAlignment="1">
      <alignment vertical="center" wrapText="1"/>
    </xf>
    <xf numFmtId="3" fontId="0" fillId="11" borderId="0" xfId="0" applyNumberFormat="1" applyFill="1" applyBorder="1"/>
    <xf numFmtId="0" fontId="0" fillId="11" borderId="0" xfId="0" applyFill="1"/>
    <xf numFmtId="0" fontId="22" fillId="11" borderId="0" xfId="0" applyFont="1" applyFill="1" applyAlignment="1">
      <alignment horizontal="left"/>
    </xf>
    <xf numFmtId="3" fontId="0" fillId="11" borderId="0" xfId="0" applyNumberFormat="1" applyFill="1"/>
    <xf numFmtId="0" fontId="22" fillId="11" borderId="0" xfId="0" applyFont="1" applyFill="1"/>
    <xf numFmtId="3" fontId="0" fillId="11" borderId="0" xfId="1" applyNumberFormat="1" applyFont="1" applyFill="1" applyBorder="1"/>
    <xf numFmtId="0" fontId="11" fillId="11" borderId="0" xfId="0" applyFont="1" applyFill="1" applyBorder="1"/>
    <xf numFmtId="0" fontId="11" fillId="11" borderId="0" xfId="0" applyFont="1" applyFill="1" applyBorder="1" applyAlignment="1">
      <alignment wrapText="1"/>
    </xf>
    <xf numFmtId="172" fontId="0" fillId="11" borderId="0" xfId="0" applyNumberFormat="1" applyFill="1"/>
    <xf numFmtId="0" fontId="14" fillId="0" borderId="0" xfId="0" applyFont="1" applyAlignment="1">
      <alignment horizontal="center"/>
    </xf>
    <xf numFmtId="0" fontId="28" fillId="0" borderId="0" xfId="0" applyFont="1"/>
    <xf numFmtId="0" fontId="34" fillId="0" borderId="0" xfId="0" applyFont="1"/>
    <xf numFmtId="0" fontId="34" fillId="11" borderId="0" xfId="0" applyFont="1" applyFill="1"/>
    <xf numFmtId="3" fontId="34" fillId="0" borderId="0" xfId="0" applyNumberFormat="1" applyFont="1"/>
    <xf numFmtId="3" fontId="34" fillId="11" borderId="0" xfId="0" applyNumberFormat="1" applyFont="1" applyFill="1"/>
    <xf numFmtId="0" fontId="36" fillId="0" borderId="0" xfId="0" applyFont="1"/>
    <xf numFmtId="172" fontId="36" fillId="0" borderId="0" xfId="0" applyNumberFormat="1" applyFont="1"/>
    <xf numFmtId="0" fontId="0" fillId="11" borderId="0" xfId="0" applyFill="1" applyBorder="1" applyAlignment="1">
      <alignment horizontal="left" wrapText="1"/>
    </xf>
    <xf numFmtId="0" fontId="28" fillId="11" borderId="0" xfId="0" applyFont="1" applyFill="1" applyBorder="1" applyAlignment="1">
      <alignment horizontal="left" wrapText="1"/>
    </xf>
    <xf numFmtId="0" fontId="28" fillId="11" borderId="0" xfId="0" quotePrefix="1" applyFont="1" applyFill="1" applyBorder="1" applyAlignment="1">
      <alignment horizontal="left" wrapText="1"/>
    </xf>
    <xf numFmtId="0" fontId="29" fillId="10" borderId="0" xfId="0" applyFont="1" applyFill="1"/>
    <xf numFmtId="3" fontId="29" fillId="10" borderId="0" xfId="0" applyNumberFormat="1" applyFont="1" applyFill="1"/>
    <xf numFmtId="0" fontId="25" fillId="0" borderId="17" xfId="0" applyFont="1" applyBorder="1" applyAlignment="1">
      <alignment horizontal="center" vertical="center" wrapText="1"/>
    </xf>
    <xf numFmtId="3" fontId="0" fillId="0" borderId="0" xfId="0" applyNumberFormat="1" applyBorder="1"/>
    <xf numFmtId="0" fontId="31" fillId="0" borderId="17" xfId="0" applyFont="1" applyBorder="1" applyAlignment="1">
      <alignment horizontal="right"/>
    </xf>
    <xf numFmtId="0" fontId="29" fillId="13" borderId="12" xfId="0" applyFont="1" applyFill="1" applyBorder="1" applyAlignment="1">
      <alignment vertical="center" wrapText="1"/>
    </xf>
    <xf numFmtId="3" fontId="0" fillId="13" borderId="12" xfId="0" applyNumberFormat="1" applyFill="1" applyBorder="1"/>
    <xf numFmtId="0" fontId="28" fillId="13" borderId="12" xfId="0" applyFont="1" applyFill="1" applyBorder="1" applyAlignment="1">
      <alignment vertical="center" wrapText="1"/>
    </xf>
    <xf numFmtId="0" fontId="0" fillId="12" borderId="12" xfId="0" applyFill="1" applyBorder="1"/>
    <xf numFmtId="3" fontId="0" fillId="12" borderId="12" xfId="0" applyNumberFormat="1" applyFill="1" applyBorder="1"/>
    <xf numFmtId="0" fontId="15" fillId="12" borderId="12" xfId="0" applyFont="1" applyFill="1" applyBorder="1"/>
    <xf numFmtId="0" fontId="29" fillId="10" borderId="0" xfId="0" applyFont="1" applyFill="1" applyBorder="1" applyAlignment="1">
      <alignment horizontal="center"/>
    </xf>
    <xf numFmtId="3" fontId="0" fillId="10" borderId="0" xfId="0" applyNumberFormat="1" applyFill="1" applyBorder="1"/>
    <xf numFmtId="3" fontId="0" fillId="10" borderId="0" xfId="1" applyNumberFormat="1" applyFont="1" applyFill="1" applyBorder="1"/>
    <xf numFmtId="0" fontId="33" fillId="0" borderId="0" xfId="0" applyFont="1" applyAlignment="1">
      <alignment horizontal="right"/>
    </xf>
    <xf numFmtId="0" fontId="34" fillId="0" borderId="0" xfId="0" applyFont="1" applyAlignment="1">
      <alignment horizontal="right"/>
    </xf>
    <xf numFmtId="0" fontId="34" fillId="11" borderId="0" xfId="0" applyFont="1" applyFill="1" applyAlignment="1">
      <alignment horizontal="right"/>
    </xf>
    <xf numFmtId="0" fontId="0" fillId="11" borderId="0" xfId="0" applyFill="1" applyAlignment="1">
      <alignment horizontal="right"/>
    </xf>
    <xf numFmtId="0" fontId="0" fillId="11" borderId="0" xfId="0" applyFill="1" applyBorder="1"/>
    <xf numFmtId="3" fontId="0" fillId="10" borderId="12" xfId="0" applyNumberFormat="1" applyFill="1" applyBorder="1"/>
    <xf numFmtId="164" fontId="0" fillId="0" borderId="0" xfId="4" applyFont="1" applyAlignment="1">
      <alignment horizontal="right"/>
    </xf>
    <xf numFmtId="3" fontId="29" fillId="0" borderId="0" xfId="0" applyNumberFormat="1" applyFont="1"/>
    <xf numFmtId="0" fontId="29" fillId="11" borderId="0" xfId="0" applyFont="1" applyFill="1"/>
    <xf numFmtId="3" fontId="29" fillId="11" borderId="0" xfId="0" applyNumberFormat="1" applyFont="1" applyFill="1"/>
    <xf numFmtId="3" fontId="28" fillId="0" borderId="0" xfId="0" applyNumberFormat="1" applyFont="1"/>
    <xf numFmtId="0" fontId="28" fillId="11" borderId="0" xfId="0" applyFont="1" applyFill="1"/>
    <xf numFmtId="3" fontId="28" fillId="11" borderId="0" xfId="0" applyNumberFormat="1" applyFont="1" applyFill="1"/>
    <xf numFmtId="172" fontId="29" fillId="0" borderId="0" xfId="0" applyNumberFormat="1" applyFont="1"/>
    <xf numFmtId="172" fontId="29" fillId="11" borderId="0" xfId="0" applyNumberFormat="1" applyFont="1" applyFill="1"/>
    <xf numFmtId="0" fontId="14" fillId="0" borderId="0" xfId="0" applyFont="1" applyAlignment="1"/>
    <xf numFmtId="0" fontId="11" fillId="11" borderId="0" xfId="0" applyFont="1" applyFill="1"/>
    <xf numFmtId="10" fontId="11" fillId="11" borderId="0" xfId="3" applyNumberFormat="1" applyFont="1" applyFill="1"/>
    <xf numFmtId="0" fontId="11" fillId="11" borderId="14" xfId="0" applyFont="1" applyFill="1" applyBorder="1" applyAlignment="1">
      <alignment horizontal="center"/>
    </xf>
    <xf numFmtId="9" fontId="11" fillId="11" borderId="0" xfId="3" applyFont="1" applyFill="1"/>
    <xf numFmtId="175" fontId="11" fillId="11" borderId="0" xfId="3" applyNumberFormat="1" applyFont="1" applyFill="1"/>
    <xf numFmtId="0" fontId="39" fillId="0" borderId="0" xfId="0" applyFont="1"/>
    <xf numFmtId="0" fontId="29" fillId="15" borderId="18" xfId="0" applyFont="1" applyFill="1" applyBorder="1" applyAlignment="1">
      <alignment horizontal="center"/>
    </xf>
    <xf numFmtId="0" fontId="0" fillId="15" borderId="19" xfId="0" applyFill="1" applyBorder="1"/>
    <xf numFmtId="0" fontId="35" fillId="15" borderId="19" xfId="0" applyFont="1" applyFill="1" applyBorder="1"/>
    <xf numFmtId="0" fontId="0" fillId="15" borderId="20" xfId="0" applyFill="1" applyBorder="1"/>
    <xf numFmtId="0" fontId="29" fillId="15" borderId="21" xfId="0" applyFont="1" applyFill="1" applyBorder="1" applyAlignment="1">
      <alignment horizontal="center"/>
    </xf>
    <xf numFmtId="0" fontId="0" fillId="15" borderId="0" xfId="0" applyFill="1" applyBorder="1"/>
    <xf numFmtId="0" fontId="35" fillId="15" borderId="0" xfId="0" applyFont="1" applyFill="1" applyBorder="1"/>
    <xf numFmtId="0" fontId="0" fillId="15" borderId="22" xfId="0" applyFill="1" applyBorder="1"/>
    <xf numFmtId="0" fontId="29" fillId="15" borderId="23" xfId="0" applyFont="1" applyFill="1" applyBorder="1" applyAlignment="1">
      <alignment horizontal="center"/>
    </xf>
    <xf numFmtId="0" fontId="0" fillId="15" borderId="24" xfId="0" applyFill="1" applyBorder="1"/>
    <xf numFmtId="0" fontId="35" fillId="15" borderId="24" xfId="0" applyFont="1" applyFill="1" applyBorder="1"/>
    <xf numFmtId="0" fontId="0" fillId="15" borderId="25" xfId="0" applyFill="1" applyBorder="1"/>
    <xf numFmtId="0" fontId="29" fillId="15" borderId="0" xfId="0" applyFont="1" applyFill="1" applyBorder="1" applyAlignment="1">
      <alignment horizontal="center"/>
    </xf>
    <xf numFmtId="0" fontId="11" fillId="15" borderId="13" xfId="0" applyFont="1" applyFill="1" applyBorder="1" applyAlignment="1">
      <alignment horizontal="center"/>
    </xf>
    <xf numFmtId="0" fontId="4" fillId="12" borderId="21" xfId="0" applyFont="1" applyFill="1" applyBorder="1" applyAlignment="1">
      <alignment vertical="center"/>
    </xf>
    <xf numFmtId="3" fontId="4" fillId="12" borderId="22" xfId="0" applyNumberFormat="1" applyFont="1" applyFill="1" applyBorder="1" applyAlignment="1">
      <alignment vertical="center"/>
    </xf>
    <xf numFmtId="10" fontId="4" fillId="12" borderId="22" xfId="0" applyNumberFormat="1" applyFont="1" applyFill="1" applyBorder="1" applyAlignment="1">
      <alignment vertical="center"/>
    </xf>
    <xf numFmtId="0" fontId="4" fillId="12" borderId="22" xfId="0" applyNumberFormat="1" applyFont="1" applyFill="1" applyBorder="1" applyAlignment="1">
      <alignment vertical="center"/>
    </xf>
    <xf numFmtId="0" fontId="4" fillId="12" borderId="22" xfId="0" applyFont="1" applyFill="1" applyBorder="1" applyAlignment="1">
      <alignment vertical="center"/>
    </xf>
    <xf numFmtId="0" fontId="6" fillId="12" borderId="21" xfId="0" applyFont="1" applyFill="1" applyBorder="1" applyAlignment="1">
      <alignment vertical="center"/>
    </xf>
    <xf numFmtId="0" fontId="4" fillId="12" borderId="23" xfId="0" applyFont="1" applyFill="1" applyBorder="1" applyAlignment="1">
      <alignment vertical="center"/>
    </xf>
    <xf numFmtId="10" fontId="4" fillId="12" borderId="25" xfId="0" applyNumberFormat="1" applyFont="1" applyFill="1" applyBorder="1" applyAlignment="1">
      <alignment vertical="center"/>
    </xf>
    <xf numFmtId="10" fontId="7" fillId="10" borderId="0" xfId="0" applyNumberFormat="1" applyFont="1" applyFill="1"/>
    <xf numFmtId="173" fontId="7" fillId="10" borderId="0" xfId="0" applyNumberFormat="1" applyFont="1" applyFill="1"/>
    <xf numFmtId="0" fontId="28" fillId="0" borderId="0" xfId="0" applyFont="1" applyFill="1"/>
    <xf numFmtId="166" fontId="28" fillId="0" borderId="0" xfId="0" applyNumberFormat="1" applyFont="1"/>
    <xf numFmtId="14" fontId="28" fillId="0" borderId="0" xfId="0" applyNumberFormat="1" applyFont="1"/>
    <xf numFmtId="0" fontId="28" fillId="0" borderId="0" xfId="0" applyNumberFormat="1" applyFont="1"/>
    <xf numFmtId="171" fontId="40" fillId="10" borderId="0" xfId="0" applyNumberFormat="1" applyFont="1" applyFill="1"/>
    <xf numFmtId="3" fontId="40" fillId="3" borderId="0" xfId="0" applyNumberFormat="1" applyFont="1" applyFill="1"/>
    <xf numFmtId="0" fontId="40" fillId="0" borderId="0" xfId="0" applyFont="1"/>
    <xf numFmtId="0" fontId="12" fillId="12" borderId="0" xfId="0" applyFont="1" applyFill="1"/>
    <xf numFmtId="9" fontId="0" fillId="0" borderId="0" xfId="3" applyFont="1"/>
    <xf numFmtId="174" fontId="4" fillId="12" borderId="25" xfId="3" applyNumberFormat="1" applyFont="1" applyFill="1" applyBorder="1" applyAlignment="1">
      <alignment vertical="center"/>
    </xf>
    <xf numFmtId="2" fontId="0" fillId="0" borderId="0" xfId="0" applyNumberFormat="1"/>
    <xf numFmtId="0" fontId="32" fillId="10" borderId="14" xfId="0" applyNumberFormat="1" applyFont="1" applyFill="1" applyBorder="1" applyAlignment="1">
      <alignment horizontal="center"/>
    </xf>
    <xf numFmtId="0" fontId="32" fillId="10" borderId="14" xfId="0" applyFont="1" applyFill="1" applyBorder="1" applyAlignment="1">
      <alignment horizontal="center"/>
    </xf>
    <xf numFmtId="0" fontId="32" fillId="10" borderId="15" xfId="0" applyFont="1" applyFill="1" applyBorder="1" applyAlignment="1">
      <alignment horizontal="center"/>
    </xf>
    <xf numFmtId="175" fontId="40" fillId="11" borderId="16" xfId="3" applyNumberFormat="1" applyFont="1" applyFill="1" applyBorder="1"/>
    <xf numFmtId="2" fontId="3" fillId="0" borderId="0" xfId="0" applyNumberFormat="1" applyFont="1"/>
    <xf numFmtId="0" fontId="4" fillId="10" borderId="0" xfId="0" applyFont="1" applyFill="1"/>
    <xf numFmtId="174" fontId="4" fillId="0" borderId="0" xfId="3" applyNumberFormat="1" applyFont="1"/>
    <xf numFmtId="2" fontId="42" fillId="10" borderId="0" xfId="0" applyNumberFormat="1" applyFont="1" applyFill="1"/>
    <xf numFmtId="174" fontId="42" fillId="10" borderId="0" xfId="3" applyNumberFormat="1" applyFont="1" applyFill="1"/>
    <xf numFmtId="0" fontId="42" fillId="10" borderId="0" xfId="0" applyFont="1" applyFill="1"/>
    <xf numFmtId="0" fontId="44" fillId="16" borderId="0" xfId="0" applyFont="1" applyFill="1" applyAlignment="1">
      <alignment horizontal="center"/>
    </xf>
    <xf numFmtId="1" fontId="0" fillId="0" borderId="0" xfId="0" applyNumberFormat="1"/>
    <xf numFmtId="176" fontId="44" fillId="16" borderId="0" xfId="0" applyNumberFormat="1" applyFont="1" applyFill="1" applyAlignment="1">
      <alignment horizontal="center"/>
    </xf>
    <xf numFmtId="176" fontId="0" fillId="0" borderId="0" xfId="0" applyNumberFormat="1"/>
    <xf numFmtId="176" fontId="29" fillId="15" borderId="0" xfId="0" applyNumberFormat="1" applyFont="1" applyFill="1"/>
    <xf numFmtId="0" fontId="44" fillId="16" borderId="0" xfId="0" applyFont="1" applyFill="1" applyAlignment="1"/>
    <xf numFmtId="10" fontId="0" fillId="15" borderId="0" xfId="3" applyNumberFormat="1" applyFont="1" applyFill="1"/>
    <xf numFmtId="10" fontId="0" fillId="10" borderId="0" xfId="3" applyNumberFormat="1" applyFont="1" applyFill="1"/>
    <xf numFmtId="0" fontId="46" fillId="14" borderId="0" xfId="0" applyFont="1" applyFill="1"/>
    <xf numFmtId="0" fontId="0" fillId="15" borderId="0" xfId="0" applyFill="1" applyAlignment="1">
      <alignment horizontal="center"/>
    </xf>
    <xf numFmtId="0" fontId="29" fillId="15" borderId="0" xfId="0" applyFont="1" applyFill="1"/>
    <xf numFmtId="0" fontId="3" fillId="0" borderId="0" xfId="0" applyFont="1" applyAlignment="1">
      <alignment wrapText="1"/>
    </xf>
    <xf numFmtId="3" fontId="4" fillId="15" borderId="0" xfId="0" applyNumberFormat="1" applyFont="1" applyFill="1" applyBorder="1" applyAlignment="1">
      <alignment vertical="center"/>
    </xf>
    <xf numFmtId="0" fontId="3" fillId="15" borderId="18" xfId="0" applyFont="1" applyFill="1" applyBorder="1"/>
    <xf numFmtId="9" fontId="3" fillId="15" borderId="19" xfId="0" applyNumberFormat="1" applyFont="1" applyFill="1" applyBorder="1"/>
    <xf numFmtId="0" fontId="3" fillId="15" borderId="20" xfId="0" applyFont="1" applyFill="1" applyBorder="1"/>
    <xf numFmtId="0" fontId="3" fillId="15" borderId="21" xfId="0" applyFont="1" applyFill="1" applyBorder="1"/>
    <xf numFmtId="0" fontId="3" fillId="15" borderId="0" xfId="0" applyFont="1" applyFill="1" applyBorder="1"/>
    <xf numFmtId="0" fontId="3" fillId="15" borderId="22" xfId="3" applyNumberFormat="1" applyFont="1" applyFill="1" applyBorder="1"/>
    <xf numFmtId="0" fontId="3" fillId="15" borderId="22" xfId="0" applyFont="1" applyFill="1" applyBorder="1"/>
    <xf numFmtId="0" fontId="3" fillId="15" borderId="21" xfId="0" applyFont="1" applyFill="1" applyBorder="1" applyAlignment="1">
      <alignment wrapText="1"/>
    </xf>
    <xf numFmtId="0" fontId="3" fillId="15" borderId="23" xfId="0" applyFont="1" applyFill="1" applyBorder="1" applyAlignment="1">
      <alignment wrapText="1"/>
    </xf>
    <xf numFmtId="3" fontId="4" fillId="15" borderId="24" xfId="0" applyNumberFormat="1" applyFont="1" applyFill="1" applyBorder="1" applyAlignment="1">
      <alignment vertical="center"/>
    </xf>
    <xf numFmtId="0" fontId="3" fillId="15" borderId="25" xfId="0" applyFont="1" applyFill="1" applyBorder="1"/>
    <xf numFmtId="0" fontId="3" fillId="15" borderId="23" xfId="0" applyFont="1" applyFill="1" applyBorder="1"/>
    <xf numFmtId="0" fontId="3" fillId="0" borderId="0" xfId="0" applyFont="1" applyAlignment="1"/>
    <xf numFmtId="9" fontId="5" fillId="15" borderId="18" xfId="0" applyNumberFormat="1" applyFont="1" applyFill="1" applyBorder="1" applyAlignment="1">
      <alignment horizontal="center"/>
    </xf>
    <xf numFmtId="3" fontId="4" fillId="15" borderId="19" xfId="0" applyNumberFormat="1" applyFont="1" applyFill="1" applyBorder="1" applyAlignment="1">
      <alignment vertical="center"/>
    </xf>
    <xf numFmtId="177" fontId="3" fillId="15" borderId="20" xfId="3" applyNumberFormat="1" applyFont="1" applyFill="1" applyBorder="1"/>
    <xf numFmtId="9" fontId="5" fillId="15" borderId="21" xfId="0" applyNumberFormat="1" applyFont="1" applyFill="1" applyBorder="1" applyAlignment="1">
      <alignment horizontal="center"/>
    </xf>
    <xf numFmtId="177" fontId="3" fillId="15" borderId="22" xfId="3" applyNumberFormat="1" applyFont="1" applyFill="1" applyBorder="1"/>
    <xf numFmtId="174" fontId="5" fillId="15" borderId="23" xfId="0" applyNumberFormat="1" applyFont="1" applyFill="1" applyBorder="1" applyAlignment="1">
      <alignment horizontal="center"/>
    </xf>
    <xf numFmtId="177" fontId="3" fillId="15" borderId="25" xfId="3" applyNumberFormat="1" applyFont="1" applyFill="1" applyBorder="1"/>
    <xf numFmtId="0" fontId="22" fillId="0" borderId="0" xfId="0" applyFont="1" applyAlignment="1">
      <alignment horizontal="justify"/>
    </xf>
    <xf numFmtId="0" fontId="0" fillId="0" borderId="0" xfId="0" applyAlignment="1"/>
    <xf numFmtId="0" fontId="22" fillId="0" borderId="0" xfId="0" applyFont="1" applyAlignment="1">
      <alignment horizontal="justify" vertical="top"/>
    </xf>
    <xf numFmtId="0" fontId="0" fillId="0" borderId="0" xfId="0" applyAlignment="1">
      <alignment vertical="top"/>
    </xf>
    <xf numFmtId="0" fontId="22" fillId="0" borderId="0" xfId="0" applyFont="1" applyAlignment="1">
      <alignment vertical="top"/>
    </xf>
    <xf numFmtId="0" fontId="33" fillId="0" borderId="0" xfId="0" applyFont="1" applyAlignment="1">
      <alignment horizontal="center"/>
    </xf>
    <xf numFmtId="0" fontId="0" fillId="0" borderId="0" xfId="0" applyAlignment="1">
      <alignment horizontal="right"/>
    </xf>
    <xf numFmtId="0" fontId="22" fillId="0" borderId="0" xfId="0" applyFont="1" applyAlignment="1">
      <alignment horizontal="right"/>
    </xf>
    <xf numFmtId="0" fontId="28" fillId="13" borderId="0" xfId="0" applyFont="1" applyFill="1" applyBorder="1" applyAlignment="1">
      <alignment horizontal="left" wrapText="1"/>
    </xf>
    <xf numFmtId="0" fontId="0" fillId="13" borderId="0" xfId="0" applyFill="1" applyBorder="1" applyAlignment="1">
      <alignment horizontal="left" wrapText="1"/>
    </xf>
    <xf numFmtId="0" fontId="28" fillId="12" borderId="0" xfId="0" applyFont="1" applyFill="1" applyBorder="1" applyAlignment="1">
      <alignment horizontal="left" wrapText="1"/>
    </xf>
    <xf numFmtId="0" fontId="37" fillId="0" borderId="0" xfId="0" applyFont="1" applyAlignment="1">
      <alignment horizontal="center"/>
    </xf>
    <xf numFmtId="0" fontId="14" fillId="0" borderId="0" xfId="0" applyFont="1" applyAlignment="1">
      <alignment horizontal="center"/>
    </xf>
    <xf numFmtId="0" fontId="29" fillId="0" borderId="0" xfId="0" applyFont="1" applyAlignment="1">
      <alignment horizontal="right"/>
    </xf>
    <xf numFmtId="0" fontId="11" fillId="0" borderId="8" xfId="0" applyFont="1" applyBorder="1" applyAlignment="1">
      <alignment wrapText="1"/>
    </xf>
    <xf numFmtId="0" fontId="15" fillId="0" borderId="10" xfId="0" applyFont="1" applyBorder="1" applyAlignment="1">
      <alignment wrapText="1"/>
    </xf>
    <xf numFmtId="0" fontId="22" fillId="11" borderId="0" xfId="0" applyFont="1" applyFill="1" applyAlignment="1">
      <alignment horizontal="left"/>
    </xf>
    <xf numFmtId="0" fontId="6" fillId="12" borderId="26" xfId="0" applyFont="1" applyFill="1" applyBorder="1" applyAlignment="1">
      <alignment horizontal="center" vertical="center"/>
    </xf>
    <xf numFmtId="0" fontId="6" fillId="12" borderId="27" xfId="0" applyFont="1" applyFill="1" applyBorder="1" applyAlignment="1">
      <alignment horizontal="center" vertical="center"/>
    </xf>
    <xf numFmtId="176" fontId="44" fillId="16" borderId="0" xfId="0" applyNumberFormat="1" applyFont="1" applyFill="1" applyAlignment="1">
      <alignment horizontal="center" wrapText="1"/>
    </xf>
    <xf numFmtId="0" fontId="45" fillId="14" borderId="0" xfId="0" applyFont="1" applyFill="1" applyAlignment="1">
      <alignment horizontal="center"/>
    </xf>
    <xf numFmtId="0" fontId="48" fillId="16" borderId="0" xfId="0" applyFont="1" applyFill="1" applyAlignment="1">
      <alignment horizontal="center"/>
    </xf>
    <xf numFmtId="0" fontId="46" fillId="14" borderId="0" xfId="0" applyFont="1" applyFill="1" applyAlignment="1">
      <alignment horizont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cellXfs>
  <cellStyles count="7">
    <cellStyle name="Comma" xfId="1" builtinId="3"/>
    <cellStyle name="Currency" xfId="4" builtinId="4"/>
    <cellStyle name="Normal" xfId="0" builtinId="0"/>
    <cellStyle name="Normální 2" xfId="5"/>
    <cellStyle name="normální_Banking 9-2005 (test)_v3" xfId="2"/>
    <cellStyle name="Percent" xfId="3" builtinId="5"/>
    <cellStyle name="Procenta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19050</xdr:colOff>
      <xdr:row>22</xdr:row>
      <xdr:rowOff>9525</xdr:rowOff>
    </xdr:to>
    <xdr:pic>
      <xdr:nvPicPr>
        <xdr:cNvPr id="4132" name="Picture 1">
          <a:extLst>
            <a:ext uri="{FF2B5EF4-FFF2-40B4-BE49-F238E27FC236}">
              <a16:creationId xmlns:a16="http://schemas.microsoft.com/office/drawing/2014/main" id="{00000000-0008-0000-0100-000024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15050" cy="387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409575</xdr:colOff>
      <xdr:row>17</xdr:row>
      <xdr:rowOff>114300</xdr:rowOff>
    </xdr:to>
    <xdr:pic>
      <xdr:nvPicPr>
        <xdr:cNvPr id="5156" name="Picture 1">
          <a:extLst>
            <a:ext uri="{FF2B5EF4-FFF2-40B4-BE49-F238E27FC236}">
              <a16:creationId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0"/>
          <a:ext cx="6115050" cy="30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13</xdr:col>
      <xdr:colOff>209550</xdr:colOff>
      <xdr:row>58</xdr:row>
      <xdr:rowOff>0</xdr:rowOff>
    </xdr:to>
    <xdr:pic>
      <xdr:nvPicPr>
        <xdr:cNvPr id="1098" name="Picture 4">
          <a:extLst>
            <a:ext uri="{FF2B5EF4-FFF2-40B4-BE49-F238E27FC236}">
              <a16:creationId xmlns:a16="http://schemas.microsoft.com/office/drawing/2014/main" id="{00000000-0008-0000-0400-00004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47700"/>
          <a:ext cx="6267450" cy="874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1</xdr:row>
      <xdr:rowOff>66675</xdr:rowOff>
    </xdr:from>
    <xdr:to>
      <xdr:col>12</xdr:col>
      <xdr:colOff>28575</xdr:colOff>
      <xdr:row>3</xdr:row>
      <xdr:rowOff>76200</xdr:rowOff>
    </xdr:to>
    <xdr:pic>
      <xdr:nvPicPr>
        <xdr:cNvPr id="1099" name="Picture 5">
          <a:extLst>
            <a:ext uri="{FF2B5EF4-FFF2-40B4-BE49-F238E27FC236}">
              <a16:creationId xmlns:a16="http://schemas.microsoft.com/office/drawing/2014/main" id="{00000000-0008-0000-0400-00004B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5" y="228600"/>
          <a:ext cx="53625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485774</xdr:colOff>
      <xdr:row>10</xdr:row>
      <xdr:rowOff>95250</xdr:rowOff>
    </xdr:from>
    <xdr:to>
      <xdr:col>13</xdr:col>
      <xdr:colOff>445017</xdr:colOff>
      <xdr:row>15</xdr:row>
      <xdr:rowOff>85725</xdr:rowOff>
    </xdr:to>
    <xdr:pic>
      <xdr:nvPicPr>
        <xdr:cNvPr id="3074" name="Picture 2"/>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5972174" y="1781175"/>
          <a:ext cx="2397643" cy="838200"/>
        </a:xfrm>
        <a:prstGeom prst="rect">
          <a:avLst/>
        </a:prstGeom>
        <a:noFill/>
      </xdr:spPr>
    </xdr:pic>
    <xdr:clientData/>
  </xdr:twoCellAnchor>
  <xdr:twoCellAnchor>
    <xdr:from>
      <xdr:col>9</xdr:col>
      <xdr:colOff>476249</xdr:colOff>
      <xdr:row>4</xdr:row>
      <xdr:rowOff>114299</xdr:rowOff>
    </xdr:from>
    <xdr:to>
      <xdr:col>15</xdr:col>
      <xdr:colOff>430212</xdr:colOff>
      <xdr:row>8</xdr:row>
      <xdr:rowOff>76199</xdr:rowOff>
    </xdr:to>
    <xdr:pic>
      <xdr:nvPicPr>
        <xdr:cNvPr id="3073" name="Picture 1"/>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5962649" y="819149"/>
          <a:ext cx="3611563" cy="6191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419099</xdr:colOff>
      <xdr:row>2</xdr:row>
      <xdr:rowOff>86045</xdr:rowOff>
    </xdr:from>
    <xdr:to>
      <xdr:col>14</xdr:col>
      <xdr:colOff>85724</xdr:colOff>
      <xdr:row>9</xdr:row>
      <xdr:rowOff>9525</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3724" y="600395"/>
          <a:ext cx="2657475" cy="119983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xdr:from>
      <xdr:col>7</xdr:col>
      <xdr:colOff>485776</xdr:colOff>
      <xdr:row>0</xdr:row>
      <xdr:rowOff>209550</xdr:rowOff>
    </xdr:from>
    <xdr:to>
      <xdr:col>11</xdr:col>
      <xdr:colOff>574168</xdr:colOff>
      <xdr:row>2</xdr:row>
      <xdr:rowOff>57782</xdr:rowOff>
    </xdr:to>
    <xdr:pic>
      <xdr:nvPicPr>
        <xdr:cNvPr id="5121" name="Picture 1"/>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6762751" y="209550"/>
          <a:ext cx="3060192" cy="36258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85725</xdr:colOff>
      <xdr:row>4</xdr:row>
      <xdr:rowOff>28575</xdr:rowOff>
    </xdr:to>
    <xdr:pic>
      <xdr:nvPicPr>
        <xdr:cNvPr id="3"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619875" y="2105025"/>
          <a:ext cx="85725" cy="190500"/>
        </a:xfrm>
        <a:prstGeom prst="rect">
          <a:avLst/>
        </a:prstGeom>
        <a:noFill/>
      </xdr:spPr>
    </xdr:pic>
    <xdr:clientData/>
  </xdr:twoCellAnchor>
  <xdr:twoCellAnchor>
    <xdr:from>
      <xdr:col>7</xdr:col>
      <xdr:colOff>85724</xdr:colOff>
      <xdr:row>1</xdr:row>
      <xdr:rowOff>161925</xdr:rowOff>
    </xdr:from>
    <xdr:to>
      <xdr:col>13</xdr:col>
      <xdr:colOff>179783</xdr:colOff>
      <xdr:row>3</xdr:row>
      <xdr:rowOff>9525</xdr:rowOff>
    </xdr:to>
    <xdr:pic>
      <xdr:nvPicPr>
        <xdr:cNvPr id="6151" name="Picture 7"/>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5686424" y="361950"/>
          <a:ext cx="3751659" cy="219075"/>
        </a:xfrm>
        <a:prstGeom prst="rect">
          <a:avLst/>
        </a:prstGeom>
        <a:noFill/>
      </xdr:spPr>
    </xdr:pic>
    <xdr:clientData/>
  </xdr:twoCellAnchor>
  <xdr:twoCellAnchor>
    <xdr:from>
      <xdr:col>7</xdr:col>
      <xdr:colOff>76199</xdr:colOff>
      <xdr:row>3</xdr:row>
      <xdr:rowOff>133349</xdr:rowOff>
    </xdr:from>
    <xdr:to>
      <xdr:col>12</xdr:col>
      <xdr:colOff>15186</xdr:colOff>
      <xdr:row>6</xdr:row>
      <xdr:rowOff>66675</xdr:rowOff>
    </xdr:to>
    <xdr:pic>
      <xdr:nvPicPr>
        <xdr:cNvPr id="6150" name="Picture 6"/>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5676899" y="704849"/>
          <a:ext cx="2986987" cy="428626"/>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419100</xdr:colOff>
      <xdr:row>12</xdr:row>
      <xdr:rowOff>95250</xdr:rowOff>
    </xdr:from>
    <xdr:to>
      <xdr:col>18</xdr:col>
      <xdr:colOff>476250</xdr:colOff>
      <xdr:row>33</xdr:row>
      <xdr:rowOff>95250</xdr:rowOff>
    </xdr:to>
    <xdr:pic>
      <xdr:nvPicPr>
        <xdr:cNvPr id="16385" name="Picture 1" descr="Image for post"/>
        <xdr:cNvPicPr>
          <a:picLocks noChangeAspect="1" noChangeArrowheads="1"/>
        </xdr:cNvPicPr>
      </xdr:nvPicPr>
      <xdr:blipFill>
        <a:blip xmlns:r="http://schemas.openxmlformats.org/officeDocument/2006/relationships" r:embed="rId1" cstate="print"/>
        <a:srcRect/>
        <a:stretch>
          <a:fillRect/>
        </a:stretch>
      </xdr:blipFill>
      <xdr:spPr bwMode="auto">
        <a:xfrm>
          <a:off x="8143875" y="2219325"/>
          <a:ext cx="4762500" cy="357187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3!5-12\vk2000\5-12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ŘADA"/>
      <sheetName val="A99"/>
      <sheetName val="01"/>
      <sheetName val="02"/>
      <sheetName val="03"/>
      <sheetName val="05"/>
      <sheetName val="07"/>
      <sheetName val="TISK"/>
      <sheetName val="List1"/>
      <sheetName val="LIST"/>
    </sheetNames>
    <sheetDataSet>
      <sheetData sheetId="0">
        <row r="5">
          <cell r="D5">
            <v>1</v>
          </cell>
        </row>
      </sheetData>
      <sheetData sheetId="1"/>
      <sheetData sheetId="2"/>
      <sheetData sheetId="3"/>
      <sheetData sheetId="4"/>
      <sheetData sheetId="5"/>
      <sheetData sheetId="6"/>
      <sheetData sheetId="7"/>
      <sheetData sheetId="8"/>
      <sheetData sheetId="9">
        <row r="121">
          <cell r="B121" t="str">
            <v>A99!$B$6:$DZ42</v>
          </cell>
        </row>
        <row r="122">
          <cell r="B122" t="str">
            <v>A99!$B$43:$DZ79</v>
          </cell>
        </row>
        <row r="123">
          <cell r="B123" t="str">
            <v>A99!$B$80:$DZ116</v>
          </cell>
        </row>
        <row r="124">
          <cell r="B124" t="str">
            <v>A99!$B$117:$DZ153</v>
          </cell>
        </row>
        <row r="125">
          <cell r="B125" t="str">
            <v>A99!$B$154:$DZ190</v>
          </cell>
        </row>
        <row r="126">
          <cell r="B126" t="str">
            <v>A99!$B$191:$DZ227</v>
          </cell>
        </row>
        <row r="127">
          <cell r="B127" t="str">
            <v>A99!$B$228:$DZ264</v>
          </cell>
        </row>
        <row r="128">
          <cell r="B128" t="str">
            <v>A99!$B$265:$DZ301</v>
          </cell>
        </row>
        <row r="129">
          <cell r="B129" t="str">
            <v>A99!$B$302:$DZ338</v>
          </cell>
        </row>
        <row r="130">
          <cell r="B130" t="str">
            <v>A99!$B$339:$DZ375</v>
          </cell>
        </row>
        <row r="131">
          <cell r="B131" t="str">
            <v>A99!$B$376:$DZ412</v>
          </cell>
        </row>
        <row r="132">
          <cell r="B132" t="str">
            <v>A99!$B$413:$DZ449</v>
          </cell>
        </row>
        <row r="133">
          <cell r="B133" t="str">
            <v>A99!$B$450:$DZ486</v>
          </cell>
        </row>
        <row r="134">
          <cell r="B134" t="str">
            <v>A99!$B$487:$DZ523</v>
          </cell>
        </row>
        <row r="135">
          <cell r="B135" t="str">
            <v>A99!$B$524:$DZ560</v>
          </cell>
        </row>
        <row r="136">
          <cell r="B136" t="str">
            <v>A99!$B$561:$DZ597</v>
          </cell>
        </row>
        <row r="137">
          <cell r="B137" t="str">
            <v>A99!$B$598:$DZ634</v>
          </cell>
        </row>
        <row r="138">
          <cell r="B138" t="str">
            <v>A99!$B$635:$DZ671</v>
          </cell>
        </row>
        <row r="139">
          <cell r="B139" t="str">
            <v>A99!$B$672:$DZ708</v>
          </cell>
        </row>
        <row r="140">
          <cell r="B140" t="str">
            <v>A99!$B$709:$DZ745</v>
          </cell>
        </row>
        <row r="141">
          <cell r="B141" t="str">
            <v>A99!$B$746:$DZ782</v>
          </cell>
        </row>
        <row r="142">
          <cell r="B142" t="str">
            <v>A99!$B$783:$DZ819</v>
          </cell>
        </row>
        <row r="143">
          <cell r="B143" t="str">
            <v>A99!$B$820:$DZ856</v>
          </cell>
        </row>
        <row r="144">
          <cell r="B144" t="str">
            <v>A99!$B$857:$DZ893</v>
          </cell>
        </row>
        <row r="145">
          <cell r="B145" t="str">
            <v>A99!$B$894:$DZ930</v>
          </cell>
        </row>
        <row r="146">
          <cell r="B146" t="str">
            <v>A99!$B$931:$DZ967</v>
          </cell>
        </row>
        <row r="147">
          <cell r="B147" t="str">
            <v>A99!$B$968:$DZ1004</v>
          </cell>
        </row>
        <row r="148">
          <cell r="B148" t="str">
            <v>A99!$B$1005:$DZ1041</v>
          </cell>
        </row>
        <row r="149">
          <cell r="B149" t="str">
            <v>A99!$B$1042:$DZ1078</v>
          </cell>
        </row>
        <row r="150">
          <cell r="B150" t="str">
            <v>A99!$B$1079:$DZ1115</v>
          </cell>
        </row>
        <row r="151">
          <cell r="B151" t="str">
            <v>A99!$B$1116:$DZ1152</v>
          </cell>
        </row>
        <row r="152">
          <cell r="B152" t="str">
            <v>A99!$B$1153:$DZ1189</v>
          </cell>
        </row>
        <row r="153">
          <cell r="B153" t="str">
            <v>A99!$B$1190:$DZ1226</v>
          </cell>
        </row>
        <row r="154">
          <cell r="B154" t="str">
            <v>A99!$B$1227:$DZ1263</v>
          </cell>
        </row>
        <row r="155">
          <cell r="B155" t="str">
            <v>A99!$B$1264:$DZ1300</v>
          </cell>
        </row>
        <row r="156">
          <cell r="B156" t="str">
            <v>A99!$B$1301:$DZ1337</v>
          </cell>
        </row>
        <row r="157">
          <cell r="B157" t="str">
            <v>A99!$B$1338:$DZ1374</v>
          </cell>
        </row>
        <row r="158">
          <cell r="B158" t="str">
            <v>A99!$B$1375:$DZ1411</v>
          </cell>
        </row>
        <row r="159">
          <cell r="B159" t="str">
            <v>A99!$B$1412:$DZ1448</v>
          </cell>
        </row>
        <row r="160">
          <cell r="B160" t="str">
            <v>A99!$B$1449:$DZ1485</v>
          </cell>
        </row>
        <row r="161">
          <cell r="B161" t="str">
            <v>A99!$B$1486:$DZ1522</v>
          </cell>
        </row>
        <row r="162">
          <cell r="B162" t="str">
            <v>A99!$B$1523:$DZ1559</v>
          </cell>
        </row>
        <row r="163">
          <cell r="B163" t="str">
            <v>A99!$B$1560:$DZ1596</v>
          </cell>
        </row>
        <row r="164">
          <cell r="B164" t="str">
            <v>A99!$B$1597:$DZ1633</v>
          </cell>
        </row>
        <row r="165">
          <cell r="B165" t="str">
            <v>A99!$B$1634:$DZ1670</v>
          </cell>
        </row>
        <row r="166">
          <cell r="B166" t="str">
            <v>A99!$B$1671:$DZ1707</v>
          </cell>
        </row>
        <row r="167">
          <cell r="B167" t="str">
            <v>A99!$B$1708:$DZ1744</v>
          </cell>
        </row>
        <row r="168">
          <cell r="B168" t="str">
            <v>A99!$B$1745:$DZ1781</v>
          </cell>
        </row>
        <row r="169">
          <cell r="B169" t="str">
            <v>A99!$B$1782:$DZ1818</v>
          </cell>
        </row>
        <row r="170">
          <cell r="B170" t="str">
            <v>A99!$B$1819:$DZ1855</v>
          </cell>
        </row>
        <row r="171">
          <cell r="B171" t="str">
            <v>A99!$B$1856:$DZ1892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
  <sheetViews>
    <sheetView workbookViewId="0">
      <selection activeCell="B23" sqref="B23"/>
    </sheetView>
  </sheetViews>
  <sheetFormatPr defaultRowHeight="13.2" x14ac:dyDescent="0.25"/>
  <cols>
    <col min="2" max="2" width="90.6640625" customWidth="1"/>
  </cols>
  <sheetData>
    <row r="2" spans="2:4" ht="15.6" x14ac:dyDescent="0.3">
      <c r="B2" s="35"/>
      <c r="D2" s="36"/>
    </row>
    <row r="3" spans="2:4" ht="15" x14ac:dyDescent="0.25">
      <c r="B3" s="37"/>
    </row>
    <row r="4" spans="2:4" ht="15" x14ac:dyDescent="0.25">
      <c r="B4" s="37"/>
    </row>
    <row r="5" spans="2:4" ht="15" x14ac:dyDescent="0.25">
      <c r="B5" s="37"/>
    </row>
  </sheetData>
  <phoneticPr fontId="0" type="noConversion"/>
  <pageMargins left="0.75" right="0.75" top="1" bottom="1" header="0.4921259845" footer="0.492125984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S34"/>
  <sheetViews>
    <sheetView workbookViewId="0">
      <selection activeCell="I19" sqref="I19"/>
    </sheetView>
  </sheetViews>
  <sheetFormatPr defaultRowHeight="13.2" x14ac:dyDescent="0.25"/>
  <cols>
    <col min="1" max="1" width="8.109375" customWidth="1"/>
    <col min="2" max="2" width="57" customWidth="1"/>
    <col min="3" max="3" width="13" customWidth="1"/>
    <col min="4" max="4" width="9" customWidth="1"/>
    <col min="5" max="5" width="9.5546875" customWidth="1"/>
    <col min="6" max="6" width="9" customWidth="1"/>
    <col min="7" max="7" width="9.44140625" customWidth="1"/>
    <col min="8" max="8" width="7.88671875" customWidth="1"/>
    <col min="10" max="10" width="9.33203125" customWidth="1"/>
    <col min="11" max="11" width="9.5546875" customWidth="1"/>
    <col min="12" max="12" width="9.88671875" customWidth="1"/>
    <col min="13" max="13" width="13.33203125" customWidth="1"/>
    <col min="15" max="15" width="10.88671875" bestFit="1" customWidth="1"/>
    <col min="16" max="16" width="17.44140625" bestFit="1" customWidth="1"/>
    <col min="18" max="18" width="14.44140625" bestFit="1" customWidth="1"/>
  </cols>
  <sheetData>
    <row r="1" spans="1:19" x14ac:dyDescent="0.25">
      <c r="A1" s="131" t="s">
        <v>147</v>
      </c>
      <c r="M1" s="141" t="s">
        <v>162</v>
      </c>
      <c r="O1" t="s">
        <v>132</v>
      </c>
      <c r="P1" t="s">
        <v>133</v>
      </c>
    </row>
    <row r="2" spans="1:19" ht="13.8" thickBot="1" x14ac:dyDescent="0.3">
      <c r="M2" t="s">
        <v>150</v>
      </c>
      <c r="N2">
        <v>1</v>
      </c>
      <c r="O2" s="9">
        <f>S2*0.05</f>
        <v>215000</v>
      </c>
      <c r="P2" s="9">
        <f>T3A!F4-O2</f>
        <v>632175.11287380964</v>
      </c>
      <c r="R2" s="131" t="s">
        <v>144</v>
      </c>
      <c r="S2">
        <v>4300000</v>
      </c>
    </row>
    <row r="3" spans="1:19" ht="32.25" customHeight="1" thickBot="1" x14ac:dyDescent="0.3">
      <c r="A3" s="128" t="s">
        <v>110</v>
      </c>
      <c r="B3" s="146" t="s">
        <v>148</v>
      </c>
      <c r="C3" s="144">
        <f>Task_1!P4+Task_1!P5+Task_1!P6+Task_1!P7+Task_1!O4*10/12</f>
        <v>3129209.3943840517</v>
      </c>
      <c r="E3" s="138" t="s">
        <v>145</v>
      </c>
      <c r="M3" t="s">
        <v>151</v>
      </c>
      <c r="N3">
        <v>2</v>
      </c>
      <c r="O3" s="9">
        <f>(S2-P2)*0.05</f>
        <v>183391.24435630953</v>
      </c>
      <c r="P3" s="9">
        <f>T3A!F4-O3</f>
        <v>663783.86851750012</v>
      </c>
    </row>
    <row r="4" spans="1:19" ht="47.25" customHeight="1" thickBot="1" x14ac:dyDescent="0.3">
      <c r="A4" s="129" t="s">
        <v>111</v>
      </c>
      <c r="B4" s="147" t="s">
        <v>149</v>
      </c>
      <c r="C4" s="145">
        <f>F4+((C13+0.032)*(1/12))*F4</f>
        <v>5216466.666666667</v>
      </c>
      <c r="E4" t="s">
        <v>140</v>
      </c>
      <c r="F4" s="9">
        <v>5200000</v>
      </c>
      <c r="M4" s="135" t="s">
        <v>152</v>
      </c>
      <c r="N4" s="135">
        <v>3</v>
      </c>
      <c r="O4" s="134">
        <f>(S2-P2-P3)*0.05</f>
        <v>150202.05093043452</v>
      </c>
      <c r="P4" s="134">
        <f>T3A!F4-O4</f>
        <v>696973.06194337516</v>
      </c>
    </row>
    <row r="5" spans="1:19" ht="24.75" customHeight="1" thickBot="1" x14ac:dyDescent="0.3">
      <c r="A5" s="143" t="s">
        <v>153</v>
      </c>
      <c r="B5" s="147"/>
      <c r="C5" s="127">
        <v>1300000</v>
      </c>
      <c r="M5" t="s">
        <v>159</v>
      </c>
      <c r="N5" s="135">
        <v>4</v>
      </c>
      <c r="O5" s="134">
        <f>(S2-P2-P3-P4)*0.05</f>
        <v>115353.39783326577</v>
      </c>
      <c r="P5" s="134">
        <f>T3A!F4-O5</f>
        <v>731821.71504054382</v>
      </c>
    </row>
    <row r="6" spans="1:19" ht="21.75" customHeight="1" thickBot="1" x14ac:dyDescent="0.3">
      <c r="A6" s="143" t="s">
        <v>156</v>
      </c>
      <c r="B6" s="147"/>
      <c r="C6" s="127">
        <f>F6*(1+0.005/365)</f>
        <v>800010.95890410955</v>
      </c>
      <c r="E6" t="s">
        <v>140</v>
      </c>
      <c r="F6" s="9">
        <v>800000</v>
      </c>
      <c r="M6" t="s">
        <v>160</v>
      </c>
      <c r="N6" s="135">
        <v>5</v>
      </c>
      <c r="O6" s="134">
        <f>(S2-P2-P3-P4-P5)*0.05</f>
        <v>78762.312081238575</v>
      </c>
      <c r="P6" s="134">
        <f>T3A!F4-O6</f>
        <v>768412.80079257104</v>
      </c>
    </row>
    <row r="7" spans="1:19" ht="19.5" customHeight="1" thickBot="1" x14ac:dyDescent="0.3">
      <c r="A7" s="143" t="s">
        <v>154</v>
      </c>
      <c r="B7" s="147"/>
      <c r="C7" s="127">
        <v>7500000</v>
      </c>
      <c r="M7" t="s">
        <v>161</v>
      </c>
      <c r="N7" s="135">
        <v>6</v>
      </c>
      <c r="O7" s="134">
        <f>(S2-P2-P3-P4-P5-P6)*0.05</f>
        <v>40341.672041610022</v>
      </c>
      <c r="P7" s="134">
        <f>T3A!F4-O7</f>
        <v>806833.44083219965</v>
      </c>
    </row>
    <row r="8" spans="1:19" ht="31.5" customHeight="1" thickBot="1" x14ac:dyDescent="0.3">
      <c r="A8" s="304" t="s">
        <v>155</v>
      </c>
      <c r="B8" s="305"/>
      <c r="C8" s="127">
        <f>F8*(1+0.028/12)</f>
        <v>1443360</v>
      </c>
      <c r="E8" t="s">
        <v>140</v>
      </c>
      <c r="F8" s="9">
        <v>1440000</v>
      </c>
      <c r="P8" s="130"/>
    </row>
    <row r="9" spans="1:19" ht="18.75" customHeight="1" thickBot="1" x14ac:dyDescent="0.3">
      <c r="A9" s="143" t="s">
        <v>157</v>
      </c>
      <c r="B9" s="148"/>
      <c r="C9" s="127">
        <v>650000</v>
      </c>
      <c r="O9" t="s">
        <v>134</v>
      </c>
      <c r="P9" s="130">
        <f>SUM(P2:P8)</f>
        <v>4299999.9999999991</v>
      </c>
    </row>
    <row r="10" spans="1:19" ht="15.75" customHeight="1" thickBot="1" x14ac:dyDescent="0.3">
      <c r="A10" s="143" t="s">
        <v>158</v>
      </c>
      <c r="B10" s="148"/>
      <c r="C10" s="127">
        <v>220000</v>
      </c>
    </row>
    <row r="11" spans="1:19" ht="17.25" customHeight="1" thickBot="1" x14ac:dyDescent="0.3">
      <c r="A11" s="126" t="s">
        <v>114</v>
      </c>
      <c r="B11" s="148"/>
      <c r="C11" s="149" t="s">
        <v>116</v>
      </c>
    </row>
    <row r="13" spans="1:19" x14ac:dyDescent="0.25">
      <c r="B13" t="s">
        <v>139</v>
      </c>
      <c r="C13" s="10">
        <v>6.0000000000000001E-3</v>
      </c>
    </row>
    <row r="14" spans="1:19" x14ac:dyDescent="0.25">
      <c r="C14" s="10"/>
    </row>
    <row r="15" spans="1:19" x14ac:dyDescent="0.25">
      <c r="A15" s="61" t="s">
        <v>131</v>
      </c>
      <c r="C15" s="10"/>
    </row>
    <row r="17" spans="2:13" ht="27" customHeight="1" x14ac:dyDescent="0.25">
      <c r="B17" s="120" t="s">
        <v>119</v>
      </c>
      <c r="C17" s="123" t="s">
        <v>120</v>
      </c>
      <c r="D17" s="123" t="s">
        <v>121</v>
      </c>
      <c r="E17" s="123" t="s">
        <v>122</v>
      </c>
      <c r="F17" s="123" t="s">
        <v>123</v>
      </c>
      <c r="G17" s="123" t="s">
        <v>124</v>
      </c>
      <c r="H17" s="123" t="s">
        <v>125</v>
      </c>
      <c r="I17" s="123" t="s">
        <v>126</v>
      </c>
      <c r="J17" s="123" t="s">
        <v>127</v>
      </c>
      <c r="K17" s="123" t="s">
        <v>128</v>
      </c>
      <c r="L17" s="123" t="s">
        <v>129</v>
      </c>
    </row>
    <row r="18" spans="2:13" x14ac:dyDescent="0.25">
      <c r="B18" s="125" t="s">
        <v>130</v>
      </c>
      <c r="C18" s="122"/>
      <c r="D18" s="122"/>
      <c r="E18" s="122"/>
      <c r="F18" s="122"/>
      <c r="G18" s="122"/>
      <c r="H18" s="122"/>
      <c r="I18" s="122"/>
      <c r="J18" s="122"/>
      <c r="K18" s="122"/>
      <c r="L18" s="122"/>
    </row>
    <row r="19" spans="2:13" x14ac:dyDescent="0.25">
      <c r="B19" s="121" t="s">
        <v>110</v>
      </c>
      <c r="C19" s="122"/>
      <c r="D19" s="122"/>
      <c r="E19" s="136">
        <f>P4+(10/12*O4)</f>
        <v>822141.43771873729</v>
      </c>
      <c r="F19" s="122"/>
      <c r="G19" s="122"/>
      <c r="H19" s="122"/>
      <c r="I19" s="136">
        <f>P5</f>
        <v>731821.71504054382</v>
      </c>
      <c r="J19" s="136">
        <f>P6+P7</f>
        <v>1575246.2416247707</v>
      </c>
      <c r="K19" s="122"/>
      <c r="L19" s="122"/>
      <c r="M19" s="9"/>
    </row>
    <row r="20" spans="2:13" x14ac:dyDescent="0.25">
      <c r="B20" s="121" t="s">
        <v>111</v>
      </c>
      <c r="C20" s="122"/>
      <c r="D20" s="122"/>
      <c r="E20" s="136">
        <f>F4*(C13+0.032)*1/12+F4</f>
        <v>5216466.666666667</v>
      </c>
      <c r="F20" s="122"/>
      <c r="G20" s="122"/>
      <c r="H20" s="122"/>
      <c r="I20" s="122"/>
      <c r="J20" s="122"/>
      <c r="K20" s="122"/>
      <c r="L20" s="122"/>
    </row>
    <row r="21" spans="2:13" x14ac:dyDescent="0.25">
      <c r="B21" s="121" t="s">
        <v>112</v>
      </c>
      <c r="C21" s="122">
        <f>C5</f>
        <v>1300000</v>
      </c>
      <c r="D21" s="122"/>
      <c r="E21" s="122"/>
      <c r="F21" s="122"/>
      <c r="G21" s="122"/>
      <c r="H21" s="122"/>
      <c r="I21" s="122"/>
      <c r="J21" s="122"/>
      <c r="K21" s="122"/>
      <c r="L21" s="122"/>
    </row>
    <row r="22" spans="2:13" x14ac:dyDescent="0.25">
      <c r="B22" s="121" t="s">
        <v>118</v>
      </c>
      <c r="C22" s="122">
        <f>C6</f>
        <v>800010.95890410955</v>
      </c>
      <c r="D22" s="122"/>
      <c r="E22" s="122"/>
      <c r="F22" s="122"/>
      <c r="G22" s="122"/>
      <c r="H22" s="122"/>
      <c r="I22" s="122"/>
      <c r="J22" s="122"/>
      <c r="K22" s="122"/>
      <c r="L22" s="122"/>
    </row>
    <row r="23" spans="2:13" x14ac:dyDescent="0.25">
      <c r="B23" s="121"/>
      <c r="C23" s="122"/>
      <c r="D23" s="122"/>
      <c r="E23" s="122"/>
      <c r="F23" s="122"/>
      <c r="G23" s="122"/>
      <c r="H23" s="122"/>
      <c r="I23" s="122"/>
      <c r="J23" s="122"/>
      <c r="K23" s="122"/>
      <c r="L23" s="122"/>
    </row>
    <row r="24" spans="2:13" x14ac:dyDescent="0.25">
      <c r="B24" s="125" t="s">
        <v>136</v>
      </c>
      <c r="C24" s="122"/>
      <c r="D24" s="122"/>
      <c r="E24" s="122"/>
      <c r="F24" s="122"/>
      <c r="G24" s="122"/>
      <c r="H24" s="122"/>
      <c r="I24" s="122"/>
      <c r="J24" s="122"/>
      <c r="K24" s="122"/>
      <c r="L24" s="122"/>
    </row>
    <row r="25" spans="2:13" x14ac:dyDescent="0.25">
      <c r="B25" s="121" t="s">
        <v>117</v>
      </c>
      <c r="C25" s="122">
        <f>-C7</f>
        <v>-7500000</v>
      </c>
      <c r="D25" s="122"/>
      <c r="E25" s="122"/>
      <c r="F25" s="122"/>
      <c r="G25" s="122"/>
      <c r="H25" s="122"/>
      <c r="I25" s="122"/>
      <c r="J25" s="122"/>
      <c r="K25" s="122"/>
      <c r="L25" s="122"/>
    </row>
    <row r="26" spans="2:13" x14ac:dyDescent="0.25">
      <c r="B26" s="121" t="s">
        <v>135</v>
      </c>
      <c r="D26" s="122"/>
      <c r="E26" s="122">
        <f>-F8*(1+0.028/12)</f>
        <v>-1443360</v>
      </c>
      <c r="F26" s="122"/>
      <c r="G26" s="122"/>
      <c r="H26" s="122"/>
      <c r="I26" s="122"/>
      <c r="J26" s="122"/>
      <c r="K26" s="122"/>
      <c r="L26" s="122"/>
    </row>
    <row r="27" spans="2:13" x14ac:dyDescent="0.25">
      <c r="B27" s="121" t="s">
        <v>113</v>
      </c>
      <c r="C27" s="122"/>
      <c r="D27" s="122"/>
      <c r="E27" s="122"/>
      <c r="F27" s="122"/>
      <c r="G27" s="122"/>
      <c r="H27" s="122"/>
      <c r="I27" s="122"/>
      <c r="J27" s="122"/>
      <c r="K27" s="122"/>
      <c r="L27" s="122">
        <f>-C9</f>
        <v>-650000</v>
      </c>
    </row>
    <row r="28" spans="2:13" x14ac:dyDescent="0.25">
      <c r="B28" s="121" t="s">
        <v>115</v>
      </c>
      <c r="C28" s="122"/>
      <c r="D28" s="122"/>
      <c r="E28" s="122"/>
      <c r="F28" s="122"/>
      <c r="G28" s="122"/>
      <c r="H28" s="122"/>
      <c r="I28" s="122"/>
      <c r="J28" s="122"/>
      <c r="K28" s="122"/>
      <c r="L28" s="122">
        <f>-C10</f>
        <v>-220000</v>
      </c>
    </row>
    <row r="29" spans="2:13" x14ac:dyDescent="0.25">
      <c r="B29" s="121" t="s">
        <v>114</v>
      </c>
      <c r="C29" s="122"/>
      <c r="D29" s="122"/>
      <c r="E29" s="122"/>
      <c r="F29" s="122"/>
      <c r="G29" s="122"/>
      <c r="H29" s="122"/>
      <c r="I29" s="122"/>
      <c r="J29" s="122"/>
      <c r="K29" s="122"/>
      <c r="L29" s="122">
        <f>-C34</f>
        <v>-632327.01995482855</v>
      </c>
    </row>
    <row r="30" spans="2:13" x14ac:dyDescent="0.25">
      <c r="B30" s="121"/>
      <c r="C30" s="122"/>
      <c r="D30" s="122"/>
      <c r="E30" s="122"/>
      <c r="F30" s="122"/>
      <c r="G30" s="122"/>
      <c r="H30" s="122"/>
      <c r="I30" s="122"/>
      <c r="J30" s="122"/>
      <c r="K30" s="122"/>
      <c r="L30" s="122"/>
    </row>
    <row r="31" spans="2:13" x14ac:dyDescent="0.25">
      <c r="B31" s="124" t="s">
        <v>137</v>
      </c>
      <c r="C31" s="122">
        <f>SUM(C18:C30)</f>
        <v>-5399989.0410958901</v>
      </c>
      <c r="D31" s="122">
        <f t="shared" ref="D31:L31" si="0">SUM(D18:D30)</f>
        <v>0</v>
      </c>
      <c r="E31" s="122">
        <f t="shared" si="0"/>
        <v>4595248.1043854039</v>
      </c>
      <c r="F31" s="122">
        <f t="shared" si="0"/>
        <v>0</v>
      </c>
      <c r="G31" s="122">
        <f t="shared" si="0"/>
        <v>0</v>
      </c>
      <c r="H31" s="122">
        <f t="shared" si="0"/>
        <v>0</v>
      </c>
      <c r="I31" s="122">
        <f t="shared" si="0"/>
        <v>731821.71504054382</v>
      </c>
      <c r="J31" s="122">
        <f t="shared" si="0"/>
        <v>1575246.2416247707</v>
      </c>
      <c r="K31" s="122">
        <f t="shared" si="0"/>
        <v>0</v>
      </c>
      <c r="L31" s="122">
        <f t="shared" si="0"/>
        <v>-1502327.0199548285</v>
      </c>
    </row>
    <row r="33" spans="2:3" x14ac:dyDescent="0.25">
      <c r="B33" s="140" t="s">
        <v>138</v>
      </c>
      <c r="C33" s="139">
        <f>SUM(C31:L31)</f>
        <v>0</v>
      </c>
    </row>
    <row r="34" spans="2:3" x14ac:dyDescent="0.25">
      <c r="B34" s="140" t="s">
        <v>114</v>
      </c>
      <c r="C34" s="139">
        <f>C3+C4+C5+C6-C7-C8-C9-C10</f>
        <v>632327.01995482855</v>
      </c>
    </row>
  </sheetData>
  <mergeCells count="1">
    <mergeCell ref="A8:B8"/>
  </mergeCells>
  <phoneticPr fontId="0" type="noConversion"/>
  <pageMargins left="0.25" right="0.34" top="0.46" bottom="0.34" header="0.4921259845" footer="0.24"/>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R18"/>
  <sheetViews>
    <sheetView workbookViewId="0">
      <selection activeCell="F25" sqref="F25"/>
    </sheetView>
  </sheetViews>
  <sheetFormatPr defaultColWidth="9.109375" defaultRowHeight="13.2" x14ac:dyDescent="0.25"/>
  <cols>
    <col min="1" max="16384" width="9.109375" style="157"/>
  </cols>
  <sheetData>
    <row r="1" spans="1:9" ht="13.8" thickBot="1" x14ac:dyDescent="0.3"/>
    <row r="2" spans="1:9" x14ac:dyDescent="0.25">
      <c r="B2" s="212" t="s">
        <v>192</v>
      </c>
      <c r="C2" s="213">
        <v>82</v>
      </c>
      <c r="D2" s="214" t="s">
        <v>193</v>
      </c>
      <c r="E2" s="213"/>
      <c r="F2" s="215"/>
    </row>
    <row r="3" spans="1:9" ht="15.6" x14ac:dyDescent="0.35">
      <c r="B3" s="216" t="s">
        <v>196</v>
      </c>
      <c r="C3" s="217">
        <v>80.75</v>
      </c>
      <c r="D3" s="218" t="s">
        <v>194</v>
      </c>
      <c r="E3" s="217"/>
      <c r="F3" s="219"/>
    </row>
    <row r="4" spans="1:9" ht="16.2" thickBot="1" x14ac:dyDescent="0.4">
      <c r="B4" s="220" t="s">
        <v>197</v>
      </c>
      <c r="C4" s="221">
        <v>83.5</v>
      </c>
      <c r="D4" s="222" t="s">
        <v>195</v>
      </c>
      <c r="E4" s="221"/>
      <c r="F4" s="223"/>
    </row>
    <row r="5" spans="1:9" ht="13.8" thickBot="1" x14ac:dyDescent="0.3"/>
    <row r="6" spans="1:9" x14ac:dyDescent="0.25">
      <c r="I6" s="225" t="s">
        <v>170</v>
      </c>
    </row>
    <row r="7" spans="1:9" x14ac:dyDescent="0.25">
      <c r="B7" s="206" t="s">
        <v>167</v>
      </c>
      <c r="G7" s="207">
        <f>(C4-C3)/(2*C2*0.3)</f>
        <v>5.5894308943089437E-2</v>
      </c>
      <c r="I7" s="247">
        <v>5.6</v>
      </c>
    </row>
    <row r="8" spans="1:9" x14ac:dyDescent="0.25">
      <c r="G8" s="209"/>
      <c r="I8" s="208"/>
    </row>
    <row r="9" spans="1:9" x14ac:dyDescent="0.25">
      <c r="G9" s="206"/>
      <c r="I9" s="208"/>
    </row>
    <row r="10" spans="1:9" x14ac:dyDescent="0.25">
      <c r="B10" s="206" t="s">
        <v>166</v>
      </c>
      <c r="G10" s="206"/>
      <c r="I10" s="208"/>
    </row>
    <row r="11" spans="1:9" x14ac:dyDescent="0.25">
      <c r="A11" s="306" t="s">
        <v>198</v>
      </c>
      <c r="B11" s="306"/>
      <c r="C11" s="306"/>
      <c r="D11" s="306"/>
      <c r="E11" s="306"/>
      <c r="F11" s="306"/>
      <c r="G11" s="306"/>
      <c r="I11" s="208"/>
    </row>
    <row r="12" spans="1:9" x14ac:dyDescent="0.25">
      <c r="A12" s="158"/>
      <c r="B12" s="158"/>
      <c r="C12" s="158"/>
      <c r="D12" s="158"/>
      <c r="E12" s="158"/>
      <c r="F12" s="158"/>
      <c r="G12" s="158"/>
      <c r="I12" s="208"/>
    </row>
    <row r="13" spans="1:9" ht="16.2" thickBot="1" x14ac:dyDescent="0.4">
      <c r="A13" s="224" t="s">
        <v>197</v>
      </c>
      <c r="B13" s="157">
        <f>+C4/C2</f>
        <v>1.0182926829268293</v>
      </c>
      <c r="C13" s="250">
        <f>B13-1</f>
        <v>1.8292682926829285E-2</v>
      </c>
      <c r="D13" s="160" t="s">
        <v>164</v>
      </c>
      <c r="G13" s="206"/>
      <c r="I13" s="208"/>
    </row>
    <row r="14" spans="1:9" ht="13.8" thickTop="1" x14ac:dyDescent="0.25">
      <c r="D14" s="160" t="s">
        <v>165</v>
      </c>
      <c r="G14" s="210">
        <f>C13*3.3333</f>
        <v>6.097500000000005E-2</v>
      </c>
      <c r="I14" s="248">
        <v>6.1</v>
      </c>
    </row>
    <row r="15" spans="1:9" x14ac:dyDescent="0.25">
      <c r="G15" s="206"/>
      <c r="I15" s="208"/>
    </row>
    <row r="16" spans="1:9" x14ac:dyDescent="0.25">
      <c r="G16" s="206"/>
      <c r="I16" s="208"/>
    </row>
    <row r="17" spans="1:18" ht="16.2" thickBot="1" x14ac:dyDescent="0.4">
      <c r="A17" s="216" t="s">
        <v>196</v>
      </c>
      <c r="B17" s="160">
        <f>+C3/C2</f>
        <v>0.9847560975609756</v>
      </c>
      <c r="C17" s="250">
        <f>B17-1</f>
        <v>-1.5243902439024404E-2</v>
      </c>
      <c r="D17" s="160" t="s">
        <v>168</v>
      </c>
      <c r="G17" s="206"/>
      <c r="I17" s="208"/>
    </row>
    <row r="18" spans="1:18" ht="15.6" thickTop="1" thickBot="1" x14ac:dyDescent="0.35">
      <c r="D18" s="160" t="s">
        <v>169</v>
      </c>
      <c r="G18" s="210">
        <f>C17*3.33333</f>
        <v>-5.0812957317073221E-2</v>
      </c>
      <c r="I18" s="249">
        <v>5.0999999999999996</v>
      </c>
      <c r="R18" s="211"/>
    </row>
  </sheetData>
  <mergeCells count="1">
    <mergeCell ref="A11:G1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L28"/>
  <sheetViews>
    <sheetView zoomScaleNormal="100" zoomScaleSheetLayoutView="77" workbookViewId="0">
      <selection sqref="A1:B1"/>
    </sheetView>
  </sheetViews>
  <sheetFormatPr defaultRowHeight="13.2" x14ac:dyDescent="0.25"/>
  <cols>
    <col min="1" max="1" width="21.44140625" customWidth="1"/>
    <col min="2" max="2" width="18.33203125" customWidth="1"/>
    <col min="3" max="3" width="6.33203125" customWidth="1"/>
    <col min="4" max="4" width="4.33203125" customWidth="1"/>
    <col min="5" max="5" width="15.5546875" bestFit="1" customWidth="1"/>
    <col min="6" max="6" width="11.6640625" bestFit="1" customWidth="1"/>
    <col min="7" max="7" width="16.5546875" bestFit="1" customWidth="1"/>
    <col min="8" max="8" width="8.5546875" bestFit="1" customWidth="1"/>
    <col min="9" max="10" width="13.44140625" bestFit="1" customWidth="1"/>
    <col min="11" max="11" width="9.109375" bestFit="1" customWidth="1"/>
    <col min="12" max="12" width="17.44140625" bestFit="1" customWidth="1"/>
  </cols>
  <sheetData>
    <row r="1" spans="1:12" ht="25.5" customHeight="1" thickBot="1" x14ac:dyDescent="0.3">
      <c r="A1" s="307" t="s">
        <v>163</v>
      </c>
      <c r="B1" s="308"/>
      <c r="C1" s="142"/>
      <c r="D1" s="142"/>
      <c r="E1" s="142"/>
      <c r="F1" s="142"/>
      <c r="G1" s="142"/>
      <c r="H1" s="142"/>
      <c r="I1" s="142"/>
      <c r="J1" s="142"/>
    </row>
    <row r="2" spans="1:12" ht="14.4" thickTop="1" x14ac:dyDescent="0.25">
      <c r="A2" s="226" t="s">
        <v>203</v>
      </c>
      <c r="B2" s="227">
        <v>4300000</v>
      </c>
      <c r="D2" s="243" t="s">
        <v>5</v>
      </c>
      <c r="E2" s="166" t="s">
        <v>209</v>
      </c>
      <c r="F2" s="234">
        <f>POWER((1+B8)*(1+B9)*(1+B10),1/3)-1</f>
        <v>4.4328116749262403E-2</v>
      </c>
      <c r="G2" s="167" t="s">
        <v>146</v>
      </c>
    </row>
    <row r="3" spans="1:12" ht="13.8" x14ac:dyDescent="0.25">
      <c r="A3" s="226" t="s">
        <v>204</v>
      </c>
      <c r="B3" s="228">
        <v>0.05</v>
      </c>
      <c r="D3" s="110"/>
    </row>
    <row r="4" spans="1:12" ht="13.8" x14ac:dyDescent="0.25">
      <c r="A4" s="226" t="s">
        <v>205</v>
      </c>
      <c r="B4" s="229">
        <v>6</v>
      </c>
      <c r="D4" s="243" t="s">
        <v>7</v>
      </c>
      <c r="E4" s="131" t="s">
        <v>190</v>
      </c>
      <c r="F4" s="240">
        <f>B2/((1-POWER(1+B3,-B4))/B3)</f>
        <v>847175.11287380964</v>
      </c>
      <c r="G4" s="14"/>
      <c r="J4" s="131" t="s">
        <v>208</v>
      </c>
    </row>
    <row r="5" spans="1:12" ht="13.8" x14ac:dyDescent="0.25">
      <c r="A5" s="226" t="s">
        <v>206</v>
      </c>
      <c r="B5" s="229">
        <v>1</v>
      </c>
      <c r="D5" s="110"/>
    </row>
    <row r="6" spans="1:12" ht="13.8" x14ac:dyDescent="0.25">
      <c r="A6" s="226" t="s">
        <v>207</v>
      </c>
      <c r="B6" s="230">
        <v>3</v>
      </c>
      <c r="D6" s="110"/>
    </row>
    <row r="7" spans="1:12" ht="13.8" x14ac:dyDescent="0.25">
      <c r="A7" s="231" t="s">
        <v>202</v>
      </c>
      <c r="B7" s="230"/>
      <c r="D7" s="110"/>
      <c r="E7" s="132" t="s">
        <v>211</v>
      </c>
      <c r="F7" s="133" t="s">
        <v>212</v>
      </c>
      <c r="G7" s="116" t="s">
        <v>9</v>
      </c>
      <c r="H7" s="116" t="s">
        <v>10</v>
      </c>
      <c r="I7" s="116" t="s">
        <v>11</v>
      </c>
      <c r="J7" s="117" t="s">
        <v>210</v>
      </c>
      <c r="K7" s="18"/>
      <c r="L7" s="19"/>
    </row>
    <row r="8" spans="1:12" ht="13.8" x14ac:dyDescent="0.25">
      <c r="A8" s="226" t="s">
        <v>199</v>
      </c>
      <c r="B8" s="228">
        <v>0.04</v>
      </c>
      <c r="D8" s="110"/>
      <c r="E8" s="238">
        <v>43922</v>
      </c>
      <c r="F8" s="239">
        <v>1</v>
      </c>
      <c r="G8" s="200">
        <f>F4</f>
        <v>847175.11287380964</v>
      </c>
      <c r="H8" s="237">
        <f>1/(1+B8)</f>
        <v>0.96153846153846145</v>
      </c>
      <c r="I8" s="200">
        <f>G8*H8</f>
        <v>814591.45468635531</v>
      </c>
      <c r="J8" s="200">
        <f>I8*F8</f>
        <v>814591.45468635531</v>
      </c>
      <c r="K8" s="19"/>
      <c r="L8" s="19"/>
    </row>
    <row r="9" spans="1:12" ht="13.8" x14ac:dyDescent="0.25">
      <c r="A9" s="226" t="s">
        <v>200</v>
      </c>
      <c r="B9" s="228">
        <v>4.4999999999999998E-2</v>
      </c>
      <c r="D9" s="110"/>
      <c r="E9" s="238">
        <v>44287</v>
      </c>
      <c r="F9" s="239">
        <v>2</v>
      </c>
      <c r="G9" s="200">
        <f>F4</f>
        <v>847175.11287380964</v>
      </c>
      <c r="H9" s="237">
        <f>1/((1+B8)*(1+B9))</f>
        <v>0.92013249907986749</v>
      </c>
      <c r="I9" s="200">
        <f>G9*H9</f>
        <v>779513.35376684729</v>
      </c>
      <c r="J9" s="200">
        <f>F9*I9</f>
        <v>1559026.7075336946</v>
      </c>
      <c r="K9" s="19"/>
      <c r="L9" s="19"/>
    </row>
    <row r="10" spans="1:12" ht="14.4" thickBot="1" x14ac:dyDescent="0.3">
      <c r="A10" s="232" t="s">
        <v>201</v>
      </c>
      <c r="B10" s="233">
        <v>4.8000000000000001E-2</v>
      </c>
      <c r="D10" s="110"/>
      <c r="E10" s="238">
        <v>44652</v>
      </c>
      <c r="F10" s="239">
        <v>3</v>
      </c>
      <c r="G10" s="200">
        <f>F4</f>
        <v>847175.11287380964</v>
      </c>
      <c r="H10" s="237">
        <f>1/((1+B8)*(1+B9)*(1+B10))</f>
        <v>0.87798902583956828</v>
      </c>
      <c r="I10" s="200">
        <f>G10*H10</f>
        <v>743810.45206760243</v>
      </c>
      <c r="J10" s="200">
        <f>I10*F10</f>
        <v>2231431.3562028073</v>
      </c>
      <c r="K10" s="19"/>
      <c r="L10" s="19"/>
    </row>
    <row r="11" spans="1:12" x14ac:dyDescent="0.25">
      <c r="D11" s="110"/>
      <c r="E11" s="8"/>
      <c r="F11" s="11"/>
      <c r="G11" s="20"/>
      <c r="H11" s="21"/>
      <c r="I11" s="20"/>
      <c r="K11" s="19"/>
      <c r="L11" s="19"/>
    </row>
    <row r="12" spans="1:12" x14ac:dyDescent="0.25">
      <c r="D12" s="110"/>
      <c r="E12" s="8"/>
      <c r="F12" s="11"/>
      <c r="G12" s="20"/>
      <c r="H12" s="118" t="s">
        <v>141</v>
      </c>
      <c r="I12" s="240">
        <f>SUM(I8:I10)</f>
        <v>2337915.2605208051</v>
      </c>
      <c r="J12" s="240">
        <f>SUM(J8:J10)</f>
        <v>4605049.5184228569</v>
      </c>
      <c r="K12" s="19"/>
      <c r="L12" s="19"/>
    </row>
    <row r="13" spans="1:12" x14ac:dyDescent="0.25">
      <c r="D13" s="110"/>
      <c r="E13" s="8"/>
      <c r="F13" s="11"/>
      <c r="G13" s="20"/>
      <c r="H13" s="21"/>
      <c r="I13" s="9"/>
      <c r="J13" s="9"/>
      <c r="K13" s="19"/>
      <c r="L13" s="19"/>
    </row>
    <row r="14" spans="1:12" x14ac:dyDescent="0.25">
      <c r="D14" s="243" t="s">
        <v>13</v>
      </c>
      <c r="E14" s="236" t="s">
        <v>87</v>
      </c>
      <c r="F14" s="235">
        <f>J12/I12</f>
        <v>1.9697247356163858</v>
      </c>
      <c r="H14" s="22"/>
      <c r="K14" s="24"/>
      <c r="L14" s="19"/>
    </row>
    <row r="15" spans="1:12" x14ac:dyDescent="0.25">
      <c r="D15" s="110"/>
      <c r="E15" s="166" t="s">
        <v>142</v>
      </c>
      <c r="F15" s="235">
        <f>F14/(1+F2)</f>
        <v>1.8861167328786057</v>
      </c>
      <c r="L15" s="19"/>
    </row>
    <row r="16" spans="1:12" x14ac:dyDescent="0.25">
      <c r="D16" s="110"/>
      <c r="F16" s="131"/>
      <c r="G16" s="25"/>
      <c r="I16" s="14"/>
    </row>
    <row r="17" spans="4:11" x14ac:dyDescent="0.25">
      <c r="D17" s="110"/>
      <c r="I17" s="27"/>
    </row>
    <row r="18" spans="4:11" x14ac:dyDescent="0.25">
      <c r="D18" s="110"/>
    </row>
    <row r="19" spans="4:11" x14ac:dyDescent="0.25">
      <c r="D19" s="243" t="s">
        <v>16</v>
      </c>
      <c r="E19" s="137" t="s">
        <v>143</v>
      </c>
      <c r="F19" s="244">
        <v>0.01</v>
      </c>
    </row>
    <row r="20" spans="4:11" x14ac:dyDescent="0.25">
      <c r="D20" s="110"/>
    </row>
    <row r="22" spans="4:11" x14ac:dyDescent="0.25">
      <c r="E22" s="132" t="s">
        <v>211</v>
      </c>
      <c r="F22" s="133" t="s">
        <v>212</v>
      </c>
      <c r="G22" s="116" t="s">
        <v>9</v>
      </c>
      <c r="H22" s="116" t="s">
        <v>106</v>
      </c>
      <c r="I22" s="116" t="s">
        <v>109</v>
      </c>
      <c r="J22" s="116" t="s">
        <v>107</v>
      </c>
      <c r="K22" s="116" t="s">
        <v>108</v>
      </c>
    </row>
    <row r="23" spans="4:11" x14ac:dyDescent="0.25">
      <c r="E23" s="238">
        <v>43922</v>
      </c>
      <c r="F23" s="239">
        <v>1</v>
      </c>
      <c r="G23" s="200">
        <f>G8</f>
        <v>847175.11287380964</v>
      </c>
      <c r="H23" s="237">
        <f>1/(1+B8+F19)</f>
        <v>0.95238095238095233</v>
      </c>
      <c r="I23" s="200">
        <f>G23*H23</f>
        <v>806833.44083219965</v>
      </c>
      <c r="J23" s="237">
        <f>1/(1+B8-F19)</f>
        <v>0.970873786407767</v>
      </c>
      <c r="K23" s="200">
        <f>G23*J23</f>
        <v>822500.10958622291</v>
      </c>
    </row>
    <row r="24" spans="4:11" x14ac:dyDescent="0.25">
      <c r="E24" s="238">
        <v>44287</v>
      </c>
      <c r="F24" s="239">
        <v>2</v>
      </c>
      <c r="G24" s="200">
        <f>G9</f>
        <v>847175.11287380964</v>
      </c>
      <c r="H24" s="237">
        <f>1/((1+B9+F19)*(1+B8+F19))</f>
        <v>0.9027307605506657</v>
      </c>
      <c r="I24" s="200">
        <f>G24*H24</f>
        <v>764771.03396417026</v>
      </c>
      <c r="J24" s="237">
        <f>1/((1+B9-F19)*(1+B8-F19))</f>
        <v>0.93804230570798752</v>
      </c>
      <c r="K24" s="200">
        <f>G24*J24</f>
        <v>794686.09621857293</v>
      </c>
    </row>
    <row r="25" spans="4:11" x14ac:dyDescent="0.25">
      <c r="E25" s="238">
        <v>44652</v>
      </c>
      <c r="F25" s="239">
        <v>3</v>
      </c>
      <c r="G25" s="200">
        <f>G10</f>
        <v>847175.11287380964</v>
      </c>
      <c r="H25" s="237">
        <f>1/((1+B8+F19)*(1+B9+F19)*(1+B10+F19))</f>
        <v>0.85324268483049692</v>
      </c>
      <c r="I25" s="200">
        <f>G25*H25</f>
        <v>722845.96783002862</v>
      </c>
      <c r="J25" s="237">
        <f>1/((1+B8-F19)*(1+B9-F19)*(1+B10-F19))</f>
        <v>0.90370164326395708</v>
      </c>
      <c r="K25" s="200">
        <f>G25*J25</f>
        <v>765593.54163639015</v>
      </c>
    </row>
    <row r="26" spans="4:11" x14ac:dyDescent="0.25">
      <c r="I26" s="241">
        <f>SUM(I23:I25)</f>
        <v>2294450.4426263985</v>
      </c>
      <c r="K26" s="241">
        <f>SUM(K23:K25)</f>
        <v>2382779.7474411861</v>
      </c>
    </row>
    <row r="27" spans="4:11" x14ac:dyDescent="0.25">
      <c r="K27" s="242"/>
    </row>
    <row r="28" spans="4:11" x14ac:dyDescent="0.25">
      <c r="E28" s="166" t="s">
        <v>213</v>
      </c>
      <c r="F28" s="235">
        <f>(K26-I26)/(2*I12*F19)</f>
        <v>1.8890612997476848</v>
      </c>
    </row>
  </sheetData>
  <mergeCells count="1">
    <mergeCell ref="A1:B1"/>
  </mergeCells>
  <phoneticPr fontId="0" type="noConversion"/>
  <pageMargins left="0.75" right="0.75" top="1" bottom="1" header="0.4921259845" footer="0.4921259845"/>
  <pageSetup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11"/>
  <sheetViews>
    <sheetView workbookViewId="0">
      <selection activeCell="E7" sqref="D7:E7"/>
    </sheetView>
  </sheetViews>
  <sheetFormatPr defaultRowHeight="13.2" x14ac:dyDescent="0.25"/>
  <cols>
    <col min="1" max="1" width="15.5546875" customWidth="1"/>
    <col min="2" max="2" width="12.109375" customWidth="1"/>
    <col min="4" max="4" width="19.6640625" customWidth="1"/>
  </cols>
  <sheetData>
    <row r="1" spans="1:7" ht="14.4" thickBot="1" x14ac:dyDescent="0.3">
      <c r="A1" s="307" t="s">
        <v>215</v>
      </c>
      <c r="B1" s="308"/>
    </row>
    <row r="2" spans="1:7" ht="14.4" thickTop="1" x14ac:dyDescent="0.25">
      <c r="A2" s="226" t="s">
        <v>214</v>
      </c>
      <c r="B2" s="230">
        <v>108</v>
      </c>
    </row>
    <row r="3" spans="1:7" ht="16.2" x14ac:dyDescent="0.25">
      <c r="A3" s="226" t="s">
        <v>220</v>
      </c>
      <c r="B3" s="230">
        <v>4.5</v>
      </c>
      <c r="D3" s="7" t="s">
        <v>87</v>
      </c>
      <c r="E3" s="255">
        <f>B3*B5</f>
        <v>3.6000000000000004E-2</v>
      </c>
      <c r="F3" s="254">
        <f>B2+B2*E3</f>
        <v>111.88800000000001</v>
      </c>
    </row>
    <row r="4" spans="1:7" ht="13.8" x14ac:dyDescent="0.25">
      <c r="A4" s="226" t="s">
        <v>26</v>
      </c>
      <c r="B4" s="230">
        <v>87</v>
      </c>
      <c r="D4" s="7"/>
      <c r="E4" s="2"/>
      <c r="F4" s="251"/>
    </row>
    <row r="5" spans="1:7" ht="14.4" thickBot="1" x14ac:dyDescent="0.3">
      <c r="A5" s="232" t="s">
        <v>217</v>
      </c>
      <c r="B5" s="245">
        <v>8.0000000000000002E-3</v>
      </c>
      <c r="D5" s="7" t="s">
        <v>216</v>
      </c>
      <c r="E5" s="256">
        <f>0.5*B4*B2*B5^2</f>
        <v>0.30067199999999999</v>
      </c>
      <c r="F5" s="254">
        <f>F3+E5</f>
        <v>112.18867200000001</v>
      </c>
    </row>
    <row r="6" spans="1:7" ht="13.8" x14ac:dyDescent="0.25">
      <c r="D6" s="2"/>
      <c r="E6" s="2"/>
      <c r="F6" s="2"/>
    </row>
    <row r="7" spans="1:7" ht="13.8" x14ac:dyDescent="0.25">
      <c r="D7" s="2"/>
      <c r="E7" s="2"/>
      <c r="F7" s="2"/>
    </row>
    <row r="10" spans="1:7" ht="14.4" x14ac:dyDescent="0.3">
      <c r="G10" s="211"/>
    </row>
    <row r="11" spans="1:7" ht="14.4" x14ac:dyDescent="0.3">
      <c r="G11" s="211"/>
    </row>
  </sheetData>
  <mergeCells count="1">
    <mergeCell ref="A1:B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C3"/>
  <sheetViews>
    <sheetView workbookViewId="0">
      <selection activeCell="B9" sqref="B9"/>
    </sheetView>
  </sheetViews>
  <sheetFormatPr defaultRowHeight="13.2" x14ac:dyDescent="0.25"/>
  <cols>
    <col min="1" max="1" width="29.44140625" bestFit="1" customWidth="1"/>
    <col min="3" max="3" width="20" bestFit="1" customWidth="1"/>
  </cols>
  <sheetData>
    <row r="1" spans="1:3" ht="13.8" x14ac:dyDescent="0.25">
      <c r="A1" s="3" t="s">
        <v>219</v>
      </c>
      <c r="B1" s="252">
        <f>4.8*0.0075</f>
        <v>3.5999999999999997E-2</v>
      </c>
      <c r="C1" s="3"/>
    </row>
    <row r="2" spans="1:3" ht="13.8" x14ac:dyDescent="0.25">
      <c r="A2" s="3"/>
      <c r="B2" s="253">
        <f>B1</f>
        <v>3.5999999999999997E-2</v>
      </c>
      <c r="C2" s="3"/>
    </row>
    <row r="3" spans="1:3" ht="13.8" x14ac:dyDescent="0.25">
      <c r="A3" s="3"/>
      <c r="B3" s="3"/>
      <c r="C3" s="252" t="s">
        <v>218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selection activeCell="C9" sqref="C9"/>
    </sheetView>
  </sheetViews>
  <sheetFormatPr defaultColWidth="9.109375" defaultRowHeight="13.2" x14ac:dyDescent="0.25"/>
  <cols>
    <col min="1" max="1" width="1.33203125" style="78" customWidth="1"/>
    <col min="2" max="2" width="9.109375" style="78"/>
    <col min="3" max="3" width="8.33203125" style="78" customWidth="1"/>
    <col min="4" max="4" width="10.5546875" style="78" customWidth="1"/>
    <col min="5" max="5" width="10.33203125" style="78" customWidth="1"/>
    <col min="6" max="6" width="9.5546875" style="78" bestFit="1" customWidth="1"/>
    <col min="7" max="7" width="13.44140625" style="78" bestFit="1" customWidth="1"/>
    <col min="8" max="8" width="3.6640625" style="78" customWidth="1"/>
    <col min="9" max="16384" width="9.109375" style="78"/>
  </cols>
  <sheetData>
    <row r="1" spans="1:8" x14ac:dyDescent="0.25">
      <c r="A1" s="77"/>
      <c r="B1" s="77" t="s">
        <v>96</v>
      </c>
      <c r="C1" s="77" t="s">
        <v>60</v>
      </c>
      <c r="D1" s="77"/>
      <c r="E1" s="77"/>
      <c r="F1" s="77"/>
      <c r="G1" s="77"/>
      <c r="H1" s="77"/>
    </row>
    <row r="2" spans="1:8" x14ac:dyDescent="0.25">
      <c r="A2" s="77"/>
      <c r="B2" s="77" t="s">
        <v>61</v>
      </c>
      <c r="C2" s="77"/>
      <c r="D2" s="77"/>
      <c r="E2" s="77"/>
      <c r="F2" s="77"/>
      <c r="G2" s="77"/>
      <c r="H2" s="77"/>
    </row>
    <row r="3" spans="1:8" x14ac:dyDescent="0.25">
      <c r="A3" s="77"/>
      <c r="B3" s="77" t="s">
        <v>62</v>
      </c>
      <c r="C3" s="77" t="s">
        <v>95</v>
      </c>
      <c r="D3" s="77"/>
      <c r="E3" s="77"/>
      <c r="F3" s="77"/>
      <c r="G3" s="77"/>
      <c r="H3" s="77"/>
    </row>
    <row r="4" spans="1:8" x14ac:dyDescent="0.25">
      <c r="A4" s="77"/>
      <c r="B4" s="77" t="s">
        <v>63</v>
      </c>
      <c r="C4" s="77" t="s">
        <v>64</v>
      </c>
      <c r="D4" s="77"/>
      <c r="E4" s="77"/>
      <c r="F4" s="77"/>
      <c r="G4" s="77"/>
      <c r="H4" s="77"/>
    </row>
    <row r="5" spans="1:8" x14ac:dyDescent="0.25">
      <c r="A5" s="77"/>
      <c r="B5" s="77" t="s">
        <v>13</v>
      </c>
      <c r="C5" s="77" t="s">
        <v>90</v>
      </c>
      <c r="D5" s="77"/>
      <c r="E5" s="77"/>
      <c r="F5" s="77"/>
      <c r="G5" s="77"/>
      <c r="H5" s="77"/>
    </row>
    <row r="6" spans="1:8" x14ac:dyDescent="0.25">
      <c r="B6" s="79" t="s">
        <v>65</v>
      </c>
      <c r="D6" s="80"/>
      <c r="E6" s="80"/>
      <c r="F6" s="80"/>
    </row>
    <row r="7" spans="1:8" x14ac:dyDescent="0.25">
      <c r="B7" s="81"/>
      <c r="C7" s="81"/>
      <c r="D7" s="82">
        <v>0.06</v>
      </c>
      <c r="E7" s="81"/>
      <c r="F7" s="81"/>
    </row>
    <row r="8" spans="1:8" x14ac:dyDescent="0.25">
      <c r="B8" s="81">
        <v>1</v>
      </c>
      <c r="C8" s="83">
        <f>G8*C10</f>
        <v>500</v>
      </c>
      <c r="D8" s="81">
        <f>(1+D$7)^B8</f>
        <v>1.06</v>
      </c>
      <c r="E8" s="83">
        <f>C8/D8</f>
        <v>471.69811320754712</v>
      </c>
      <c r="F8" s="111">
        <f>E8*B8/E$11</f>
        <v>9.2222331658951384E-2</v>
      </c>
      <c r="G8" s="84">
        <v>0.1</v>
      </c>
    </row>
    <row r="9" spans="1:8" x14ac:dyDescent="0.25">
      <c r="B9" s="81">
        <v>2</v>
      </c>
      <c r="C9" s="83">
        <f>G8*C10</f>
        <v>500</v>
      </c>
      <c r="D9" s="81">
        <f>(1+D$7)^B9</f>
        <v>1.1236000000000002</v>
      </c>
      <c r="E9" s="83">
        <f>C9/D9</f>
        <v>444.99822000711993</v>
      </c>
      <c r="F9" s="111">
        <f>E9*B9/E$11</f>
        <v>0.17400439935651205</v>
      </c>
      <c r="G9" s="102">
        <v>5000</v>
      </c>
    </row>
    <row r="10" spans="1:8" x14ac:dyDescent="0.25">
      <c r="B10" s="81">
        <v>3</v>
      </c>
      <c r="C10" s="83">
        <f>G9</f>
        <v>5000</v>
      </c>
      <c r="D10" s="81">
        <f>(1+D$7)^B10</f>
        <v>1.1910160000000003</v>
      </c>
      <c r="E10" s="83">
        <f>C10/D10</f>
        <v>4198.096415161508</v>
      </c>
      <c r="F10" s="111">
        <f>E10*B10/E$11</f>
        <v>2.4623264059883776</v>
      </c>
    </row>
    <row r="11" spans="1:8" x14ac:dyDescent="0.25">
      <c r="B11" s="81"/>
      <c r="C11" s="81"/>
      <c r="D11" s="81"/>
      <c r="E11" s="85">
        <f>SUM(E8:E10)</f>
        <v>5114.792748376175</v>
      </c>
      <c r="F11" s="112">
        <f>SUM(F8:F10)</f>
        <v>2.7285531370038409</v>
      </c>
    </row>
    <row r="12" spans="1:8" x14ac:dyDescent="0.25">
      <c r="B12" s="81"/>
      <c r="C12" s="81"/>
      <c r="D12" s="81"/>
      <c r="E12" s="86" t="s">
        <v>11</v>
      </c>
      <c r="F12" s="87" t="s">
        <v>66</v>
      </c>
    </row>
    <row r="13" spans="1:8" s="80" customFormat="1" x14ac:dyDescent="0.25">
      <c r="B13" s="72" t="s">
        <v>67</v>
      </c>
    </row>
    <row r="14" spans="1:8" x14ac:dyDescent="0.25">
      <c r="B14" s="88"/>
      <c r="C14" s="88"/>
      <c r="D14" s="89">
        <v>0.06</v>
      </c>
      <c r="E14" s="88"/>
      <c r="F14" s="88"/>
    </row>
    <row r="15" spans="1:8" x14ac:dyDescent="0.25">
      <c r="B15" s="88">
        <v>2</v>
      </c>
      <c r="C15" s="90">
        <v>1000</v>
      </c>
      <c r="D15" s="88">
        <f>(1+D14)^B15</f>
        <v>1.1236000000000002</v>
      </c>
      <c r="E15" s="90">
        <f>C15/D15</f>
        <v>889.99644001423985</v>
      </c>
      <c r="F15" s="113">
        <f>B15*E15/E17</f>
        <v>1.7857142857142856</v>
      </c>
    </row>
    <row r="16" spans="1:8" x14ac:dyDescent="0.25">
      <c r="B16" s="88">
        <v>2</v>
      </c>
      <c r="C16" s="90">
        <f>D14*C15*2</f>
        <v>120</v>
      </c>
      <c r="D16" s="88">
        <f>D15</f>
        <v>1.1236000000000002</v>
      </c>
      <c r="E16" s="90">
        <f>C16/D16</f>
        <v>106.79957280170878</v>
      </c>
      <c r="F16" s="113">
        <f>B16*E16/E17</f>
        <v>0.21428571428571427</v>
      </c>
    </row>
    <row r="17" spans="1:12" x14ac:dyDescent="0.25">
      <c r="B17" s="88"/>
      <c r="C17" s="88"/>
      <c r="D17" s="88"/>
      <c r="E17" s="91">
        <f>E15+E16</f>
        <v>996.79601281594864</v>
      </c>
      <c r="F17" s="114">
        <f>F15+F16</f>
        <v>1.9999999999999998</v>
      </c>
    </row>
    <row r="18" spans="1:12" x14ac:dyDescent="0.25">
      <c r="B18" s="88"/>
      <c r="C18" s="88"/>
      <c r="D18" s="88"/>
      <c r="E18" s="92" t="s">
        <v>11</v>
      </c>
      <c r="F18" s="93" t="s">
        <v>66</v>
      </c>
    </row>
    <row r="19" spans="1:12" x14ac:dyDescent="0.25">
      <c r="B19" s="80"/>
      <c r="C19" s="80"/>
      <c r="D19" s="80"/>
      <c r="E19" s="80"/>
      <c r="F19" s="80"/>
    </row>
    <row r="20" spans="1:12" hidden="1" x14ac:dyDescent="0.25">
      <c r="K20" s="78" t="s">
        <v>71</v>
      </c>
      <c r="L20" s="78">
        <v>10000</v>
      </c>
    </row>
    <row r="21" spans="1:12" hidden="1" x14ac:dyDescent="0.25">
      <c r="A21" s="97" t="s">
        <v>72</v>
      </c>
      <c r="K21" s="78" t="s">
        <v>73</v>
      </c>
      <c r="L21" s="78">
        <v>173</v>
      </c>
    </row>
    <row r="22" spans="1:12" hidden="1" x14ac:dyDescent="0.25">
      <c r="A22" s="97" t="s">
        <v>74</v>
      </c>
      <c r="K22" s="78" t="s">
        <v>75</v>
      </c>
      <c r="L22" s="84">
        <v>0.05</v>
      </c>
    </row>
    <row r="23" spans="1:12" hidden="1" x14ac:dyDescent="0.25">
      <c r="B23" s="79" t="s">
        <v>76</v>
      </c>
    </row>
    <row r="24" spans="1:12" hidden="1" x14ac:dyDescent="0.25">
      <c r="B24" s="81"/>
      <c r="C24" s="81"/>
      <c r="D24" s="82">
        <v>0.1</v>
      </c>
      <c r="E24" s="81"/>
      <c r="F24" s="81"/>
      <c r="G24" s="78" t="s">
        <v>77</v>
      </c>
      <c r="I24" s="98">
        <f>F28</f>
        <v>2.7355371900826437</v>
      </c>
      <c r="K24" s="78" t="s">
        <v>78</v>
      </c>
      <c r="L24" s="78">
        <f>E28</f>
        <v>6999.9999999999982</v>
      </c>
    </row>
    <row r="25" spans="1:12" ht="13.8" hidden="1" thickBot="1" x14ac:dyDescent="0.3">
      <c r="B25" s="81">
        <v>1</v>
      </c>
      <c r="C25" s="81">
        <v>700</v>
      </c>
      <c r="D25" s="81">
        <f>(1+$D$24)^B25</f>
        <v>1.1000000000000001</v>
      </c>
      <c r="E25" s="81">
        <f>C25/D25</f>
        <v>636.36363636363626</v>
      </c>
      <c r="F25" s="81">
        <f>E25*B25/$E$28</f>
        <v>9.0909090909090912E-2</v>
      </c>
      <c r="G25" s="78" t="s">
        <v>79</v>
      </c>
      <c r="I25" s="98">
        <f>173/365</f>
        <v>0.47397260273972602</v>
      </c>
      <c r="J25" s="78" t="s">
        <v>80</v>
      </c>
      <c r="K25" s="78" t="s">
        <v>81</v>
      </c>
      <c r="L25" s="78">
        <f>(L20/(1+L22*L21/360))</f>
        <v>9765.3600976536018</v>
      </c>
    </row>
    <row r="26" spans="1:12" ht="13.8" hidden="1" thickBot="1" x14ac:dyDescent="0.3">
      <c r="B26" s="81">
        <v>2</v>
      </c>
      <c r="C26" s="81">
        <v>700</v>
      </c>
      <c r="D26" s="81">
        <f>(1+$D$24)^B26</f>
        <v>1.2100000000000002</v>
      </c>
      <c r="E26" s="81">
        <f>C26/D26</f>
        <v>578.51239669421477</v>
      </c>
      <c r="F26" s="81">
        <f>E26*B26/$E$28</f>
        <v>0.16528925619834711</v>
      </c>
      <c r="G26" s="99" t="s">
        <v>82</v>
      </c>
      <c r="H26" s="100"/>
      <c r="I26" s="101">
        <f>(I24*L24+I25*L25)/(L24+L25)</f>
        <v>1.4182381609615291</v>
      </c>
    </row>
    <row r="27" spans="1:12" hidden="1" x14ac:dyDescent="0.25">
      <c r="B27" s="81">
        <v>3</v>
      </c>
      <c r="C27" s="81">
        <v>7700</v>
      </c>
      <c r="D27" s="81">
        <f>(1+$D$24)^B27</f>
        <v>1.3310000000000004</v>
      </c>
      <c r="E27" s="81">
        <f>C27/D27</f>
        <v>5785.1239669421466</v>
      </c>
      <c r="F27" s="81">
        <f>E27*B27/$E$28</f>
        <v>2.4793388429752059</v>
      </c>
    </row>
    <row r="28" spans="1:12" hidden="1" x14ac:dyDescent="0.25">
      <c r="B28" s="81"/>
      <c r="C28" s="81"/>
      <c r="D28" s="81"/>
      <c r="E28" s="81">
        <f>SUM(E25:E27)</f>
        <v>6999.9999999999982</v>
      </c>
      <c r="F28" s="81">
        <f>SUM(F25:F27)</f>
        <v>2.7355371900826437</v>
      </c>
    </row>
    <row r="29" spans="1:12" hidden="1" x14ac:dyDescent="0.25"/>
    <row r="30" spans="1:12" hidden="1" x14ac:dyDescent="0.25"/>
    <row r="31" spans="1:12" x14ac:dyDescent="0.25">
      <c r="B31" s="103" t="s">
        <v>84</v>
      </c>
      <c r="C31" s="104"/>
      <c r="D31" s="104"/>
      <c r="E31" s="104"/>
      <c r="F31" s="104"/>
    </row>
    <row r="32" spans="1:12" x14ac:dyDescent="0.25">
      <c r="B32" s="45" t="s">
        <v>85</v>
      </c>
      <c r="C32" s="45">
        <v>1000</v>
      </c>
      <c r="D32" s="104"/>
      <c r="E32" s="104"/>
      <c r="F32" s="104"/>
    </row>
    <row r="33" spans="2:6" x14ac:dyDescent="0.25">
      <c r="B33" s="45" t="s">
        <v>11</v>
      </c>
      <c r="C33" s="45">
        <f>C32/(1+C34/C35*C36)</f>
        <v>970.87378640776694</v>
      </c>
      <c r="D33" s="104"/>
      <c r="E33" s="105"/>
      <c r="F33" s="104"/>
    </row>
    <row r="34" spans="2:6" x14ac:dyDescent="0.25">
      <c r="B34" s="45" t="s">
        <v>86</v>
      </c>
      <c r="C34" s="45">
        <v>180</v>
      </c>
      <c r="D34" s="104"/>
      <c r="E34" s="104"/>
      <c r="F34" s="104"/>
    </row>
    <row r="35" spans="2:6" x14ac:dyDescent="0.25">
      <c r="B35" s="45" t="s">
        <v>88</v>
      </c>
      <c r="C35" s="45">
        <v>360</v>
      </c>
      <c r="D35" s="104"/>
      <c r="E35" s="104"/>
      <c r="F35" s="104"/>
    </row>
    <row r="36" spans="2:6" x14ac:dyDescent="0.25">
      <c r="B36" s="45" t="s">
        <v>89</v>
      </c>
      <c r="C36" s="106">
        <v>0.06</v>
      </c>
      <c r="D36" s="104"/>
      <c r="E36" s="107">
        <f>C33</f>
        <v>970.87378640776694</v>
      </c>
      <c r="F36" s="115">
        <f>C34/C35</f>
        <v>0.5</v>
      </c>
    </row>
    <row r="37" spans="2:6" x14ac:dyDescent="0.25">
      <c r="B37" s="104"/>
      <c r="C37" s="104"/>
      <c r="D37" s="104"/>
      <c r="E37" s="108" t="s">
        <v>11</v>
      </c>
      <c r="F37" s="109" t="s">
        <v>87</v>
      </c>
    </row>
    <row r="39" spans="2:6" x14ac:dyDescent="0.25">
      <c r="B39" s="78" t="s">
        <v>68</v>
      </c>
      <c r="D39" s="98">
        <f>F17</f>
        <v>1.9999999999999998</v>
      </c>
    </row>
    <row r="40" spans="2:6" x14ac:dyDescent="0.25">
      <c r="B40" s="78" t="s">
        <v>69</v>
      </c>
      <c r="D40" s="98">
        <f>F11</f>
        <v>2.7285531370038409</v>
      </c>
    </row>
    <row r="41" spans="2:6" ht="13.8" thickBot="1" x14ac:dyDescent="0.3">
      <c r="B41" s="78" t="s">
        <v>83</v>
      </c>
      <c r="D41" s="98">
        <f>F36</f>
        <v>0.5</v>
      </c>
    </row>
    <row r="42" spans="2:6" ht="13.8" thickBot="1" x14ac:dyDescent="0.3">
      <c r="B42" s="94" t="s">
        <v>70</v>
      </c>
      <c r="C42" s="95"/>
      <c r="D42" s="96">
        <f>(E11*F11+E17*F17+D41*C33)/(E11+E17+C33)</f>
        <v>2.3205223616906521</v>
      </c>
    </row>
  </sheetData>
  <phoneticPr fontId="27" type="noConversion"/>
  <pageMargins left="0.75" right="0.75" top="1" bottom="1" header="0.4921259845" footer="0.4921259845"/>
  <pageSetup paperSize="9" scale="6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E31"/>
  <sheetViews>
    <sheetView workbookViewId="0">
      <selection activeCell="E9" sqref="E9"/>
    </sheetView>
  </sheetViews>
  <sheetFormatPr defaultRowHeight="13.2" x14ac:dyDescent="0.25"/>
  <cols>
    <col min="1" max="1" width="9.33203125" customWidth="1"/>
    <col min="2" max="3" width="3.33203125" bestFit="1" customWidth="1"/>
    <col min="4" max="4" width="16.88671875" bestFit="1" customWidth="1"/>
  </cols>
  <sheetData>
    <row r="2" spans="3:5" x14ac:dyDescent="0.25">
      <c r="C2" t="s">
        <v>98</v>
      </c>
      <c r="D2" s="110" t="s">
        <v>97</v>
      </c>
      <c r="E2" s="110">
        <f>SUM(E3:E7)</f>
        <v>12</v>
      </c>
    </row>
    <row r="3" spans="3:5" x14ac:dyDescent="0.25">
      <c r="D3" s="76" t="s">
        <v>5</v>
      </c>
      <c r="E3">
        <v>2</v>
      </c>
    </row>
    <row r="4" spans="3:5" x14ac:dyDescent="0.25">
      <c r="D4" s="76" t="s">
        <v>7</v>
      </c>
      <c r="E4">
        <v>3</v>
      </c>
    </row>
    <row r="5" spans="3:5" x14ac:dyDescent="0.25">
      <c r="D5" s="76" t="s">
        <v>13</v>
      </c>
      <c r="E5">
        <v>5</v>
      </c>
    </row>
    <row r="6" spans="3:5" x14ac:dyDescent="0.25">
      <c r="D6" s="76" t="s">
        <v>16</v>
      </c>
      <c r="E6">
        <v>1</v>
      </c>
    </row>
    <row r="7" spans="3:5" x14ac:dyDescent="0.25">
      <c r="D7" s="76" t="s">
        <v>25</v>
      </c>
      <c r="E7">
        <v>1</v>
      </c>
    </row>
    <row r="8" spans="3:5" x14ac:dyDescent="0.25">
      <c r="C8" t="s">
        <v>99</v>
      </c>
      <c r="D8" s="110" t="s">
        <v>105</v>
      </c>
      <c r="E8" s="110">
        <f>E9+E10+E11</f>
        <v>6</v>
      </c>
    </row>
    <row r="9" spans="3:5" x14ac:dyDescent="0.25">
      <c r="D9" s="76" t="s">
        <v>5</v>
      </c>
      <c r="E9">
        <v>3</v>
      </c>
    </row>
    <row r="10" spans="3:5" x14ac:dyDescent="0.25">
      <c r="D10" s="76" t="s">
        <v>7</v>
      </c>
      <c r="E10">
        <v>2</v>
      </c>
    </row>
    <row r="11" spans="3:5" x14ac:dyDescent="0.25">
      <c r="D11" s="76" t="s">
        <v>13</v>
      </c>
      <c r="E11">
        <v>1</v>
      </c>
    </row>
    <row r="12" spans="3:5" x14ac:dyDescent="0.25">
      <c r="C12" t="s">
        <v>100</v>
      </c>
      <c r="D12" s="110" t="s">
        <v>94</v>
      </c>
      <c r="E12" s="110">
        <f>E13+E14+E15</f>
        <v>8</v>
      </c>
    </row>
    <row r="13" spans="3:5" x14ac:dyDescent="0.25">
      <c r="D13" s="76" t="s">
        <v>5</v>
      </c>
      <c r="E13">
        <v>5</v>
      </c>
    </row>
    <row r="14" spans="3:5" x14ac:dyDescent="0.25">
      <c r="D14" s="76" t="s">
        <v>7</v>
      </c>
      <c r="E14">
        <v>1</v>
      </c>
    </row>
    <row r="15" spans="3:5" x14ac:dyDescent="0.25">
      <c r="D15" s="76" t="s">
        <v>13</v>
      </c>
      <c r="E15">
        <v>2</v>
      </c>
    </row>
    <row r="16" spans="3:5" x14ac:dyDescent="0.25">
      <c r="C16" t="s">
        <v>101</v>
      </c>
      <c r="D16" s="110" t="s">
        <v>91</v>
      </c>
      <c r="E16" s="110">
        <f>E17+E18+E19+E20</f>
        <v>14</v>
      </c>
    </row>
    <row r="17" spans="3:5" x14ac:dyDescent="0.25">
      <c r="D17" s="76" t="s">
        <v>5</v>
      </c>
      <c r="E17">
        <v>4</v>
      </c>
    </row>
    <row r="18" spans="3:5" x14ac:dyDescent="0.25">
      <c r="D18" s="76" t="s">
        <v>7</v>
      </c>
      <c r="E18">
        <v>4</v>
      </c>
    </row>
    <row r="19" spans="3:5" x14ac:dyDescent="0.25">
      <c r="D19" s="76" t="s">
        <v>13</v>
      </c>
      <c r="E19">
        <v>3</v>
      </c>
    </row>
    <row r="20" spans="3:5" x14ac:dyDescent="0.25">
      <c r="D20" s="76" t="s">
        <v>16</v>
      </c>
      <c r="E20">
        <v>3</v>
      </c>
    </row>
    <row r="21" spans="3:5" x14ac:dyDescent="0.25">
      <c r="C21" t="s">
        <v>102</v>
      </c>
      <c r="D21" s="110" t="s">
        <v>93</v>
      </c>
      <c r="E21" s="110">
        <f>E22+E23+E24</f>
        <v>8</v>
      </c>
    </row>
    <row r="22" spans="3:5" x14ac:dyDescent="0.25">
      <c r="D22" s="76" t="s">
        <v>5</v>
      </c>
      <c r="E22">
        <v>3</v>
      </c>
    </row>
    <row r="23" spans="3:5" x14ac:dyDescent="0.25">
      <c r="D23" s="76" t="s">
        <v>7</v>
      </c>
      <c r="E23">
        <v>2</v>
      </c>
    </row>
    <row r="24" spans="3:5" x14ac:dyDescent="0.25">
      <c r="D24" s="76" t="s">
        <v>13</v>
      </c>
      <c r="E24">
        <v>3</v>
      </c>
    </row>
    <row r="25" spans="3:5" x14ac:dyDescent="0.25">
      <c r="C25" t="s">
        <v>103</v>
      </c>
      <c r="D25" s="110" t="s">
        <v>104</v>
      </c>
      <c r="E25" s="110">
        <f>E26+E27+E28+E29</f>
        <v>12</v>
      </c>
    </row>
    <row r="26" spans="3:5" x14ac:dyDescent="0.25">
      <c r="D26" s="76" t="s">
        <v>5</v>
      </c>
      <c r="E26">
        <v>3</v>
      </c>
    </row>
    <row r="27" spans="3:5" x14ac:dyDescent="0.25">
      <c r="D27" s="76" t="s">
        <v>7</v>
      </c>
      <c r="E27">
        <v>3</v>
      </c>
    </row>
    <row r="28" spans="3:5" x14ac:dyDescent="0.25">
      <c r="D28" s="76" t="s">
        <v>13</v>
      </c>
      <c r="E28">
        <v>3</v>
      </c>
    </row>
    <row r="29" spans="3:5" x14ac:dyDescent="0.25">
      <c r="D29" s="76" t="s">
        <v>16</v>
      </c>
      <c r="E29">
        <v>3</v>
      </c>
    </row>
    <row r="31" spans="3:5" x14ac:dyDescent="0.25">
      <c r="D31" s="110" t="s">
        <v>92</v>
      </c>
      <c r="E31" s="110">
        <f>E2+E8+E12+E16+E21+E25</f>
        <v>60</v>
      </c>
    </row>
  </sheetData>
  <phoneticPr fontId="0" type="noConversion"/>
  <pageMargins left="0.75" right="0.75" top="1" bottom="1"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5"/>
  <sheetViews>
    <sheetView workbookViewId="0"/>
  </sheetViews>
  <sheetFormatPr defaultRowHeight="13.2" x14ac:dyDescent="0.25"/>
  <sheetData>
    <row r="1" spans="1:255" x14ac:dyDescent="0.25">
      <c r="A1" s="119"/>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c r="EZ1" s="119"/>
      <c r="FA1" s="119"/>
      <c r="FB1" s="119"/>
      <c r="FC1" s="119"/>
      <c r="FD1" s="119"/>
      <c r="FE1" s="119"/>
      <c r="FF1" s="119"/>
      <c r="FG1" s="119"/>
      <c r="FH1" s="119"/>
      <c r="FI1" s="119"/>
      <c r="FJ1" s="119"/>
      <c r="FK1" s="119"/>
      <c r="FL1" s="119"/>
      <c r="FM1" s="119"/>
      <c r="FN1" s="119"/>
      <c r="FO1" s="119"/>
      <c r="FP1" s="119"/>
      <c r="FQ1" s="119"/>
      <c r="FR1" s="119"/>
      <c r="FS1" s="119"/>
      <c r="FT1" s="119"/>
      <c r="FU1" s="119"/>
      <c r="FV1" s="119"/>
      <c r="FW1" s="119"/>
      <c r="FX1" s="119"/>
      <c r="FY1" s="119"/>
      <c r="FZ1" s="119"/>
      <c r="GA1" s="119"/>
      <c r="GB1" s="119"/>
      <c r="GC1" s="119"/>
      <c r="GD1" s="119"/>
      <c r="GE1" s="119"/>
      <c r="GF1" s="119"/>
      <c r="GG1" s="119"/>
      <c r="GH1" s="119"/>
      <c r="GI1" s="119"/>
      <c r="GJ1" s="119"/>
      <c r="GK1" s="119"/>
      <c r="GL1" s="119"/>
      <c r="GM1" s="119"/>
      <c r="GN1" s="119"/>
      <c r="GO1" s="119"/>
      <c r="GP1" s="119"/>
      <c r="GQ1" s="119"/>
      <c r="GR1" s="119"/>
      <c r="GS1" s="119"/>
      <c r="GT1" s="119"/>
      <c r="GU1" s="119"/>
      <c r="GV1" s="119"/>
      <c r="GW1" s="119"/>
      <c r="GX1" s="119"/>
      <c r="GY1" s="119"/>
      <c r="GZ1" s="119"/>
      <c r="HA1" s="119"/>
      <c r="HB1" s="119"/>
      <c r="HC1" s="119"/>
      <c r="HD1" s="119"/>
      <c r="HE1" s="119"/>
      <c r="HF1" s="119"/>
      <c r="HG1" s="119"/>
      <c r="HH1" s="119"/>
      <c r="HI1" s="119"/>
      <c r="HJ1" s="119"/>
      <c r="HK1" s="119"/>
      <c r="HL1" s="119"/>
      <c r="HM1" s="119"/>
      <c r="HN1" s="119"/>
      <c r="HO1" s="119"/>
      <c r="HP1" s="119"/>
      <c r="HQ1" s="119"/>
      <c r="HR1" s="119"/>
      <c r="HS1" s="119"/>
      <c r="HT1" s="119"/>
      <c r="HU1" s="119"/>
      <c r="HV1" s="119"/>
      <c r="HW1" s="119"/>
      <c r="HX1" s="119"/>
      <c r="HY1" s="119"/>
      <c r="HZ1" s="119"/>
      <c r="IA1" s="119"/>
      <c r="IB1" s="119"/>
      <c r="IC1" s="119"/>
      <c r="ID1" s="119"/>
      <c r="IE1" s="119"/>
      <c r="IF1" s="119"/>
      <c r="IG1" s="119"/>
      <c r="IH1" s="119"/>
      <c r="II1" s="119"/>
      <c r="IJ1" s="119"/>
      <c r="IK1" s="119"/>
      <c r="IL1" s="119"/>
      <c r="IM1" s="119"/>
      <c r="IN1" s="119"/>
      <c r="IO1" s="119"/>
      <c r="IP1" s="119"/>
      <c r="IQ1" s="119"/>
      <c r="IR1" s="119"/>
      <c r="IS1" s="119"/>
      <c r="IT1" s="119"/>
      <c r="IU1" s="119"/>
    </row>
    <row r="2" spans="1:255" x14ac:dyDescent="0.25">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19"/>
      <c r="CN2" s="119"/>
      <c r="CO2" s="119"/>
      <c r="CP2" s="119"/>
      <c r="CQ2" s="119"/>
      <c r="CR2" s="119"/>
      <c r="CS2" s="119"/>
      <c r="CT2" s="119"/>
      <c r="CU2" s="119"/>
      <c r="CV2" s="119"/>
      <c r="CW2" s="119"/>
      <c r="CX2" s="119"/>
      <c r="CY2" s="119"/>
      <c r="CZ2" s="119"/>
      <c r="DA2" s="119"/>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c r="EY2" s="119"/>
      <c r="EZ2" s="119"/>
      <c r="FA2" s="119"/>
      <c r="FB2" s="119"/>
      <c r="FC2" s="119"/>
      <c r="FD2" s="119"/>
      <c r="FE2" s="119"/>
      <c r="FF2" s="119"/>
      <c r="FG2" s="119"/>
      <c r="FH2" s="119"/>
      <c r="FI2" s="119"/>
      <c r="FJ2" s="119"/>
      <c r="FK2" s="119"/>
      <c r="FL2" s="119"/>
      <c r="FM2" s="119"/>
      <c r="FN2" s="119"/>
      <c r="FO2" s="119"/>
      <c r="FP2" s="119"/>
      <c r="FQ2" s="119"/>
      <c r="FR2" s="119"/>
      <c r="FS2" s="119"/>
      <c r="FT2" s="119"/>
      <c r="FU2" s="119"/>
      <c r="FV2" s="119"/>
      <c r="FW2" s="119"/>
      <c r="FX2" s="119"/>
      <c r="FY2" s="119"/>
      <c r="FZ2" s="119"/>
      <c r="GA2" s="119"/>
      <c r="GB2" s="119"/>
      <c r="GC2" s="119"/>
      <c r="GD2" s="119"/>
      <c r="GE2" s="119"/>
      <c r="GF2" s="119"/>
      <c r="GG2" s="119"/>
      <c r="GH2" s="119"/>
      <c r="GI2" s="119"/>
      <c r="GJ2" s="119"/>
      <c r="GK2" s="119"/>
      <c r="GL2" s="119"/>
      <c r="GM2" s="119"/>
      <c r="GN2" s="119"/>
      <c r="GO2" s="119"/>
      <c r="GP2" s="119"/>
      <c r="GQ2" s="119"/>
      <c r="GR2" s="119"/>
      <c r="GS2" s="119"/>
      <c r="GT2" s="119"/>
      <c r="GU2" s="119"/>
      <c r="GV2" s="119"/>
      <c r="GW2" s="119"/>
      <c r="GX2" s="119"/>
      <c r="GY2" s="119"/>
      <c r="GZ2" s="119"/>
      <c r="HA2" s="119"/>
      <c r="HB2" s="119"/>
      <c r="HC2" s="119"/>
      <c r="HD2" s="119"/>
      <c r="HE2" s="119"/>
      <c r="HF2" s="119"/>
      <c r="HG2" s="119"/>
      <c r="HH2" s="119"/>
      <c r="HI2" s="119"/>
      <c r="HJ2" s="119"/>
      <c r="HK2" s="119"/>
      <c r="HL2" s="119"/>
      <c r="HM2" s="119"/>
      <c r="HN2" s="119"/>
      <c r="HO2" s="119"/>
      <c r="HP2" s="119"/>
      <c r="HQ2" s="119"/>
      <c r="HR2" s="119"/>
      <c r="HS2" s="119"/>
      <c r="HT2" s="119"/>
      <c r="HU2" s="119"/>
      <c r="HV2" s="119"/>
      <c r="HW2" s="119"/>
      <c r="HX2" s="119"/>
      <c r="HY2" s="119"/>
      <c r="HZ2" s="119"/>
      <c r="IA2" s="119"/>
      <c r="IB2" s="119"/>
      <c r="IC2" s="119"/>
      <c r="ID2" s="119"/>
      <c r="IE2" s="119"/>
      <c r="IF2" s="119"/>
      <c r="IG2" s="119"/>
      <c r="IH2" s="119"/>
      <c r="II2" s="119"/>
      <c r="IJ2" s="119"/>
      <c r="IK2" s="119"/>
      <c r="IL2" s="119"/>
      <c r="IM2" s="119"/>
      <c r="IN2" s="119"/>
      <c r="IO2" s="119"/>
      <c r="IP2" s="119"/>
      <c r="IQ2" s="119"/>
      <c r="IR2" s="119"/>
      <c r="IS2" s="119"/>
      <c r="IT2" s="119"/>
      <c r="IU2" s="119"/>
    </row>
    <row r="3" spans="1:255" x14ac:dyDescent="0.25">
      <c r="A3" s="119"/>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row>
    <row r="4" spans="1:255" x14ac:dyDescent="0.25">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c r="BP4" s="119"/>
      <c r="BQ4" s="119"/>
      <c r="BR4" s="119"/>
      <c r="BS4" s="119"/>
      <c r="BT4" s="119"/>
      <c r="BU4" s="119"/>
      <c r="BV4" s="119"/>
      <c r="BW4" s="119"/>
      <c r="BX4" s="119"/>
      <c r="BY4" s="119"/>
      <c r="BZ4" s="119"/>
      <c r="CA4" s="119"/>
      <c r="CB4" s="119"/>
      <c r="CC4" s="119"/>
      <c r="CD4" s="119"/>
      <c r="CE4" s="119"/>
      <c r="CF4" s="119"/>
      <c r="CG4" s="119"/>
      <c r="CH4" s="119"/>
      <c r="CI4" s="119"/>
      <c r="CJ4" s="119"/>
      <c r="CK4" s="119"/>
      <c r="CL4" s="119"/>
      <c r="CM4" s="119"/>
      <c r="CN4" s="119"/>
      <c r="CO4" s="119"/>
      <c r="CP4" s="119"/>
      <c r="CQ4" s="119"/>
      <c r="CR4" s="119"/>
      <c r="CS4" s="119"/>
      <c r="CT4" s="119"/>
      <c r="CU4" s="119"/>
      <c r="CV4" s="119"/>
      <c r="CW4" s="119"/>
      <c r="CX4" s="119"/>
      <c r="CY4" s="119"/>
      <c r="CZ4" s="119"/>
      <c r="DA4" s="119"/>
      <c r="DB4" s="119"/>
      <c r="DC4" s="119"/>
      <c r="DD4" s="119"/>
      <c r="DE4" s="119"/>
      <c r="DF4" s="119"/>
      <c r="DG4" s="119"/>
      <c r="DH4" s="119"/>
      <c r="DI4" s="119"/>
      <c r="DJ4" s="119"/>
      <c r="DK4" s="119"/>
      <c r="DL4" s="119"/>
      <c r="DM4" s="119"/>
      <c r="DN4" s="119"/>
      <c r="DO4" s="119"/>
      <c r="DP4" s="119"/>
      <c r="DQ4" s="119"/>
      <c r="DR4" s="119"/>
      <c r="DS4" s="119"/>
      <c r="DT4" s="119"/>
      <c r="DU4" s="119"/>
      <c r="DV4" s="119"/>
      <c r="DW4" s="119"/>
      <c r="DX4" s="119"/>
      <c r="DY4" s="119"/>
      <c r="DZ4" s="119"/>
      <c r="EA4" s="119"/>
      <c r="EB4" s="119"/>
      <c r="EC4" s="119"/>
      <c r="ED4" s="119"/>
      <c r="EE4" s="119"/>
      <c r="EF4" s="119"/>
      <c r="EG4" s="119"/>
      <c r="EH4" s="119"/>
      <c r="EI4" s="119"/>
      <c r="EJ4" s="119"/>
      <c r="EK4" s="119"/>
      <c r="EL4" s="119"/>
      <c r="EM4" s="119"/>
      <c r="EN4" s="119"/>
      <c r="EO4" s="119"/>
      <c r="EP4" s="119"/>
      <c r="EQ4" s="119"/>
      <c r="ER4" s="119"/>
      <c r="ES4" s="119"/>
      <c r="ET4" s="119"/>
      <c r="EU4" s="119"/>
      <c r="EV4" s="119"/>
      <c r="EW4" s="119"/>
      <c r="EX4" s="119"/>
      <c r="EY4" s="119"/>
      <c r="EZ4" s="119"/>
      <c r="FA4" s="119"/>
      <c r="FB4" s="119"/>
      <c r="FC4" s="119"/>
      <c r="FD4" s="119"/>
      <c r="FE4" s="119"/>
      <c r="FF4" s="119"/>
      <c r="FG4" s="119"/>
      <c r="FH4" s="119"/>
      <c r="FI4" s="119"/>
      <c r="FJ4" s="119"/>
      <c r="FK4" s="119"/>
      <c r="FL4" s="119"/>
      <c r="FM4" s="119"/>
      <c r="FN4" s="119"/>
      <c r="FO4" s="119"/>
      <c r="FP4" s="119"/>
      <c r="FQ4" s="119"/>
      <c r="FR4" s="119"/>
      <c r="FS4" s="119"/>
      <c r="FT4" s="119"/>
      <c r="FU4" s="119"/>
      <c r="FV4" s="119"/>
      <c r="FW4" s="119"/>
      <c r="FX4" s="119"/>
      <c r="FY4" s="119"/>
      <c r="FZ4" s="119"/>
      <c r="GA4" s="119"/>
      <c r="GB4" s="119"/>
      <c r="GC4" s="119"/>
      <c r="GD4" s="119"/>
      <c r="GE4" s="119"/>
      <c r="GF4" s="119"/>
      <c r="GG4" s="119"/>
      <c r="GH4" s="119"/>
      <c r="GI4" s="119"/>
      <c r="GJ4" s="119"/>
      <c r="GK4" s="119"/>
      <c r="GL4" s="119"/>
      <c r="GM4" s="119"/>
      <c r="GN4" s="119"/>
      <c r="GO4" s="119"/>
      <c r="GP4" s="119"/>
      <c r="GQ4" s="119"/>
      <c r="GR4" s="119"/>
      <c r="GS4" s="119"/>
      <c r="GT4" s="119"/>
      <c r="GU4" s="119"/>
      <c r="GV4" s="119"/>
      <c r="GW4" s="119"/>
      <c r="GX4" s="119"/>
      <c r="GY4" s="119"/>
      <c r="GZ4" s="119"/>
      <c r="HA4" s="119"/>
      <c r="HB4" s="119"/>
      <c r="HC4" s="119"/>
      <c r="HD4" s="119"/>
      <c r="HE4" s="119"/>
      <c r="HF4" s="119"/>
      <c r="HG4" s="119"/>
      <c r="HH4" s="119"/>
      <c r="HI4" s="119"/>
      <c r="HJ4" s="119"/>
      <c r="HK4" s="119"/>
      <c r="HL4" s="119"/>
      <c r="HM4" s="119"/>
      <c r="HN4" s="119"/>
      <c r="HO4" s="119"/>
      <c r="HP4" s="119"/>
      <c r="HQ4" s="119"/>
      <c r="HR4" s="119"/>
      <c r="HS4" s="119"/>
      <c r="HT4" s="119"/>
      <c r="HU4" s="119"/>
      <c r="HV4" s="119"/>
      <c r="HW4" s="119"/>
      <c r="HX4" s="119"/>
      <c r="HY4" s="119"/>
      <c r="HZ4" s="119"/>
      <c r="IA4" s="119"/>
      <c r="IB4" s="119"/>
      <c r="IC4" s="119"/>
      <c r="ID4" s="119"/>
      <c r="IE4" s="119"/>
      <c r="IF4" s="119"/>
      <c r="IG4" s="119"/>
      <c r="IH4" s="119"/>
      <c r="II4" s="119"/>
      <c r="IJ4" s="119"/>
      <c r="IK4" s="119"/>
      <c r="IL4" s="119"/>
      <c r="IM4" s="119"/>
      <c r="IN4" s="119"/>
      <c r="IO4" s="119"/>
      <c r="IP4" s="119"/>
      <c r="IQ4" s="119"/>
      <c r="IR4" s="119"/>
      <c r="IS4" s="119"/>
      <c r="IT4" s="119"/>
      <c r="IU4" s="119"/>
    </row>
    <row r="5" spans="1:255" x14ac:dyDescent="0.25">
      <c r="A5" s="119"/>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19"/>
      <c r="CF5" s="119"/>
      <c r="CG5" s="119"/>
      <c r="CH5" s="119"/>
      <c r="CI5" s="119"/>
      <c r="CJ5" s="119"/>
      <c r="CK5" s="119"/>
      <c r="CL5" s="119"/>
      <c r="CM5" s="119"/>
      <c r="CN5" s="119"/>
      <c r="CO5" s="119"/>
      <c r="CP5" s="119"/>
      <c r="CQ5" s="119"/>
      <c r="CR5" s="119"/>
      <c r="CS5" s="119"/>
      <c r="CT5" s="119"/>
      <c r="CU5" s="119"/>
      <c r="CV5" s="119"/>
      <c r="CW5" s="119"/>
      <c r="CX5" s="119"/>
      <c r="CY5" s="119"/>
      <c r="CZ5" s="119"/>
      <c r="DA5" s="119"/>
      <c r="DB5" s="119"/>
      <c r="DC5" s="119"/>
      <c r="DD5" s="119"/>
      <c r="DE5" s="119"/>
      <c r="DF5" s="119"/>
      <c r="DG5" s="119"/>
      <c r="DH5" s="119"/>
      <c r="DI5" s="119"/>
      <c r="DJ5" s="119"/>
      <c r="DK5" s="119"/>
      <c r="DL5" s="119"/>
      <c r="DM5" s="119"/>
      <c r="DN5" s="119"/>
      <c r="DO5" s="119"/>
      <c r="DP5" s="119"/>
      <c r="DQ5" s="119"/>
      <c r="DR5" s="119"/>
      <c r="DS5" s="119"/>
      <c r="DT5" s="119"/>
      <c r="DU5" s="119"/>
      <c r="DV5" s="119"/>
      <c r="DW5" s="119"/>
      <c r="DX5" s="119"/>
      <c r="DY5" s="119"/>
      <c r="DZ5" s="119"/>
      <c r="EA5" s="119"/>
      <c r="EB5" s="119"/>
      <c r="EC5" s="119"/>
      <c r="ED5" s="119"/>
      <c r="EE5" s="119"/>
      <c r="EF5" s="119"/>
      <c r="EG5" s="119"/>
      <c r="EH5" s="119"/>
      <c r="EI5" s="119"/>
      <c r="EJ5" s="119"/>
      <c r="EK5" s="119"/>
      <c r="EL5" s="119"/>
      <c r="EM5" s="119"/>
      <c r="EN5" s="119"/>
      <c r="EO5" s="119"/>
      <c r="EP5" s="119"/>
      <c r="EQ5" s="119"/>
      <c r="ER5" s="119"/>
      <c r="ES5" s="119"/>
      <c r="ET5" s="119"/>
      <c r="EU5" s="119"/>
      <c r="EV5" s="119"/>
      <c r="EW5" s="119"/>
      <c r="EX5" s="119"/>
      <c r="EY5" s="119"/>
      <c r="EZ5" s="119"/>
      <c r="FA5" s="119"/>
      <c r="FB5" s="119"/>
      <c r="FC5" s="119"/>
      <c r="FD5" s="119"/>
      <c r="FE5" s="119"/>
      <c r="FF5" s="119"/>
      <c r="FG5" s="119"/>
      <c r="FH5" s="119"/>
      <c r="FI5" s="119"/>
      <c r="FJ5" s="119"/>
      <c r="FK5" s="119"/>
      <c r="FL5" s="119"/>
      <c r="FM5" s="119"/>
      <c r="FN5" s="119"/>
      <c r="FO5" s="119"/>
      <c r="FP5" s="119"/>
      <c r="FQ5" s="119"/>
      <c r="FR5" s="119"/>
      <c r="FS5" s="119"/>
      <c r="FT5" s="119"/>
      <c r="FU5" s="119"/>
      <c r="FV5" s="119"/>
      <c r="FW5" s="119"/>
      <c r="FX5" s="119"/>
      <c r="FY5" s="119"/>
      <c r="FZ5" s="119"/>
      <c r="GA5" s="119"/>
      <c r="GB5" s="119"/>
      <c r="GC5" s="119"/>
      <c r="GD5" s="119"/>
      <c r="GE5" s="119"/>
      <c r="GF5" s="119"/>
      <c r="GG5" s="119"/>
      <c r="GH5" s="119"/>
      <c r="GI5" s="119"/>
      <c r="GJ5" s="119"/>
      <c r="GK5" s="119"/>
      <c r="GL5" s="119"/>
      <c r="GM5" s="119"/>
      <c r="GN5" s="119"/>
      <c r="GO5" s="119"/>
      <c r="GP5" s="119"/>
      <c r="GQ5" s="119"/>
      <c r="GR5" s="119"/>
      <c r="GS5" s="119"/>
      <c r="GT5" s="119"/>
      <c r="GU5" s="119"/>
      <c r="GV5" s="119"/>
      <c r="GW5" s="119"/>
      <c r="GX5" s="119"/>
      <c r="GY5" s="119"/>
      <c r="GZ5" s="119"/>
      <c r="HA5" s="119"/>
      <c r="HB5" s="119"/>
      <c r="HC5" s="119"/>
      <c r="HD5" s="119"/>
      <c r="HE5" s="119"/>
      <c r="HF5" s="119"/>
      <c r="HG5" s="119"/>
      <c r="HH5" s="119"/>
      <c r="HI5" s="119"/>
      <c r="HJ5" s="119"/>
      <c r="HK5" s="119"/>
      <c r="HL5" s="119"/>
      <c r="HM5" s="119"/>
      <c r="HN5" s="119"/>
      <c r="HO5" s="119"/>
      <c r="HP5" s="119"/>
      <c r="HQ5" s="119"/>
      <c r="HR5" s="119"/>
      <c r="HS5" s="119"/>
      <c r="HT5" s="119"/>
      <c r="HU5" s="119"/>
      <c r="HV5" s="119"/>
      <c r="HW5" s="119"/>
      <c r="HX5" s="119"/>
      <c r="HY5" s="119"/>
      <c r="HZ5" s="119"/>
      <c r="IA5" s="119"/>
      <c r="IB5" s="119"/>
      <c r="IC5" s="119"/>
      <c r="ID5" s="119"/>
      <c r="IE5" s="119"/>
      <c r="IF5" s="119"/>
      <c r="IG5" s="119"/>
      <c r="IH5" s="119"/>
      <c r="II5" s="119"/>
      <c r="IJ5" s="119"/>
      <c r="IK5" s="119"/>
      <c r="IL5" s="119"/>
      <c r="IM5" s="119"/>
      <c r="IN5" s="119"/>
      <c r="IO5" s="119"/>
      <c r="IP5" s="119"/>
      <c r="IQ5" s="119"/>
      <c r="IR5" s="119"/>
      <c r="IS5" s="119"/>
      <c r="IT5" s="119"/>
      <c r="IU5" s="119"/>
    </row>
  </sheetData>
  <phoneticPr fontId="0" type="noConversion"/>
  <pageMargins left="0.78740157499999996" right="0.78740157499999996" top="0.984251969" bottom="0.984251969" header="0.4921259845" footer="0.492125984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772"/>
  <sheetViews>
    <sheetView tabSelected="1" workbookViewId="0">
      <selection activeCell="P23" sqref="P23"/>
    </sheetView>
  </sheetViews>
  <sheetFormatPr defaultRowHeight="13.2" x14ac:dyDescent="0.25"/>
  <cols>
    <col min="1" max="1" width="10.109375" bestFit="1" customWidth="1"/>
    <col min="2" max="5" width="10.6640625" customWidth="1"/>
    <col min="6" max="6" width="10.6640625" bestFit="1" customWidth="1"/>
    <col min="7" max="7" width="16.6640625" style="258" hidden="1" customWidth="1"/>
    <col min="8" max="8" width="8.33203125" customWidth="1"/>
    <col min="9" max="9" width="1.6640625" customWidth="1"/>
    <col min="10" max="10" width="12.6640625" customWidth="1"/>
    <col min="11" max="11" width="17.109375" customWidth="1"/>
    <col min="12" max="12" width="15.109375" customWidth="1"/>
    <col min="13" max="13" width="1.6640625" customWidth="1"/>
    <col min="14" max="14" width="11.5546875" bestFit="1" customWidth="1"/>
    <col min="17" max="17" width="11.6640625" bestFit="1" customWidth="1"/>
    <col min="22" max="22" width="11.6640625" customWidth="1"/>
  </cols>
  <sheetData>
    <row r="1" spans="1:22" ht="15.6" x14ac:dyDescent="0.3">
      <c r="A1" s="311" t="s">
        <v>256</v>
      </c>
      <c r="B1" s="311"/>
      <c r="C1" s="311"/>
      <c r="D1" s="311"/>
      <c r="E1" s="311"/>
      <c r="F1" s="311"/>
      <c r="G1" s="311"/>
      <c r="H1" s="311"/>
      <c r="I1" s="262"/>
      <c r="J1" s="309" t="s">
        <v>241</v>
      </c>
      <c r="K1" s="259" t="s">
        <v>230</v>
      </c>
      <c r="L1" s="259" t="s">
        <v>231</v>
      </c>
      <c r="M1" s="166" t="s">
        <v>252</v>
      </c>
    </row>
    <row r="2" spans="1:22" ht="14.4" x14ac:dyDescent="0.3">
      <c r="A2" s="257" t="s">
        <v>211</v>
      </c>
      <c r="B2" s="259" t="s">
        <v>221</v>
      </c>
      <c r="C2" s="259" t="s">
        <v>222</v>
      </c>
      <c r="D2" s="259" t="s">
        <v>223</v>
      </c>
      <c r="E2" s="259" t="s">
        <v>224</v>
      </c>
      <c r="F2" s="259" t="s">
        <v>225</v>
      </c>
      <c r="G2" s="259" t="s">
        <v>226</v>
      </c>
      <c r="H2" s="259" t="s">
        <v>227</v>
      </c>
      <c r="I2" s="262"/>
      <c r="J2" s="309"/>
      <c r="K2" s="259" t="s">
        <v>228</v>
      </c>
      <c r="L2" s="259" t="s">
        <v>229</v>
      </c>
    </row>
    <row r="3" spans="1:22" ht="14.4" x14ac:dyDescent="0.3">
      <c r="A3" s="8">
        <v>44134</v>
      </c>
      <c r="B3" s="260">
        <v>3293.5900879999999</v>
      </c>
      <c r="C3" s="260">
        <v>3304.929932</v>
      </c>
      <c r="D3" s="260">
        <v>3233.9399410000001</v>
      </c>
      <c r="E3" s="260">
        <v>3269.959961</v>
      </c>
      <c r="F3" s="261">
        <v>3269.959961</v>
      </c>
      <c r="G3" s="260">
        <v>4840450000</v>
      </c>
      <c r="H3" s="263">
        <f>(F3-F4)/F4</f>
        <v>-1.212954998538964E-2</v>
      </c>
      <c r="I3" s="262"/>
      <c r="J3" s="266">
        <v>1</v>
      </c>
      <c r="K3">
        <v>-1.212954998538964E-2</v>
      </c>
      <c r="L3" s="267">
        <v>-0.11984055248695651</v>
      </c>
    </row>
    <row r="4" spans="1:22" ht="14.4" x14ac:dyDescent="0.3">
      <c r="A4" s="8">
        <v>44133</v>
      </c>
      <c r="B4" s="260">
        <v>3277.169922</v>
      </c>
      <c r="C4" s="260">
        <v>3341.0500489999999</v>
      </c>
      <c r="D4" s="260">
        <v>3259.820068</v>
      </c>
      <c r="E4" s="260">
        <v>3310.110107</v>
      </c>
      <c r="F4" s="261">
        <v>3310.110107</v>
      </c>
      <c r="G4" s="260">
        <v>4903070000</v>
      </c>
      <c r="H4" s="263">
        <f t="shared" ref="H4:H67" si="0">(F4-F5)/F5</f>
        <v>1.1947330857108421E-2</v>
      </c>
      <c r="I4" s="262"/>
      <c r="J4" s="266">
        <v>2</v>
      </c>
      <c r="K4">
        <v>1.1947330857108421E-2</v>
      </c>
      <c r="L4" s="267">
        <v>-9.5112680886335968E-2</v>
      </c>
    </row>
    <row r="5" spans="1:22" ht="14.4" x14ac:dyDescent="0.3">
      <c r="A5" s="8">
        <v>44132</v>
      </c>
      <c r="B5" s="260">
        <v>3342.4799800000001</v>
      </c>
      <c r="C5" s="260">
        <v>3342.4799800000001</v>
      </c>
      <c r="D5" s="260">
        <v>3268.889893</v>
      </c>
      <c r="E5" s="260">
        <v>3271.030029</v>
      </c>
      <c r="F5" s="261">
        <v>3271.030029</v>
      </c>
      <c r="G5" s="260">
        <v>5129860000</v>
      </c>
      <c r="H5" s="263">
        <f t="shared" si="0"/>
        <v>-3.5287878950409877E-2</v>
      </c>
      <c r="I5" s="262"/>
      <c r="J5" s="266">
        <v>3</v>
      </c>
      <c r="K5">
        <v>-3.5287878950409877E-2</v>
      </c>
      <c r="L5" s="267">
        <v>-9.034977815503073E-2</v>
      </c>
      <c r="N5" s="110" t="s">
        <v>234</v>
      </c>
      <c r="O5" s="110">
        <f>+COUNT(J3:J7771)</f>
        <v>7769</v>
      </c>
    </row>
    <row r="6" spans="1:22" ht="14.4" x14ac:dyDescent="0.3">
      <c r="A6" s="8">
        <v>44131</v>
      </c>
      <c r="B6" s="260">
        <v>3403.1499020000001</v>
      </c>
      <c r="C6" s="260">
        <v>3409.51001</v>
      </c>
      <c r="D6" s="260">
        <v>3388.709961</v>
      </c>
      <c r="E6" s="260">
        <v>3390.679932</v>
      </c>
      <c r="F6" s="261">
        <v>3390.679932</v>
      </c>
      <c r="G6" s="260">
        <v>3946990000</v>
      </c>
      <c r="H6" s="263">
        <f t="shared" si="0"/>
        <v>-3.0256188933577557E-3</v>
      </c>
      <c r="I6" s="262"/>
      <c r="J6" s="266">
        <v>4</v>
      </c>
      <c r="K6">
        <v>-3.0256188933577557E-3</v>
      </c>
      <c r="L6" s="267">
        <v>-8.9295243342132111E-2</v>
      </c>
    </row>
    <row r="7" spans="1:22" ht="14.4" x14ac:dyDescent="0.3">
      <c r="A7" s="8">
        <v>44130</v>
      </c>
      <c r="B7" s="260">
        <v>3441.419922</v>
      </c>
      <c r="C7" s="260">
        <v>3441.419922</v>
      </c>
      <c r="D7" s="260">
        <v>3364.860107</v>
      </c>
      <c r="E7" s="260">
        <v>3400.969971</v>
      </c>
      <c r="F7" s="261">
        <v>3400.969971</v>
      </c>
      <c r="G7" s="260">
        <v>3988080000</v>
      </c>
      <c r="H7" s="263">
        <f t="shared" si="0"/>
        <v>-1.8589516328343502E-2</v>
      </c>
      <c r="I7" s="262"/>
      <c r="J7" s="266">
        <v>5</v>
      </c>
      <c r="K7">
        <v>-1.8589516328343502E-2</v>
      </c>
      <c r="L7" s="267">
        <v>-8.8067762524948884E-2</v>
      </c>
      <c r="N7" s="312" t="s">
        <v>254</v>
      </c>
      <c r="O7" s="312"/>
      <c r="P7" s="312"/>
      <c r="Q7" s="312"/>
      <c r="R7" s="312"/>
      <c r="S7" s="312"/>
      <c r="T7" s="312"/>
      <c r="U7" s="312"/>
      <c r="V7" s="312"/>
    </row>
    <row r="8" spans="1:22" ht="14.4" x14ac:dyDescent="0.3">
      <c r="A8" s="8">
        <v>44127</v>
      </c>
      <c r="B8" s="260">
        <v>3464.8999020000001</v>
      </c>
      <c r="C8" s="260">
        <v>3466.459961</v>
      </c>
      <c r="D8" s="260">
        <v>3440.4499510000001</v>
      </c>
      <c r="E8" s="260">
        <v>3465.389893</v>
      </c>
      <c r="F8" s="261">
        <v>3465.389893</v>
      </c>
      <c r="G8" s="260">
        <v>3646570000</v>
      </c>
      <c r="H8" s="263">
        <f t="shared" si="0"/>
        <v>3.4457615439620819E-3</v>
      </c>
      <c r="I8" s="262"/>
      <c r="J8" s="266">
        <v>6</v>
      </c>
      <c r="K8">
        <v>3.4457615439620819E-3</v>
      </c>
      <c r="L8" s="267">
        <v>-7.6167095302927951E-2</v>
      </c>
      <c r="N8" s="265"/>
      <c r="O8" s="265" t="s">
        <v>233</v>
      </c>
      <c r="P8" s="265" t="s">
        <v>242</v>
      </c>
      <c r="Q8" s="310" t="s">
        <v>250</v>
      </c>
      <c r="R8" s="310"/>
      <c r="S8" s="310"/>
      <c r="T8" s="310"/>
      <c r="U8" s="310"/>
      <c r="V8" s="310"/>
    </row>
    <row r="9" spans="1:22" ht="14.4" x14ac:dyDescent="0.3">
      <c r="A9" s="8">
        <v>44126</v>
      </c>
      <c r="B9" s="260">
        <v>3438.5</v>
      </c>
      <c r="C9" s="260">
        <v>3460.530029</v>
      </c>
      <c r="D9" s="260">
        <v>3415.3400879999999</v>
      </c>
      <c r="E9" s="260">
        <v>3453.48999</v>
      </c>
      <c r="F9" s="261">
        <v>3453.48999</v>
      </c>
      <c r="G9" s="260">
        <v>4163630000</v>
      </c>
      <c r="H9" s="263">
        <f t="shared" si="0"/>
        <v>5.2189252093060631E-3</v>
      </c>
      <c r="I9" s="262"/>
      <c r="J9" s="266">
        <v>7</v>
      </c>
      <c r="K9">
        <v>5.2189252093060631E-3</v>
      </c>
      <c r="L9" s="267">
        <v>-7.5969697282486856E-2</v>
      </c>
      <c r="N9" s="265" t="s">
        <v>235</v>
      </c>
      <c r="O9">
        <f>+(1-95%)*O5</f>
        <v>388.45000000000033</v>
      </c>
      <c r="P9" s="10">
        <f>+L390</f>
        <v>-1.7431845673211804E-2</v>
      </c>
      <c r="Q9" s="166" t="s">
        <v>244</v>
      </c>
    </row>
    <row r="10" spans="1:22" ht="14.4" x14ac:dyDescent="0.3">
      <c r="A10" s="8">
        <v>44125</v>
      </c>
      <c r="B10" s="260">
        <v>3439.9099120000001</v>
      </c>
      <c r="C10" s="260">
        <v>3464.860107</v>
      </c>
      <c r="D10" s="260">
        <v>3433.0600589999999</v>
      </c>
      <c r="E10" s="260">
        <v>3435.5600589999999</v>
      </c>
      <c r="F10" s="261">
        <v>3435.5600589999999</v>
      </c>
      <c r="G10" s="260">
        <v>4097750000</v>
      </c>
      <c r="H10" s="263">
        <f t="shared" si="0"/>
        <v>-2.1956997557747494E-3</v>
      </c>
      <c r="I10" s="262"/>
      <c r="J10" s="266">
        <v>8</v>
      </c>
      <c r="K10">
        <v>-2.1956997557747494E-3</v>
      </c>
      <c r="L10" s="267">
        <v>-6.8656836976070862E-2</v>
      </c>
      <c r="N10" s="265" t="s">
        <v>236</v>
      </c>
      <c r="O10">
        <f>+(1-99%)*O5</f>
        <v>77.690000000000069</v>
      </c>
      <c r="P10" s="10">
        <f>+L80</f>
        <v>-3.1850965323014069E-2</v>
      </c>
      <c r="Q10" s="166" t="s">
        <v>243</v>
      </c>
    </row>
    <row r="11" spans="1:22" ht="14.4" x14ac:dyDescent="0.3">
      <c r="A11" s="8">
        <v>44124</v>
      </c>
      <c r="B11" s="260">
        <v>3439.3798830000001</v>
      </c>
      <c r="C11" s="260">
        <v>3476.929932</v>
      </c>
      <c r="D11" s="260">
        <v>3435.6499020000001</v>
      </c>
      <c r="E11" s="260">
        <v>3443.1201169999999</v>
      </c>
      <c r="F11" s="261">
        <v>3443.1201169999999</v>
      </c>
      <c r="G11" s="260">
        <v>3901260000</v>
      </c>
      <c r="H11" s="263">
        <f t="shared" si="0"/>
        <v>4.727333981748026E-3</v>
      </c>
      <c r="I11" s="262"/>
      <c r="J11" s="266">
        <v>9</v>
      </c>
      <c r="K11">
        <v>4.727333981748026E-3</v>
      </c>
      <c r="L11" s="267">
        <v>-6.8014082773320772E-2</v>
      </c>
      <c r="N11" s="265" t="s">
        <v>237</v>
      </c>
      <c r="O11" s="246">
        <f>+(1-99.9%)*O5</f>
        <v>7.7689999999991439</v>
      </c>
      <c r="P11" s="10">
        <f>+L10</f>
        <v>-6.8656836976070862E-2</v>
      </c>
      <c r="Q11" s="166" t="s">
        <v>245</v>
      </c>
    </row>
    <row r="12" spans="1:22" ht="14.4" x14ac:dyDescent="0.3">
      <c r="A12" s="8">
        <v>44123</v>
      </c>
      <c r="B12" s="260">
        <v>3493.6599120000001</v>
      </c>
      <c r="C12" s="260">
        <v>3502.419922</v>
      </c>
      <c r="D12" s="260">
        <v>3419.929932</v>
      </c>
      <c r="E12" s="260">
        <v>3426.919922</v>
      </c>
      <c r="F12" s="261">
        <v>3426.919922</v>
      </c>
      <c r="G12" s="260">
        <v>4086200000</v>
      </c>
      <c r="H12" s="263">
        <f t="shared" si="0"/>
        <v>-1.6329861857144339E-2</v>
      </c>
      <c r="I12" s="262"/>
      <c r="J12" s="266">
        <v>10</v>
      </c>
      <c r="K12">
        <v>-1.6329861857144339E-2</v>
      </c>
      <c r="L12" s="267">
        <v>-6.7122931214399217E-2</v>
      </c>
      <c r="N12" s="265"/>
      <c r="O12" s="265" t="s">
        <v>233</v>
      </c>
      <c r="P12" s="265" t="s">
        <v>242</v>
      </c>
      <c r="Q12" s="310" t="s">
        <v>246</v>
      </c>
      <c r="R12" s="310"/>
      <c r="S12" s="310"/>
      <c r="T12" s="310"/>
      <c r="U12" s="310"/>
      <c r="V12" s="310"/>
    </row>
    <row r="13" spans="1:22" ht="14.4" x14ac:dyDescent="0.3">
      <c r="A13" s="8">
        <v>44120</v>
      </c>
      <c r="B13" s="260">
        <v>3493.5</v>
      </c>
      <c r="C13" s="260">
        <v>3515.76001</v>
      </c>
      <c r="D13" s="260">
        <v>3480.4499510000001</v>
      </c>
      <c r="E13" s="260">
        <v>3483.8100589999999</v>
      </c>
      <c r="F13" s="261">
        <v>3483.8100589999999</v>
      </c>
      <c r="G13" s="260">
        <v>4675890000</v>
      </c>
      <c r="H13" s="263">
        <f t="shared" si="0"/>
        <v>1.3491964267830825E-4</v>
      </c>
      <c r="I13" s="262"/>
      <c r="J13" s="266">
        <v>11</v>
      </c>
      <c r="K13">
        <v>1.3491964267830825E-4</v>
      </c>
      <c r="L13" s="267">
        <v>-6.663446419552406E-2</v>
      </c>
      <c r="N13" s="265" t="s">
        <v>238</v>
      </c>
      <c r="O13">
        <v>388.45000000000033</v>
      </c>
      <c r="P13" s="10">
        <f>+(1/O9)*SUM(L3:L390)</f>
        <v>-2.7452552493144856E-2</v>
      </c>
      <c r="Q13" s="166" t="s">
        <v>247</v>
      </c>
    </row>
    <row r="14" spans="1:22" ht="14.4" x14ac:dyDescent="0.3">
      <c r="A14" s="8">
        <v>44119</v>
      </c>
      <c r="B14" s="260">
        <v>3453.719971</v>
      </c>
      <c r="C14" s="260">
        <v>3489.080078</v>
      </c>
      <c r="D14" s="260">
        <v>3440.889893</v>
      </c>
      <c r="E14" s="260">
        <v>3483.3400879999999</v>
      </c>
      <c r="F14" s="261">
        <v>3483.3400879999999</v>
      </c>
      <c r="G14" s="260">
        <v>3717640000</v>
      </c>
      <c r="H14" s="263">
        <f t="shared" si="0"/>
        <v>-1.5277553105237907E-3</v>
      </c>
      <c r="I14" s="262"/>
      <c r="J14" s="266">
        <v>12</v>
      </c>
      <c r="K14">
        <v>-1.5277553105237907E-3</v>
      </c>
      <c r="L14" s="267">
        <v>-6.1155575828496483E-2</v>
      </c>
      <c r="N14" s="265" t="s">
        <v>239</v>
      </c>
      <c r="O14">
        <v>77.690000000000069</v>
      </c>
      <c r="P14" s="10">
        <f>+(1/O10)*SUM(L3:L80)</f>
        <v>-4.6999312772686395E-2</v>
      </c>
      <c r="Q14" s="166" t="s">
        <v>248</v>
      </c>
    </row>
    <row r="15" spans="1:22" ht="14.4" x14ac:dyDescent="0.3">
      <c r="A15" s="8">
        <v>44118</v>
      </c>
      <c r="B15" s="260">
        <v>3515.469971</v>
      </c>
      <c r="C15" s="260">
        <v>3527.9399410000001</v>
      </c>
      <c r="D15" s="260">
        <v>3480.5500489999999</v>
      </c>
      <c r="E15" s="260">
        <v>3488.669922</v>
      </c>
      <c r="F15" s="261">
        <v>3488.669922</v>
      </c>
      <c r="G15" s="260">
        <v>3840630000</v>
      </c>
      <c r="H15" s="263">
        <f t="shared" si="0"/>
        <v>-6.6231418195617821E-3</v>
      </c>
      <c r="I15" s="262"/>
      <c r="J15" s="266">
        <v>13</v>
      </c>
      <c r="K15">
        <v>-6.6231418195617821E-3</v>
      </c>
      <c r="L15" s="267">
        <v>-6.1012470270823113E-2</v>
      </c>
      <c r="N15" s="265" t="s">
        <v>240</v>
      </c>
      <c r="O15" s="246">
        <v>7.7689999999991439</v>
      </c>
      <c r="P15" s="10">
        <f>+(1/O11)*SUM(L3:L10)</f>
        <v>-9.0547000509327749E-2</v>
      </c>
      <c r="Q15" s="166" t="s">
        <v>249</v>
      </c>
    </row>
    <row r="16" spans="1:22" ht="14.4" x14ac:dyDescent="0.3">
      <c r="A16" s="8">
        <v>44117</v>
      </c>
      <c r="B16" s="260">
        <v>3534.01001</v>
      </c>
      <c r="C16" s="260">
        <v>3534.01001</v>
      </c>
      <c r="D16" s="260">
        <v>3500.860107</v>
      </c>
      <c r="E16" s="260">
        <v>3511.929932</v>
      </c>
      <c r="F16" s="261">
        <v>3511.929932</v>
      </c>
      <c r="G16" s="260">
        <v>3605150000</v>
      </c>
      <c r="H16" s="263">
        <f t="shared" si="0"/>
        <v>-6.3069189758703844E-3</v>
      </c>
      <c r="I16" s="262"/>
      <c r="J16" s="266">
        <v>14</v>
      </c>
      <c r="K16">
        <v>-6.3069189758703844E-3</v>
      </c>
      <c r="L16" s="267">
        <v>-5.8944059291132826E-2</v>
      </c>
    </row>
    <row r="17" spans="1:14" ht="14.4" x14ac:dyDescent="0.3">
      <c r="A17" s="8">
        <v>44116</v>
      </c>
      <c r="B17" s="260">
        <v>3500.0200199999999</v>
      </c>
      <c r="C17" s="260">
        <v>3549.8500979999999</v>
      </c>
      <c r="D17" s="260">
        <v>3499.610107</v>
      </c>
      <c r="E17" s="260">
        <v>3534.219971</v>
      </c>
      <c r="F17" s="261">
        <v>3534.219971</v>
      </c>
      <c r="G17" s="260">
        <v>3428970000</v>
      </c>
      <c r="H17" s="263">
        <f t="shared" si="0"/>
        <v>1.6415812925706742E-2</v>
      </c>
      <c r="I17" s="262"/>
      <c r="J17" s="266">
        <v>15</v>
      </c>
      <c r="K17">
        <v>1.6415812925706742E-2</v>
      </c>
      <c r="L17" s="267">
        <v>-5.8277936576088117E-2</v>
      </c>
    </row>
    <row r="18" spans="1:14" ht="14.4" x14ac:dyDescent="0.3">
      <c r="A18" s="8">
        <v>44113</v>
      </c>
      <c r="B18" s="260">
        <v>3459.669922</v>
      </c>
      <c r="C18" s="260">
        <v>3482.3400879999999</v>
      </c>
      <c r="D18" s="260">
        <v>3458.070068</v>
      </c>
      <c r="E18" s="260">
        <v>3477.139893</v>
      </c>
      <c r="F18" s="261">
        <v>3477.139893</v>
      </c>
      <c r="G18" s="260">
        <v>3939060000</v>
      </c>
      <c r="H18" s="263">
        <f t="shared" si="0"/>
        <v>8.7935332795944319E-3</v>
      </c>
      <c r="I18" s="262"/>
      <c r="J18" s="266">
        <v>16</v>
      </c>
      <c r="K18">
        <v>8.7935332795944319E-3</v>
      </c>
      <c r="L18" s="267">
        <v>-5.7394841600428965E-2</v>
      </c>
      <c r="N18" s="166" t="s">
        <v>251</v>
      </c>
    </row>
    <row r="19" spans="1:14" ht="14.4" x14ac:dyDescent="0.3">
      <c r="A19" s="8">
        <v>44112</v>
      </c>
      <c r="B19" s="260">
        <v>3434.280029</v>
      </c>
      <c r="C19" s="260">
        <v>3447.280029</v>
      </c>
      <c r="D19" s="260">
        <v>3428.1499020000001</v>
      </c>
      <c r="E19" s="260">
        <v>3446.830078</v>
      </c>
      <c r="F19" s="261">
        <v>3446.830078</v>
      </c>
      <c r="G19" s="260">
        <v>3856190000</v>
      </c>
      <c r="H19" s="263">
        <f t="shared" si="0"/>
        <v>8.0101237256969462E-3</v>
      </c>
      <c r="I19" s="262"/>
      <c r="J19" s="266">
        <v>17</v>
      </c>
      <c r="K19">
        <v>8.0101237256969462E-3</v>
      </c>
      <c r="L19" s="267">
        <v>-5.2816101566932359E-2</v>
      </c>
      <c r="N19" s="166" t="s">
        <v>255</v>
      </c>
    </row>
    <row r="20" spans="1:14" ht="14.4" x14ac:dyDescent="0.3">
      <c r="A20" s="8">
        <v>44111</v>
      </c>
      <c r="B20" s="260">
        <v>3384.5600589999999</v>
      </c>
      <c r="C20" s="260">
        <v>3426.26001</v>
      </c>
      <c r="D20" s="260">
        <v>3384.5600589999999</v>
      </c>
      <c r="E20" s="260">
        <v>3419.4399410000001</v>
      </c>
      <c r="F20" s="261">
        <v>3419.4399410000001</v>
      </c>
      <c r="G20" s="260">
        <v>3807830000</v>
      </c>
      <c r="H20" s="263">
        <f t="shared" si="0"/>
        <v>1.7396754658478352E-2</v>
      </c>
      <c r="I20" s="262"/>
      <c r="J20" s="266">
        <v>18</v>
      </c>
      <c r="K20">
        <v>1.7396754658478352E-2</v>
      </c>
      <c r="L20" s="267">
        <v>-5.2677086751180664E-2</v>
      </c>
      <c r="N20" s="166" t="s">
        <v>253</v>
      </c>
    </row>
    <row r="21" spans="1:14" ht="14.4" x14ac:dyDescent="0.3">
      <c r="A21" s="8">
        <v>44110</v>
      </c>
      <c r="B21" s="260">
        <v>3408.73999</v>
      </c>
      <c r="C21" s="260">
        <v>3431.5600589999999</v>
      </c>
      <c r="D21" s="260">
        <v>3354.540039</v>
      </c>
      <c r="E21" s="260">
        <v>3360.969971</v>
      </c>
      <c r="F21" s="261">
        <v>3360.969971</v>
      </c>
      <c r="G21" s="260">
        <v>4443380000</v>
      </c>
      <c r="H21" s="263">
        <f t="shared" si="0"/>
        <v>-1.3973515704569431E-2</v>
      </c>
      <c r="I21" s="262"/>
      <c r="J21" s="266">
        <v>19</v>
      </c>
      <c r="K21">
        <v>-1.3973515704569431E-2</v>
      </c>
      <c r="L21" s="267">
        <v>-5.1893902193974308E-2</v>
      </c>
      <c r="N21" s="166"/>
    </row>
    <row r="22" spans="1:14" ht="14.4" x14ac:dyDescent="0.3">
      <c r="A22" s="8">
        <v>44109</v>
      </c>
      <c r="B22" s="260">
        <v>3367.2700199999999</v>
      </c>
      <c r="C22" s="260">
        <v>3409.570068</v>
      </c>
      <c r="D22" s="260">
        <v>3367.2700199999999</v>
      </c>
      <c r="E22" s="260">
        <v>3408.6000979999999</v>
      </c>
      <c r="F22" s="261">
        <v>3408.6000979999999</v>
      </c>
      <c r="G22" s="260">
        <v>3686920000</v>
      </c>
      <c r="H22" s="263">
        <f t="shared" si="0"/>
        <v>1.7972708740800477E-2</v>
      </c>
      <c r="I22" s="262"/>
      <c r="J22" s="266">
        <v>20</v>
      </c>
      <c r="K22">
        <v>1.7972708740800477E-2</v>
      </c>
      <c r="L22" s="267">
        <v>-5.1830762440945588E-2</v>
      </c>
    </row>
    <row r="23" spans="1:14" ht="14.4" x14ac:dyDescent="0.3">
      <c r="A23" s="8">
        <v>44106</v>
      </c>
      <c r="B23" s="260">
        <v>3338.9399410000001</v>
      </c>
      <c r="C23" s="260">
        <v>3369.1000979999999</v>
      </c>
      <c r="D23" s="260">
        <v>3323.6899410000001</v>
      </c>
      <c r="E23" s="260">
        <v>3348.419922</v>
      </c>
      <c r="F23" s="261">
        <v>3348.419922</v>
      </c>
      <c r="G23" s="260">
        <v>3961550000</v>
      </c>
      <c r="H23" s="263">
        <f t="shared" si="0"/>
        <v>-9.5776521919944818E-3</v>
      </c>
      <c r="I23" s="262"/>
      <c r="J23" s="266">
        <v>21</v>
      </c>
      <c r="K23">
        <v>-9.5776521919944818E-3</v>
      </c>
      <c r="L23" s="267">
        <v>-5.0263981857867505E-2</v>
      </c>
    </row>
    <row r="24" spans="1:14" ht="14.4" x14ac:dyDescent="0.3">
      <c r="A24" s="8">
        <v>44105</v>
      </c>
      <c r="B24" s="260">
        <v>3385.8701169999999</v>
      </c>
      <c r="C24" s="260">
        <v>3397.179932</v>
      </c>
      <c r="D24" s="260">
        <v>3361.389893</v>
      </c>
      <c r="E24" s="260">
        <v>3380.8000489999999</v>
      </c>
      <c r="F24" s="261">
        <v>3380.8000489999999</v>
      </c>
      <c r="G24" s="260">
        <v>4070530000</v>
      </c>
      <c r="H24" s="263">
        <f t="shared" si="0"/>
        <v>5.292907820398437E-3</v>
      </c>
      <c r="I24" s="262"/>
      <c r="J24" s="266">
        <v>22</v>
      </c>
      <c r="K24">
        <v>5.292907820398437E-3</v>
      </c>
      <c r="L24" s="267">
        <v>-4.9215604994408857E-2</v>
      </c>
    </row>
    <row r="25" spans="1:14" ht="14.4" x14ac:dyDescent="0.3">
      <c r="A25" s="8">
        <v>44104</v>
      </c>
      <c r="B25" s="260">
        <v>3341.209961</v>
      </c>
      <c r="C25" s="260">
        <v>3393.5600589999999</v>
      </c>
      <c r="D25" s="260">
        <v>3340.469971</v>
      </c>
      <c r="E25" s="260">
        <v>3363</v>
      </c>
      <c r="F25" s="261">
        <v>3363</v>
      </c>
      <c r="G25" s="260">
        <v>4722530000</v>
      </c>
      <c r="H25" s="263">
        <f t="shared" si="0"/>
        <v>8.2537181384805865E-3</v>
      </c>
      <c r="I25" s="262"/>
      <c r="J25" s="266">
        <v>23</v>
      </c>
      <c r="K25">
        <v>8.2537181384805865E-3</v>
      </c>
      <c r="L25" s="267">
        <v>-4.9121200684203642E-2</v>
      </c>
    </row>
    <row r="26" spans="1:14" ht="14.4" x14ac:dyDescent="0.3">
      <c r="A26" s="8">
        <v>44103</v>
      </c>
      <c r="B26" s="260">
        <v>3350.919922</v>
      </c>
      <c r="C26" s="260">
        <v>3357.919922</v>
      </c>
      <c r="D26" s="260">
        <v>3327.540039</v>
      </c>
      <c r="E26" s="260">
        <v>3335.469971</v>
      </c>
      <c r="F26" s="261">
        <v>3335.469971</v>
      </c>
      <c r="G26" s="260">
        <v>3651880000</v>
      </c>
      <c r="H26" s="263">
        <f t="shared" si="0"/>
        <v>-4.8126645567367152E-3</v>
      </c>
      <c r="I26" s="262"/>
      <c r="J26" s="266">
        <v>24</v>
      </c>
      <c r="K26">
        <v>-4.8126645567367152E-3</v>
      </c>
      <c r="L26" s="267">
        <v>-4.8868444911533394E-2</v>
      </c>
    </row>
    <row r="27" spans="1:14" ht="14.4" x14ac:dyDescent="0.3">
      <c r="A27" s="8">
        <v>44102</v>
      </c>
      <c r="B27" s="260">
        <v>3333.8999020000001</v>
      </c>
      <c r="C27" s="260">
        <v>3360.73999</v>
      </c>
      <c r="D27" s="260">
        <v>3332.9099120000001</v>
      </c>
      <c r="E27" s="260">
        <v>3351.6000979999999</v>
      </c>
      <c r="F27" s="261">
        <v>3351.6000979999999</v>
      </c>
      <c r="G27" s="260">
        <v>3946060000</v>
      </c>
      <c r="H27" s="263">
        <f t="shared" si="0"/>
        <v>1.6110590284045552E-2</v>
      </c>
      <c r="I27" s="262"/>
      <c r="J27" s="266">
        <v>25</v>
      </c>
      <c r="K27">
        <v>1.6110590284045552E-2</v>
      </c>
      <c r="L27" s="267">
        <v>-4.7820446566716218E-2</v>
      </c>
    </row>
    <row r="28" spans="1:14" ht="14.4" x14ac:dyDescent="0.3">
      <c r="A28" s="8">
        <v>44099</v>
      </c>
      <c r="B28" s="260">
        <v>3236.6599120000001</v>
      </c>
      <c r="C28" s="260">
        <v>3306.8798830000001</v>
      </c>
      <c r="D28" s="260">
        <v>3228.4399410000001</v>
      </c>
      <c r="E28" s="260">
        <v>3298.459961</v>
      </c>
      <c r="F28" s="261">
        <v>3298.459961</v>
      </c>
      <c r="G28" s="260">
        <v>3792220000</v>
      </c>
      <c r="H28" s="263">
        <f t="shared" si="0"/>
        <v>1.5976723760637596E-2</v>
      </c>
      <c r="I28" s="262"/>
      <c r="J28" s="266">
        <v>26</v>
      </c>
      <c r="K28">
        <v>1.5976723760637596E-2</v>
      </c>
      <c r="L28" s="267">
        <v>-4.7140707095729227E-2</v>
      </c>
    </row>
    <row r="29" spans="1:14" ht="14.4" x14ac:dyDescent="0.3">
      <c r="A29" s="8">
        <v>44098</v>
      </c>
      <c r="B29" s="260">
        <v>3226.139893</v>
      </c>
      <c r="C29" s="260">
        <v>3278.6999510000001</v>
      </c>
      <c r="D29" s="260">
        <v>3209.4499510000001</v>
      </c>
      <c r="E29" s="260">
        <v>3246.5900879999999</v>
      </c>
      <c r="F29" s="261">
        <v>3246.5900879999999</v>
      </c>
      <c r="G29" s="260">
        <v>4599470000</v>
      </c>
      <c r="H29" s="263">
        <f t="shared" si="0"/>
        <v>2.9874591380144376E-3</v>
      </c>
      <c r="I29" s="262"/>
      <c r="J29" s="266">
        <v>27</v>
      </c>
      <c r="K29">
        <v>2.9874591380144376E-3</v>
      </c>
      <c r="L29" s="267">
        <v>-4.7135897027769394E-2</v>
      </c>
    </row>
    <row r="30" spans="1:14" ht="14.4" x14ac:dyDescent="0.3">
      <c r="A30" s="8">
        <v>44097</v>
      </c>
      <c r="B30" s="260">
        <v>3320.110107</v>
      </c>
      <c r="C30" s="260">
        <v>3323.3500979999999</v>
      </c>
      <c r="D30" s="260">
        <v>3232.570068</v>
      </c>
      <c r="E30" s="260">
        <v>3236.919922</v>
      </c>
      <c r="F30" s="261">
        <v>3236.919922</v>
      </c>
      <c r="G30" s="260">
        <v>4364500000</v>
      </c>
      <c r="H30" s="263">
        <f t="shared" si="0"/>
        <v>-2.3721454949508232E-2</v>
      </c>
      <c r="I30" s="262"/>
      <c r="J30" s="266">
        <v>28</v>
      </c>
      <c r="K30">
        <v>-2.3721454949508232E-2</v>
      </c>
      <c r="L30" s="267">
        <v>-4.6620167246535005E-2</v>
      </c>
    </row>
    <row r="31" spans="1:14" ht="14.4" x14ac:dyDescent="0.3">
      <c r="A31" s="8">
        <v>44096</v>
      </c>
      <c r="B31" s="260">
        <v>3295.75</v>
      </c>
      <c r="C31" s="260">
        <v>3320.3100589999999</v>
      </c>
      <c r="D31" s="260">
        <v>3270.9499510000001</v>
      </c>
      <c r="E31" s="260">
        <v>3315.570068</v>
      </c>
      <c r="F31" s="261">
        <v>3315.570068</v>
      </c>
      <c r="G31" s="260">
        <v>3963300000</v>
      </c>
      <c r="H31" s="263">
        <f t="shared" si="0"/>
        <v>1.0517944926164511E-2</v>
      </c>
      <c r="I31" s="262"/>
      <c r="J31" s="266">
        <v>29</v>
      </c>
      <c r="K31">
        <v>1.0517944926164511E-2</v>
      </c>
      <c r="L31" s="267">
        <v>-4.5559047421394328E-2</v>
      </c>
    </row>
    <row r="32" spans="1:14" ht="14.4" x14ac:dyDescent="0.3">
      <c r="A32" s="8">
        <v>44095</v>
      </c>
      <c r="B32" s="260">
        <v>3285.570068</v>
      </c>
      <c r="C32" s="260">
        <v>3285.570068</v>
      </c>
      <c r="D32" s="260">
        <v>3229.1000979999999</v>
      </c>
      <c r="E32" s="260">
        <v>3281.0600589999999</v>
      </c>
      <c r="F32" s="261">
        <v>3281.0600589999999</v>
      </c>
      <c r="G32" s="260">
        <v>4828350000</v>
      </c>
      <c r="H32" s="263">
        <f t="shared" si="0"/>
        <v>-1.1571097896821455E-2</v>
      </c>
      <c r="I32" s="262"/>
      <c r="J32" s="266">
        <v>30</v>
      </c>
      <c r="K32">
        <v>-1.1571097896821455E-2</v>
      </c>
      <c r="L32" s="267">
        <v>-4.459371494115387E-2</v>
      </c>
    </row>
    <row r="33" spans="1:12" ht="14.4" x14ac:dyDescent="0.3">
      <c r="A33" s="8">
        <v>44092</v>
      </c>
      <c r="B33" s="260">
        <v>3357.3798830000001</v>
      </c>
      <c r="C33" s="260">
        <v>3362.2700199999999</v>
      </c>
      <c r="D33" s="260">
        <v>3292.3999020000001</v>
      </c>
      <c r="E33" s="260">
        <v>3319.469971</v>
      </c>
      <c r="F33" s="261">
        <v>3319.469971</v>
      </c>
      <c r="G33" s="260">
        <v>7068700000</v>
      </c>
      <c r="H33" s="263">
        <f t="shared" si="0"/>
        <v>-1.1182581788012E-2</v>
      </c>
      <c r="I33" s="262"/>
      <c r="J33" s="266">
        <v>31</v>
      </c>
      <c r="K33">
        <v>-1.1182581788012E-2</v>
      </c>
      <c r="L33" s="267">
        <v>-4.4163242638266396E-2</v>
      </c>
    </row>
    <row r="34" spans="1:12" ht="14.4" x14ac:dyDescent="0.3">
      <c r="A34" s="8">
        <v>44091</v>
      </c>
      <c r="B34" s="260">
        <v>3346.860107</v>
      </c>
      <c r="C34" s="260">
        <v>3375.169922</v>
      </c>
      <c r="D34" s="260">
        <v>3328.820068</v>
      </c>
      <c r="E34" s="260">
        <v>3357.01001</v>
      </c>
      <c r="F34" s="261">
        <v>3357.01001</v>
      </c>
      <c r="G34" s="260">
        <v>4371940000</v>
      </c>
      <c r="H34" s="263">
        <f t="shared" si="0"/>
        <v>-8.4123657385263961E-3</v>
      </c>
      <c r="I34" s="262"/>
      <c r="J34" s="266">
        <v>32</v>
      </c>
      <c r="K34">
        <v>-8.4123657385263961E-3</v>
      </c>
      <c r="L34" s="267">
        <v>-4.4152403537291447E-2</v>
      </c>
    </row>
    <row r="35" spans="1:12" ht="14.4" x14ac:dyDescent="0.3">
      <c r="A35" s="8">
        <v>44090</v>
      </c>
      <c r="B35" s="260">
        <v>3411.2299800000001</v>
      </c>
      <c r="C35" s="260">
        <v>3428.919922</v>
      </c>
      <c r="D35" s="260">
        <v>3384.4499510000001</v>
      </c>
      <c r="E35" s="260">
        <v>3385.48999</v>
      </c>
      <c r="F35" s="261">
        <v>3385.48999</v>
      </c>
      <c r="G35" s="260">
        <v>4710030000</v>
      </c>
      <c r="H35" s="263">
        <f t="shared" si="0"/>
        <v>-4.6189466148207703E-3</v>
      </c>
      <c r="I35" s="262"/>
      <c r="J35" s="266">
        <v>33</v>
      </c>
      <c r="K35">
        <v>-4.6189466148207703E-3</v>
      </c>
      <c r="L35" s="267">
        <v>-4.4142430372115522E-2</v>
      </c>
    </row>
    <row r="36" spans="1:12" ht="14.4" x14ac:dyDescent="0.3">
      <c r="A36" s="8">
        <v>44089</v>
      </c>
      <c r="B36" s="260">
        <v>3407.7299800000001</v>
      </c>
      <c r="C36" s="260">
        <v>3419.4799800000001</v>
      </c>
      <c r="D36" s="260">
        <v>3389.25</v>
      </c>
      <c r="E36" s="260">
        <v>3401.1999510000001</v>
      </c>
      <c r="F36" s="261">
        <v>3401.1999510000001</v>
      </c>
      <c r="G36" s="260">
        <v>4051460000</v>
      </c>
      <c r="H36" s="263">
        <f t="shared" si="0"/>
        <v>5.2193595454598004E-3</v>
      </c>
      <c r="I36" s="262"/>
      <c r="J36" s="266">
        <v>34</v>
      </c>
      <c r="K36">
        <v>5.2193595454598004E-3</v>
      </c>
      <c r="L36" s="267">
        <v>-4.3359512424085686E-2</v>
      </c>
    </row>
    <row r="37" spans="1:12" ht="14.4" x14ac:dyDescent="0.3">
      <c r="A37" s="8">
        <v>44088</v>
      </c>
      <c r="B37" s="260">
        <v>3363.5600589999999</v>
      </c>
      <c r="C37" s="260">
        <v>3402.929932</v>
      </c>
      <c r="D37" s="260">
        <v>3363.5600589999999</v>
      </c>
      <c r="E37" s="260">
        <v>3383.540039</v>
      </c>
      <c r="F37" s="261">
        <v>3383.540039</v>
      </c>
      <c r="G37" s="260">
        <v>3832130000</v>
      </c>
      <c r="H37" s="263">
        <f t="shared" si="0"/>
        <v>1.2741828980659219E-2</v>
      </c>
      <c r="I37" s="262"/>
      <c r="J37" s="266">
        <v>35</v>
      </c>
      <c r="K37">
        <v>1.2741828980659219E-2</v>
      </c>
      <c r="L37" s="267">
        <v>-4.3180756027992657E-2</v>
      </c>
    </row>
    <row r="38" spans="1:12" ht="14.4" x14ac:dyDescent="0.3">
      <c r="A38" s="8">
        <v>44085</v>
      </c>
      <c r="B38" s="260">
        <v>3352.6999510000001</v>
      </c>
      <c r="C38" s="260">
        <v>3368.9499510000001</v>
      </c>
      <c r="D38" s="260">
        <v>3310.469971</v>
      </c>
      <c r="E38" s="260">
        <v>3340.969971</v>
      </c>
      <c r="F38" s="261">
        <v>3340.969971</v>
      </c>
      <c r="G38" s="260">
        <v>3704450000</v>
      </c>
      <c r="H38" s="263">
        <f t="shared" si="0"/>
        <v>5.3307240122639585E-4</v>
      </c>
      <c r="I38" s="262"/>
      <c r="J38" s="266">
        <v>36</v>
      </c>
      <c r="K38">
        <v>5.3307240122639585E-4</v>
      </c>
      <c r="L38" s="267">
        <v>-4.2789744741207329E-2</v>
      </c>
    </row>
    <row r="39" spans="1:12" ht="14.4" x14ac:dyDescent="0.3">
      <c r="A39" s="8">
        <v>44084</v>
      </c>
      <c r="B39" s="260">
        <v>3412.5600589999999</v>
      </c>
      <c r="C39" s="260">
        <v>3425.5500489999999</v>
      </c>
      <c r="D39" s="260">
        <v>3329.25</v>
      </c>
      <c r="E39" s="260">
        <v>3339.1899410000001</v>
      </c>
      <c r="F39" s="261">
        <v>3339.1899410000001</v>
      </c>
      <c r="G39" s="260">
        <v>4192250000</v>
      </c>
      <c r="H39" s="263">
        <f t="shared" si="0"/>
        <v>-1.7584796727765847E-2</v>
      </c>
      <c r="I39" s="262"/>
      <c r="J39" s="266">
        <v>37</v>
      </c>
      <c r="K39">
        <v>-1.7584796727765847E-2</v>
      </c>
      <c r="L39" s="267">
        <v>-4.2532309134430651E-2</v>
      </c>
    </row>
    <row r="40" spans="1:12" ht="14.4" x14ac:dyDescent="0.3">
      <c r="A40" s="8">
        <v>44083</v>
      </c>
      <c r="B40" s="260">
        <v>3369.820068</v>
      </c>
      <c r="C40" s="260">
        <v>3424.7700199999999</v>
      </c>
      <c r="D40" s="260">
        <v>3366.8400879999999</v>
      </c>
      <c r="E40" s="260">
        <v>3398.959961</v>
      </c>
      <c r="F40" s="261">
        <v>3398.959961</v>
      </c>
      <c r="G40" s="260">
        <v>3920830000</v>
      </c>
      <c r="H40" s="263">
        <f t="shared" si="0"/>
        <v>2.0144986322044665E-2</v>
      </c>
      <c r="I40" s="262"/>
      <c r="J40" s="266">
        <v>38</v>
      </c>
      <c r="K40">
        <v>2.0144986322044665E-2</v>
      </c>
      <c r="L40" s="267">
        <v>-4.1699130811685498E-2</v>
      </c>
    </row>
    <row r="41" spans="1:12" ht="14.4" x14ac:dyDescent="0.3">
      <c r="A41" s="8">
        <v>44082</v>
      </c>
      <c r="B41" s="260">
        <v>3371.8798830000001</v>
      </c>
      <c r="C41" s="260">
        <v>3379.969971</v>
      </c>
      <c r="D41" s="260">
        <v>3329.2700199999999</v>
      </c>
      <c r="E41" s="260">
        <v>3331.8400879999999</v>
      </c>
      <c r="F41" s="261">
        <v>3331.8400879999999</v>
      </c>
      <c r="G41" s="260">
        <v>4665600000</v>
      </c>
      <c r="H41" s="263">
        <f t="shared" si="0"/>
        <v>-2.7756342088176528E-2</v>
      </c>
      <c r="I41" s="262"/>
      <c r="J41" s="266">
        <v>39</v>
      </c>
      <c r="K41">
        <v>-2.7756342088176528E-2</v>
      </c>
      <c r="L41" s="267">
        <v>-4.1536112643408472E-2</v>
      </c>
    </row>
    <row r="42" spans="1:12" ht="14.4" x14ac:dyDescent="0.3">
      <c r="A42" s="8">
        <v>44078</v>
      </c>
      <c r="B42" s="260">
        <v>3453.6000979999999</v>
      </c>
      <c r="C42" s="260">
        <v>3479.1499020000001</v>
      </c>
      <c r="D42" s="260">
        <v>3349.6298830000001</v>
      </c>
      <c r="E42" s="260">
        <v>3426.959961</v>
      </c>
      <c r="F42" s="261">
        <v>3426.959961</v>
      </c>
      <c r="G42" s="260">
        <v>4431440000</v>
      </c>
      <c r="H42" s="263">
        <f t="shared" si="0"/>
        <v>-8.1330273628102776E-3</v>
      </c>
      <c r="I42" s="262"/>
      <c r="J42" s="266">
        <v>40</v>
      </c>
      <c r="K42">
        <v>-8.1330273628102776E-3</v>
      </c>
      <c r="L42" s="267">
        <v>-4.0979225016407377E-2</v>
      </c>
    </row>
    <row r="43" spans="1:12" ht="14.4" x14ac:dyDescent="0.3">
      <c r="A43" s="8">
        <v>44077</v>
      </c>
      <c r="B43" s="260">
        <v>3564.73999</v>
      </c>
      <c r="C43" s="260">
        <v>3564.8500979999999</v>
      </c>
      <c r="D43" s="260">
        <v>3427.4099120000001</v>
      </c>
      <c r="E43" s="260">
        <v>3455.0600589999999</v>
      </c>
      <c r="F43" s="261">
        <v>3455.0600589999999</v>
      </c>
      <c r="G43" s="260">
        <v>4898680000</v>
      </c>
      <c r="H43" s="263">
        <f t="shared" si="0"/>
        <v>-3.5125843631361856E-2</v>
      </c>
      <c r="I43" s="262"/>
      <c r="J43" s="266">
        <v>41</v>
      </c>
      <c r="K43">
        <v>-3.5125843631361856E-2</v>
      </c>
      <c r="L43" s="267">
        <v>-4.0290792571308236E-2</v>
      </c>
    </row>
    <row r="44" spans="1:12" ht="14.4" x14ac:dyDescent="0.3">
      <c r="A44" s="8">
        <v>44076</v>
      </c>
      <c r="B44" s="260">
        <v>3543.76001</v>
      </c>
      <c r="C44" s="260">
        <v>3588.110107</v>
      </c>
      <c r="D44" s="260">
        <v>3535.2299800000001</v>
      </c>
      <c r="E44" s="260">
        <v>3580.8400879999999</v>
      </c>
      <c r="F44" s="261">
        <v>3580.8400879999999</v>
      </c>
      <c r="G44" s="260">
        <v>4285190000</v>
      </c>
      <c r="H44" s="263">
        <f t="shared" si="0"/>
        <v>1.5365910284791237E-2</v>
      </c>
      <c r="I44" s="262"/>
      <c r="J44" s="266">
        <v>42</v>
      </c>
      <c r="K44">
        <v>1.5365910284791237E-2</v>
      </c>
      <c r="L44" s="267">
        <v>-3.9413693006101071E-2</v>
      </c>
    </row>
    <row r="45" spans="1:12" ht="14.4" x14ac:dyDescent="0.3">
      <c r="A45" s="8">
        <v>44075</v>
      </c>
      <c r="B45" s="260">
        <v>3507.4399410000001</v>
      </c>
      <c r="C45" s="260">
        <v>3528.030029</v>
      </c>
      <c r="D45" s="260">
        <v>3494.6000979999999</v>
      </c>
      <c r="E45" s="260">
        <v>3526.6499020000001</v>
      </c>
      <c r="F45" s="261">
        <v>3526.6499020000001</v>
      </c>
      <c r="G45" s="260">
        <v>4083110000</v>
      </c>
      <c r="H45" s="263">
        <f t="shared" si="0"/>
        <v>7.5250028014733081E-3</v>
      </c>
      <c r="I45" s="262"/>
      <c r="J45" s="266">
        <v>43</v>
      </c>
      <c r="K45">
        <v>7.5250028014733081E-3</v>
      </c>
      <c r="L45" s="267">
        <v>-3.8975903403596857E-2</v>
      </c>
    </row>
    <row r="46" spans="1:12" ht="14.4" x14ac:dyDescent="0.3">
      <c r="A46" s="8">
        <v>44074</v>
      </c>
      <c r="B46" s="260">
        <v>3509.7299800000001</v>
      </c>
      <c r="C46" s="260">
        <v>3514.7700199999999</v>
      </c>
      <c r="D46" s="260">
        <v>3493.25</v>
      </c>
      <c r="E46" s="260">
        <v>3500.3100589999999</v>
      </c>
      <c r="F46" s="261">
        <v>3500.3100589999999</v>
      </c>
      <c r="G46" s="260">
        <v>4342290000</v>
      </c>
      <c r="H46" s="263">
        <f t="shared" si="0"/>
        <v>-2.1949626648870525E-3</v>
      </c>
      <c r="I46" s="262"/>
      <c r="J46" s="266">
        <v>44</v>
      </c>
      <c r="K46">
        <v>-2.1949626648870525E-3</v>
      </c>
      <c r="L46" s="267">
        <v>-3.8517840461374714E-2</v>
      </c>
    </row>
    <row r="47" spans="1:12" ht="14.4" x14ac:dyDescent="0.3">
      <c r="A47" s="8">
        <v>44071</v>
      </c>
      <c r="B47" s="260">
        <v>3494.6899410000001</v>
      </c>
      <c r="C47" s="260">
        <v>3509.2299800000001</v>
      </c>
      <c r="D47" s="260">
        <v>3484.320068</v>
      </c>
      <c r="E47" s="260">
        <v>3508.01001</v>
      </c>
      <c r="F47" s="261">
        <v>3508.01001</v>
      </c>
      <c r="G47" s="260">
        <v>3855880000</v>
      </c>
      <c r="H47" s="263">
        <f t="shared" si="0"/>
        <v>6.7325653728901348E-3</v>
      </c>
      <c r="I47" s="262"/>
      <c r="J47" s="266">
        <v>45</v>
      </c>
      <c r="K47">
        <v>6.7325653728901348E-3</v>
      </c>
      <c r="L47" s="267">
        <v>-3.836963748402835E-2</v>
      </c>
    </row>
    <row r="48" spans="1:12" ht="14.4" x14ac:dyDescent="0.3">
      <c r="A48" s="8">
        <v>44070</v>
      </c>
      <c r="B48" s="260">
        <v>3485.139893</v>
      </c>
      <c r="C48" s="260">
        <v>3501.3798830000001</v>
      </c>
      <c r="D48" s="260">
        <v>3468.3500979999999</v>
      </c>
      <c r="E48" s="260">
        <v>3484.5500489999999</v>
      </c>
      <c r="F48" s="261">
        <v>3484.5500489999999</v>
      </c>
      <c r="G48" s="260">
        <v>3929560000</v>
      </c>
      <c r="H48" s="263">
        <f t="shared" si="0"/>
        <v>1.6730441952841294E-3</v>
      </c>
      <c r="I48" s="262"/>
      <c r="J48" s="266">
        <v>46</v>
      </c>
      <c r="K48">
        <v>1.6730441952841294E-3</v>
      </c>
      <c r="L48" s="267">
        <v>-3.835246390115804E-2</v>
      </c>
    </row>
    <row r="49" spans="1:12" ht="14.4" x14ac:dyDescent="0.3">
      <c r="A49" s="8">
        <v>44069</v>
      </c>
      <c r="B49" s="260">
        <v>3449.969971</v>
      </c>
      <c r="C49" s="260">
        <v>3481.070068</v>
      </c>
      <c r="D49" s="260">
        <v>3444.1499020000001</v>
      </c>
      <c r="E49" s="260">
        <v>3478.7299800000001</v>
      </c>
      <c r="F49" s="261">
        <v>3478.7299800000001</v>
      </c>
      <c r="G49" s="260">
        <v>3754360000</v>
      </c>
      <c r="H49" s="263">
        <f t="shared" si="0"/>
        <v>1.0195626058366453E-2</v>
      </c>
      <c r="I49" s="262"/>
      <c r="J49" s="266">
        <v>47</v>
      </c>
      <c r="K49">
        <v>1.0195626058366453E-2</v>
      </c>
      <c r="L49" s="267">
        <v>-3.8344668237101885E-2</v>
      </c>
    </row>
    <row r="50" spans="1:12" ht="14.4" x14ac:dyDescent="0.3">
      <c r="A50" s="8">
        <v>44068</v>
      </c>
      <c r="B50" s="260">
        <v>3435.9499510000001</v>
      </c>
      <c r="C50" s="260">
        <v>3444.209961</v>
      </c>
      <c r="D50" s="260">
        <v>3425.8400879999999</v>
      </c>
      <c r="E50" s="260">
        <v>3443.6201169999999</v>
      </c>
      <c r="F50" s="261">
        <v>3443.6201169999999</v>
      </c>
      <c r="G50" s="260">
        <v>3619300000</v>
      </c>
      <c r="H50" s="263">
        <f t="shared" si="0"/>
        <v>3.5963511854776465E-3</v>
      </c>
      <c r="I50" s="262"/>
      <c r="J50" s="266">
        <v>48</v>
      </c>
      <c r="K50">
        <v>3.5963511854776465E-3</v>
      </c>
      <c r="L50" s="267">
        <v>-3.8236599804323569E-2</v>
      </c>
    </row>
    <row r="51" spans="1:12" ht="14.4" x14ac:dyDescent="0.3">
      <c r="A51" s="8">
        <v>44067</v>
      </c>
      <c r="B51" s="260">
        <v>3418.0900879999999</v>
      </c>
      <c r="C51" s="260">
        <v>3432.0900879999999</v>
      </c>
      <c r="D51" s="260">
        <v>3413.1298830000001</v>
      </c>
      <c r="E51" s="260">
        <v>3431.280029</v>
      </c>
      <c r="F51" s="261">
        <v>3431.280029</v>
      </c>
      <c r="G51" s="260">
        <v>3728690000</v>
      </c>
      <c r="H51" s="263">
        <f t="shared" si="0"/>
        <v>1.004371824813878E-2</v>
      </c>
      <c r="I51" s="262"/>
      <c r="J51" s="266">
        <v>49</v>
      </c>
      <c r="K51">
        <v>1.004371824813878E-2</v>
      </c>
      <c r="L51" s="267">
        <v>-3.7536419718832745E-2</v>
      </c>
    </row>
    <row r="52" spans="1:12" ht="14.4" x14ac:dyDescent="0.3">
      <c r="A52" s="8">
        <v>44064</v>
      </c>
      <c r="B52" s="260">
        <v>3386.01001</v>
      </c>
      <c r="C52" s="260">
        <v>3399.959961</v>
      </c>
      <c r="D52" s="260">
        <v>3379.3100589999999</v>
      </c>
      <c r="E52" s="260">
        <v>3397.1599120000001</v>
      </c>
      <c r="F52" s="261">
        <v>3397.1599120000001</v>
      </c>
      <c r="G52" s="260">
        <v>3705420000</v>
      </c>
      <c r="H52" s="263">
        <f t="shared" si="0"/>
        <v>3.4411069427025889E-3</v>
      </c>
      <c r="I52" s="262"/>
      <c r="J52" s="266">
        <v>50</v>
      </c>
      <c r="K52">
        <v>3.4411069427025889E-3</v>
      </c>
      <c r="L52" s="267">
        <v>-3.6695142630739953E-2</v>
      </c>
    </row>
    <row r="53" spans="1:12" ht="14.4" x14ac:dyDescent="0.3">
      <c r="A53" s="8">
        <v>44063</v>
      </c>
      <c r="B53" s="260">
        <v>3360.4799800000001</v>
      </c>
      <c r="C53" s="260">
        <v>3390.8000489999999</v>
      </c>
      <c r="D53" s="260">
        <v>3354.6899410000001</v>
      </c>
      <c r="E53" s="260">
        <v>3385.51001</v>
      </c>
      <c r="F53" s="261">
        <v>3385.51001</v>
      </c>
      <c r="G53" s="260">
        <v>3642850000</v>
      </c>
      <c r="H53" s="263">
        <f t="shared" si="0"/>
        <v>3.1586327364043049E-3</v>
      </c>
      <c r="I53" s="262"/>
      <c r="J53" s="266">
        <v>51</v>
      </c>
      <c r="K53">
        <v>3.1586327364043049E-3</v>
      </c>
      <c r="L53" s="267">
        <v>-3.658567095433464E-2</v>
      </c>
    </row>
    <row r="54" spans="1:12" ht="14.4" x14ac:dyDescent="0.3">
      <c r="A54" s="8">
        <v>44062</v>
      </c>
      <c r="B54" s="260">
        <v>3392.51001</v>
      </c>
      <c r="C54" s="260">
        <v>3399.540039</v>
      </c>
      <c r="D54" s="260">
        <v>3369.6599120000001</v>
      </c>
      <c r="E54" s="260">
        <v>3374.8500979999999</v>
      </c>
      <c r="F54" s="261">
        <v>3374.8500979999999</v>
      </c>
      <c r="G54" s="260">
        <v>3884480000</v>
      </c>
      <c r="H54" s="263">
        <f t="shared" si="0"/>
        <v>-4.4043952328094039E-3</v>
      </c>
      <c r="I54" s="262"/>
      <c r="J54" s="266">
        <v>52</v>
      </c>
      <c r="K54">
        <v>-4.4043952328094039E-3</v>
      </c>
      <c r="L54" s="267">
        <v>-3.6244604777274952E-2</v>
      </c>
    </row>
    <row r="55" spans="1:12" ht="14.4" x14ac:dyDescent="0.3">
      <c r="A55" s="8">
        <v>44061</v>
      </c>
      <c r="B55" s="260">
        <v>3387.040039</v>
      </c>
      <c r="C55" s="260">
        <v>3395.0600589999999</v>
      </c>
      <c r="D55" s="260">
        <v>3370.1499020000001</v>
      </c>
      <c r="E55" s="260">
        <v>3389.780029</v>
      </c>
      <c r="F55" s="261">
        <v>3389.780029</v>
      </c>
      <c r="G55" s="260">
        <v>3881310000</v>
      </c>
      <c r="H55" s="263">
        <f t="shared" si="0"/>
        <v>2.3033891356964006E-3</v>
      </c>
      <c r="I55" s="262"/>
      <c r="J55" s="266">
        <v>53</v>
      </c>
      <c r="K55">
        <v>2.3033891356964006E-3</v>
      </c>
      <c r="L55" s="267">
        <v>-3.5919799915513792E-2</v>
      </c>
    </row>
    <row r="56" spans="1:12" ht="14.4" x14ac:dyDescent="0.3">
      <c r="A56" s="8">
        <v>44060</v>
      </c>
      <c r="B56" s="260">
        <v>3380.860107</v>
      </c>
      <c r="C56" s="260">
        <v>3387.5900879999999</v>
      </c>
      <c r="D56" s="260">
        <v>3379.219971</v>
      </c>
      <c r="E56" s="260">
        <v>3381.98999</v>
      </c>
      <c r="F56" s="261">
        <v>3381.98999</v>
      </c>
      <c r="G56" s="260">
        <v>3671290000</v>
      </c>
      <c r="H56" s="263">
        <f t="shared" si="0"/>
        <v>2.7098423393971259E-3</v>
      </c>
      <c r="I56" s="262"/>
      <c r="J56" s="266">
        <v>54</v>
      </c>
      <c r="K56">
        <v>2.7098423393971259E-3</v>
      </c>
      <c r="L56" s="267">
        <v>-3.5287878950409877E-2</v>
      </c>
    </row>
    <row r="57" spans="1:12" ht="14.4" x14ac:dyDescent="0.3">
      <c r="A57" s="8">
        <v>44057</v>
      </c>
      <c r="B57" s="260">
        <v>3368.6599120000001</v>
      </c>
      <c r="C57" s="260">
        <v>3378.51001</v>
      </c>
      <c r="D57" s="260">
        <v>3361.639893</v>
      </c>
      <c r="E57" s="260">
        <v>3372.8500979999999</v>
      </c>
      <c r="F57" s="261">
        <v>3372.8500979999999</v>
      </c>
      <c r="G57" s="260">
        <v>3193400000</v>
      </c>
      <c r="H57" s="263">
        <f t="shared" si="0"/>
        <v>-1.7188262738166723E-4</v>
      </c>
      <c r="I57" s="262"/>
      <c r="J57" s="266">
        <v>55</v>
      </c>
      <c r="K57">
        <v>-1.7188262738166723E-4</v>
      </c>
      <c r="L57" s="267">
        <v>-3.5231470294480191E-2</v>
      </c>
    </row>
    <row r="58" spans="1:12" ht="14.4" x14ac:dyDescent="0.3">
      <c r="A58" s="8">
        <v>44056</v>
      </c>
      <c r="B58" s="260">
        <v>3372.9499510000001</v>
      </c>
      <c r="C58" s="260">
        <v>3387.23999</v>
      </c>
      <c r="D58" s="260">
        <v>3363.3500979999999</v>
      </c>
      <c r="E58" s="260">
        <v>3373.429932</v>
      </c>
      <c r="F58" s="261">
        <v>3373.429932</v>
      </c>
      <c r="G58" s="260">
        <v>3648810000</v>
      </c>
      <c r="H58" s="263">
        <f t="shared" si="0"/>
        <v>-2.0471743456673998E-3</v>
      </c>
      <c r="I58" s="262"/>
      <c r="J58" s="266">
        <v>56</v>
      </c>
      <c r="K58">
        <v>-2.0471743456673998E-3</v>
      </c>
      <c r="L58" s="267">
        <v>-3.5125843631361856E-2</v>
      </c>
    </row>
    <row r="59" spans="1:12" ht="14.4" x14ac:dyDescent="0.3">
      <c r="A59" s="8">
        <v>44055</v>
      </c>
      <c r="B59" s="260">
        <v>3355.459961</v>
      </c>
      <c r="C59" s="260">
        <v>3387.889893</v>
      </c>
      <c r="D59" s="260">
        <v>3355.459961</v>
      </c>
      <c r="E59" s="260">
        <v>3380.3500979999999</v>
      </c>
      <c r="F59" s="261">
        <v>3380.3500979999999</v>
      </c>
      <c r="G59" s="260">
        <v>3768560000</v>
      </c>
      <c r="H59" s="263">
        <f t="shared" si="0"/>
        <v>1.3996549716919158E-2</v>
      </c>
      <c r="I59" s="262"/>
      <c r="J59" s="266">
        <v>57</v>
      </c>
      <c r="K59">
        <v>1.3996549716919158E-2</v>
      </c>
      <c r="L59" s="267">
        <v>-3.4818703495799477E-2</v>
      </c>
    </row>
    <row r="60" spans="1:12" ht="14.4" x14ac:dyDescent="0.3">
      <c r="A60" s="8">
        <v>44054</v>
      </c>
      <c r="B60" s="260">
        <v>3370.3400879999999</v>
      </c>
      <c r="C60" s="260">
        <v>3381.01001</v>
      </c>
      <c r="D60" s="260">
        <v>3326.4399410000001</v>
      </c>
      <c r="E60" s="260">
        <v>3333.6899410000001</v>
      </c>
      <c r="F60" s="261">
        <v>3333.6899410000001</v>
      </c>
      <c r="G60" s="260">
        <v>5087650000</v>
      </c>
      <c r="H60" s="263">
        <f t="shared" si="0"/>
        <v>-7.9691323627661421E-3</v>
      </c>
      <c r="I60" s="262"/>
      <c r="J60" s="266">
        <v>58</v>
      </c>
      <c r="K60">
        <v>-7.9691323627661421E-3</v>
      </c>
      <c r="L60" s="267">
        <v>-3.4725402191039589E-2</v>
      </c>
    </row>
    <row r="61" spans="1:12" ht="14.4" x14ac:dyDescent="0.3">
      <c r="A61" s="8">
        <v>44053</v>
      </c>
      <c r="B61" s="260">
        <v>3356.040039</v>
      </c>
      <c r="C61" s="260">
        <v>3363.290039</v>
      </c>
      <c r="D61" s="260">
        <v>3335.4399410000001</v>
      </c>
      <c r="E61" s="260">
        <v>3360.469971</v>
      </c>
      <c r="F61" s="261">
        <v>3360.469971</v>
      </c>
      <c r="G61" s="260">
        <v>4318570000</v>
      </c>
      <c r="H61" s="263">
        <f t="shared" si="0"/>
        <v>2.7422184718900356E-3</v>
      </c>
      <c r="I61" s="262"/>
      <c r="J61" s="266">
        <v>59</v>
      </c>
      <c r="K61">
        <v>2.7422184718900356E-3</v>
      </c>
      <c r="L61" s="267">
        <v>-3.4699008397361328E-2</v>
      </c>
    </row>
    <row r="62" spans="1:12" ht="14.4" x14ac:dyDescent="0.3">
      <c r="A62" s="8">
        <v>44050</v>
      </c>
      <c r="B62" s="260">
        <v>3340.0500489999999</v>
      </c>
      <c r="C62" s="260">
        <v>3352.540039</v>
      </c>
      <c r="D62" s="260">
        <v>3328.719971</v>
      </c>
      <c r="E62" s="260">
        <v>3351.280029</v>
      </c>
      <c r="F62" s="261">
        <v>3351.280029</v>
      </c>
      <c r="G62" s="260">
        <v>4104860000</v>
      </c>
      <c r="H62" s="263">
        <f t="shared" si="0"/>
        <v>6.3302949268071156E-4</v>
      </c>
      <c r="I62" s="262"/>
      <c r="J62" s="266">
        <v>60</v>
      </c>
      <c r="K62">
        <v>6.3302949268071156E-4</v>
      </c>
      <c r="L62" s="267">
        <v>-3.4511199653861319E-2</v>
      </c>
    </row>
    <row r="63" spans="1:12" ht="14.4" x14ac:dyDescent="0.3">
      <c r="A63" s="8">
        <v>44049</v>
      </c>
      <c r="B63" s="260">
        <v>3323.169922</v>
      </c>
      <c r="C63" s="260">
        <v>3351.030029</v>
      </c>
      <c r="D63" s="260">
        <v>3318.139893</v>
      </c>
      <c r="E63" s="260">
        <v>3349.1599120000001</v>
      </c>
      <c r="F63" s="261">
        <v>3349.1599120000001</v>
      </c>
      <c r="G63" s="260">
        <v>4267490000</v>
      </c>
      <c r="H63" s="263">
        <f t="shared" si="0"/>
        <v>6.4276953850314891E-3</v>
      </c>
      <c r="I63" s="262"/>
      <c r="J63" s="266">
        <v>61</v>
      </c>
      <c r="K63">
        <v>6.4276953850314891E-3</v>
      </c>
      <c r="L63" s="267">
        <v>-3.4411425617822129E-2</v>
      </c>
    </row>
    <row r="64" spans="1:12" ht="14.4" x14ac:dyDescent="0.3">
      <c r="A64" s="8">
        <v>44048</v>
      </c>
      <c r="B64" s="260">
        <v>3317.3701169999999</v>
      </c>
      <c r="C64" s="260">
        <v>3330.7700199999999</v>
      </c>
      <c r="D64" s="260">
        <v>3317.3701169999999</v>
      </c>
      <c r="E64" s="260">
        <v>3327.7700199999999</v>
      </c>
      <c r="F64" s="261">
        <v>3327.7700199999999</v>
      </c>
      <c r="G64" s="260">
        <v>4732220000</v>
      </c>
      <c r="H64" s="263">
        <f t="shared" si="0"/>
        <v>6.4297431236265837E-3</v>
      </c>
      <c r="I64" s="262"/>
      <c r="J64" s="266">
        <v>62</v>
      </c>
      <c r="K64">
        <v>6.4297431236265837E-3</v>
      </c>
      <c r="L64" s="267">
        <v>-3.4393111061434153E-2</v>
      </c>
    </row>
    <row r="65" spans="1:12" ht="14.4" x14ac:dyDescent="0.3">
      <c r="A65" s="8">
        <v>44047</v>
      </c>
      <c r="B65" s="260">
        <v>3289.919922</v>
      </c>
      <c r="C65" s="260">
        <v>3306.8400879999999</v>
      </c>
      <c r="D65" s="260">
        <v>3286.3701169999999</v>
      </c>
      <c r="E65" s="260">
        <v>3306.51001</v>
      </c>
      <c r="F65" s="261">
        <v>3306.51001</v>
      </c>
      <c r="G65" s="260">
        <v>4621670000</v>
      </c>
      <c r="H65" s="263">
        <f t="shared" si="0"/>
        <v>3.6119305816237498E-3</v>
      </c>
      <c r="I65" s="262"/>
      <c r="J65" s="266">
        <v>63</v>
      </c>
      <c r="K65">
        <v>3.6119305816237498E-3</v>
      </c>
      <c r="L65" s="267">
        <v>-3.4296045476905165E-2</v>
      </c>
    </row>
    <row r="66" spans="1:12" ht="14.4" x14ac:dyDescent="0.3">
      <c r="A66" s="8">
        <v>44046</v>
      </c>
      <c r="B66" s="260">
        <v>3288.26001</v>
      </c>
      <c r="C66" s="260">
        <v>3302.7299800000001</v>
      </c>
      <c r="D66" s="260">
        <v>3284.530029</v>
      </c>
      <c r="E66" s="260">
        <v>3294.610107</v>
      </c>
      <c r="F66" s="261">
        <v>3294.610107</v>
      </c>
      <c r="G66" s="260">
        <v>4643640000</v>
      </c>
      <c r="H66" s="263">
        <f t="shared" si="0"/>
        <v>7.181023368088086E-3</v>
      </c>
      <c r="I66" s="262"/>
      <c r="J66" s="266">
        <v>64</v>
      </c>
      <c r="K66">
        <v>7.181023368088086E-3</v>
      </c>
      <c r="L66" s="267">
        <v>-3.413816773173118E-2</v>
      </c>
    </row>
    <row r="67" spans="1:12" ht="14.4" x14ac:dyDescent="0.3">
      <c r="A67" s="8">
        <v>44043</v>
      </c>
      <c r="B67" s="260">
        <v>3270.4499510000001</v>
      </c>
      <c r="C67" s="260">
        <v>3272.169922</v>
      </c>
      <c r="D67" s="260">
        <v>3220.26001</v>
      </c>
      <c r="E67" s="260">
        <v>3271.1201169999999</v>
      </c>
      <c r="F67" s="261">
        <v>3271.1201169999999</v>
      </c>
      <c r="G67" s="260">
        <v>5117260000</v>
      </c>
      <c r="H67" s="263">
        <f t="shared" si="0"/>
        <v>7.6705048402278932E-3</v>
      </c>
      <c r="I67" s="262"/>
      <c r="J67" s="266">
        <v>65</v>
      </c>
      <c r="K67">
        <v>7.6705048402278932E-3</v>
      </c>
      <c r="L67" s="267">
        <v>-3.3962034594466402E-2</v>
      </c>
    </row>
    <row r="68" spans="1:12" ht="14.4" x14ac:dyDescent="0.3">
      <c r="A68" s="8">
        <v>44042</v>
      </c>
      <c r="B68" s="260">
        <v>3231.76001</v>
      </c>
      <c r="C68" s="260">
        <v>3250.919922</v>
      </c>
      <c r="D68" s="260">
        <v>3204.1298830000001</v>
      </c>
      <c r="E68" s="260">
        <v>3246.219971</v>
      </c>
      <c r="F68" s="261">
        <v>3246.219971</v>
      </c>
      <c r="G68" s="260">
        <v>4254010000</v>
      </c>
      <c r="H68" s="263">
        <f t="shared" ref="H68:H131" si="1">(F68-F69)/F69</f>
        <v>-3.7502517220709768E-3</v>
      </c>
      <c r="I68" s="262"/>
      <c r="J68" s="266">
        <v>66</v>
      </c>
      <c r="K68">
        <v>-3.7502517220709768E-3</v>
      </c>
      <c r="L68" s="267">
        <v>-3.3922077118805932E-2</v>
      </c>
    </row>
    <row r="69" spans="1:12" ht="14.4" x14ac:dyDescent="0.3">
      <c r="A69" s="8">
        <v>44041</v>
      </c>
      <c r="B69" s="260">
        <v>3227.219971</v>
      </c>
      <c r="C69" s="260">
        <v>3264.73999</v>
      </c>
      <c r="D69" s="260">
        <v>3227.219971</v>
      </c>
      <c r="E69" s="260">
        <v>3258.4399410000001</v>
      </c>
      <c r="F69" s="261">
        <v>3258.4399410000001</v>
      </c>
      <c r="G69" s="260">
        <v>4676300000</v>
      </c>
      <c r="H69" s="263">
        <f t="shared" si="1"/>
        <v>1.2428381679718907E-2</v>
      </c>
      <c r="I69" s="262"/>
      <c r="J69" s="266">
        <v>67</v>
      </c>
      <c r="K69">
        <v>1.2428381679718907E-2</v>
      </c>
      <c r="L69" s="267">
        <v>-3.3687352317337577E-2</v>
      </c>
    </row>
    <row r="70" spans="1:12" ht="14.4" x14ac:dyDescent="0.3">
      <c r="A70" s="8">
        <v>44040</v>
      </c>
      <c r="B70" s="260">
        <v>3234.2700199999999</v>
      </c>
      <c r="C70" s="260">
        <v>3243.719971</v>
      </c>
      <c r="D70" s="260">
        <v>3216.169922</v>
      </c>
      <c r="E70" s="260">
        <v>3218.4399410000001</v>
      </c>
      <c r="F70" s="261">
        <v>3218.4399410000001</v>
      </c>
      <c r="G70" s="260">
        <v>4027890000</v>
      </c>
      <c r="H70" s="263">
        <f t="shared" si="1"/>
        <v>-6.4733922441612838E-3</v>
      </c>
      <c r="I70" s="262"/>
      <c r="J70" s="266">
        <v>68</v>
      </c>
      <c r="K70">
        <v>-6.4733922441612838E-3</v>
      </c>
      <c r="L70" s="267">
        <v>-3.3513626544828097E-2</v>
      </c>
    </row>
    <row r="71" spans="1:12" ht="14.4" x14ac:dyDescent="0.3">
      <c r="A71" s="8">
        <v>44039</v>
      </c>
      <c r="B71" s="260">
        <v>3219.8400879999999</v>
      </c>
      <c r="C71" s="260">
        <v>3241.429932</v>
      </c>
      <c r="D71" s="260">
        <v>3214.25</v>
      </c>
      <c r="E71" s="260">
        <v>3239.4099120000001</v>
      </c>
      <c r="F71" s="261">
        <v>3239.4099120000001</v>
      </c>
      <c r="G71" s="260">
        <v>3963910000</v>
      </c>
      <c r="H71" s="263">
        <f t="shared" si="1"/>
        <v>7.3951387022857858E-3</v>
      </c>
      <c r="I71" s="262"/>
      <c r="J71" s="266">
        <v>69</v>
      </c>
      <c r="K71">
        <v>7.3951387022857858E-3</v>
      </c>
      <c r="L71" s="267">
        <v>-3.3459874208372695E-2</v>
      </c>
    </row>
    <row r="72" spans="1:12" ht="14.4" x14ac:dyDescent="0.3">
      <c r="A72" s="8">
        <v>44036</v>
      </c>
      <c r="B72" s="260">
        <v>3218.580078</v>
      </c>
      <c r="C72" s="260">
        <v>3227.26001</v>
      </c>
      <c r="D72" s="260">
        <v>3200.0500489999999</v>
      </c>
      <c r="E72" s="260">
        <v>3215.6298830000001</v>
      </c>
      <c r="F72" s="261">
        <v>3215.6298830000001</v>
      </c>
      <c r="G72" s="260">
        <v>3894900000</v>
      </c>
      <c r="H72" s="263">
        <f t="shared" si="1"/>
        <v>-6.1903999631466875E-3</v>
      </c>
      <c r="I72" s="262"/>
      <c r="J72" s="266">
        <v>70</v>
      </c>
      <c r="K72">
        <v>-6.1903999631466875E-3</v>
      </c>
      <c r="L72" s="267">
        <v>-3.3120171956841256E-2</v>
      </c>
    </row>
    <row r="73" spans="1:12" ht="14.4" x14ac:dyDescent="0.3">
      <c r="A73" s="8">
        <v>44035</v>
      </c>
      <c r="B73" s="260">
        <v>3271.639893</v>
      </c>
      <c r="C73" s="260">
        <v>3279.98999</v>
      </c>
      <c r="D73" s="260">
        <v>3222.6599120000001</v>
      </c>
      <c r="E73" s="260">
        <v>3235.6599120000001</v>
      </c>
      <c r="F73" s="261">
        <v>3235.6599120000001</v>
      </c>
      <c r="G73" s="260">
        <v>4290460000</v>
      </c>
      <c r="H73" s="263">
        <f t="shared" si="1"/>
        <v>-1.2319859998901917E-2</v>
      </c>
      <c r="I73" s="262"/>
      <c r="J73" s="266">
        <v>71</v>
      </c>
      <c r="K73">
        <v>-1.2319859998901917E-2</v>
      </c>
      <c r="L73" s="267">
        <v>-3.2910674137422623E-2</v>
      </c>
    </row>
    <row r="74" spans="1:12" ht="14.4" x14ac:dyDescent="0.3">
      <c r="A74" s="8">
        <v>44034</v>
      </c>
      <c r="B74" s="260">
        <v>3254.860107</v>
      </c>
      <c r="C74" s="260">
        <v>3279.320068</v>
      </c>
      <c r="D74" s="260">
        <v>3253.1000979999999</v>
      </c>
      <c r="E74" s="260">
        <v>3276.0200199999999</v>
      </c>
      <c r="F74" s="261">
        <v>3276.0200199999999</v>
      </c>
      <c r="G74" s="260">
        <v>4255190000</v>
      </c>
      <c r="H74" s="263">
        <f t="shared" si="1"/>
        <v>5.7470821595778593E-3</v>
      </c>
      <c r="I74" s="262"/>
      <c r="J74" s="266">
        <v>72</v>
      </c>
      <c r="K74">
        <v>5.7470821595778593E-3</v>
      </c>
      <c r="L74" s="267">
        <v>-3.2864228913235163E-2</v>
      </c>
    </row>
    <row r="75" spans="1:12" ht="14.4" x14ac:dyDescent="0.3">
      <c r="A75" s="8">
        <v>44033</v>
      </c>
      <c r="B75" s="260">
        <v>3268.5200199999999</v>
      </c>
      <c r="C75" s="260">
        <v>3277.290039</v>
      </c>
      <c r="D75" s="260">
        <v>3247.7700199999999</v>
      </c>
      <c r="E75" s="260">
        <v>3257.3000489999999</v>
      </c>
      <c r="F75" s="261">
        <v>3257.3000489999999</v>
      </c>
      <c r="G75" s="260">
        <v>4547960000</v>
      </c>
      <c r="H75" s="263">
        <f t="shared" si="1"/>
        <v>1.6790373610770313E-3</v>
      </c>
      <c r="I75" s="262"/>
      <c r="J75" s="266">
        <v>73</v>
      </c>
      <c r="K75">
        <v>1.6790373610770313E-3</v>
      </c>
      <c r="L75" s="267">
        <v>-3.2364902938788187E-2</v>
      </c>
    </row>
    <row r="76" spans="1:12" ht="14.4" x14ac:dyDescent="0.3">
      <c r="A76" s="8">
        <v>44032</v>
      </c>
      <c r="B76" s="260">
        <v>3224.290039</v>
      </c>
      <c r="C76" s="260">
        <v>3258.610107</v>
      </c>
      <c r="D76" s="260">
        <v>3215.1599120000001</v>
      </c>
      <c r="E76" s="260">
        <v>3251.8400879999999</v>
      </c>
      <c r="F76" s="261">
        <v>3251.8400879999999</v>
      </c>
      <c r="G76" s="260">
        <v>3971200000</v>
      </c>
      <c r="H76" s="263">
        <f t="shared" si="1"/>
        <v>8.4069389276431299E-3</v>
      </c>
      <c r="I76" s="262"/>
      <c r="J76" s="266">
        <v>74</v>
      </c>
      <c r="K76">
        <v>8.4069389276431299E-3</v>
      </c>
      <c r="L76" s="267">
        <v>-3.235349666924054E-2</v>
      </c>
    </row>
    <row r="77" spans="1:12" ht="14.4" x14ac:dyDescent="0.3">
      <c r="A77" s="8">
        <v>44029</v>
      </c>
      <c r="B77" s="260">
        <v>3224.209961</v>
      </c>
      <c r="C77" s="260">
        <v>3233.5200199999999</v>
      </c>
      <c r="D77" s="260">
        <v>3205.6499020000001</v>
      </c>
      <c r="E77" s="260">
        <v>3224.7299800000001</v>
      </c>
      <c r="F77" s="261">
        <v>3224.7299800000001</v>
      </c>
      <c r="G77" s="260">
        <v>3993830000</v>
      </c>
      <c r="H77" s="263">
        <f t="shared" si="1"/>
        <v>2.8486121609215317E-3</v>
      </c>
      <c r="I77" s="262"/>
      <c r="J77" s="266">
        <v>75</v>
      </c>
      <c r="K77">
        <v>2.8486121609215317E-3</v>
      </c>
      <c r="L77" s="267">
        <v>-3.2259215875652857E-2</v>
      </c>
    </row>
    <row r="78" spans="1:12" ht="14.4" x14ac:dyDescent="0.3">
      <c r="A78" s="8">
        <v>44028</v>
      </c>
      <c r="B78" s="260">
        <v>3208.360107</v>
      </c>
      <c r="C78" s="260">
        <v>3220.389893</v>
      </c>
      <c r="D78" s="260">
        <v>3198.5900879999999</v>
      </c>
      <c r="E78" s="260">
        <v>3215.570068</v>
      </c>
      <c r="F78" s="261">
        <v>3215.570068</v>
      </c>
      <c r="G78" s="260">
        <v>3961230000</v>
      </c>
      <c r="H78" s="263">
        <f t="shared" si="1"/>
        <v>-3.4061014823960909E-3</v>
      </c>
      <c r="I78" s="262"/>
      <c r="J78" s="266">
        <v>76</v>
      </c>
      <c r="K78">
        <v>-3.4061014823960909E-3</v>
      </c>
      <c r="L78" s="267">
        <v>-3.1995432227048752E-2</v>
      </c>
    </row>
    <row r="79" spans="1:12" ht="14.4" x14ac:dyDescent="0.3">
      <c r="A79" s="8">
        <v>44027</v>
      </c>
      <c r="B79" s="260">
        <v>3225.9799800000001</v>
      </c>
      <c r="C79" s="260">
        <v>3238.280029</v>
      </c>
      <c r="D79" s="260">
        <v>3200.76001</v>
      </c>
      <c r="E79" s="260">
        <v>3226.5600589999999</v>
      </c>
      <c r="F79" s="261">
        <v>3226.5600589999999</v>
      </c>
      <c r="G79" s="260">
        <v>4669760000</v>
      </c>
      <c r="H79" s="263">
        <f t="shared" si="1"/>
        <v>9.0820507200452122E-3</v>
      </c>
      <c r="I79" s="262"/>
      <c r="J79" s="266">
        <v>77</v>
      </c>
      <c r="K79">
        <v>9.0820507200452122E-3</v>
      </c>
      <c r="L79" s="267">
        <v>-3.1883121362721416E-2</v>
      </c>
    </row>
    <row r="80" spans="1:12" ht="14.4" x14ac:dyDescent="0.3">
      <c r="A80" s="8">
        <v>44026</v>
      </c>
      <c r="B80" s="260">
        <v>3141.110107</v>
      </c>
      <c r="C80" s="260">
        <v>3200.9499510000001</v>
      </c>
      <c r="D80" s="260">
        <v>3127.6599120000001</v>
      </c>
      <c r="E80" s="260">
        <v>3197.5200199999999</v>
      </c>
      <c r="F80" s="261">
        <v>3197.5200199999999</v>
      </c>
      <c r="G80" s="260">
        <v>4476170000</v>
      </c>
      <c r="H80" s="263">
        <f t="shared" si="1"/>
        <v>1.3406370835879812E-2</v>
      </c>
      <c r="I80" s="262"/>
      <c r="J80" s="266">
        <v>78</v>
      </c>
      <c r="K80">
        <v>1.3406370835879812E-2</v>
      </c>
      <c r="L80" s="267">
        <v>-3.1850965323014069E-2</v>
      </c>
    </row>
    <row r="81" spans="1:12" ht="14.4" x14ac:dyDescent="0.3">
      <c r="A81" s="8">
        <v>44025</v>
      </c>
      <c r="B81" s="260">
        <v>3205.080078</v>
      </c>
      <c r="C81" s="260">
        <v>3235.320068</v>
      </c>
      <c r="D81" s="260">
        <v>3149.429932</v>
      </c>
      <c r="E81" s="260">
        <v>3155.219971</v>
      </c>
      <c r="F81" s="261">
        <v>3155.219971</v>
      </c>
      <c r="G81" s="260">
        <v>4890780000</v>
      </c>
      <c r="H81" s="263">
        <f t="shared" si="1"/>
        <v>-9.3625410151398081E-3</v>
      </c>
      <c r="I81" s="262"/>
      <c r="J81" s="266">
        <v>79</v>
      </c>
      <c r="K81">
        <v>-9.3625410151398081E-3</v>
      </c>
      <c r="L81" s="267">
        <v>-3.1764358229310855E-2</v>
      </c>
    </row>
    <row r="82" spans="1:12" ht="14.4" x14ac:dyDescent="0.3">
      <c r="A82" s="8">
        <v>44022</v>
      </c>
      <c r="B82" s="260">
        <v>3152.469971</v>
      </c>
      <c r="C82" s="260">
        <v>3186.820068</v>
      </c>
      <c r="D82" s="260">
        <v>3136.219971</v>
      </c>
      <c r="E82" s="260">
        <v>3185.040039</v>
      </c>
      <c r="F82" s="261">
        <v>3185.040039</v>
      </c>
      <c r="G82" s="260">
        <v>4515340000</v>
      </c>
      <c r="H82" s="263">
        <f t="shared" si="1"/>
        <v>1.0466201198317341E-2</v>
      </c>
      <c r="I82" s="262"/>
      <c r="J82" s="266">
        <v>80</v>
      </c>
      <c r="K82">
        <v>1.0466201198317341E-2</v>
      </c>
      <c r="L82" s="267">
        <v>-3.1295945734606798E-2</v>
      </c>
    </row>
    <row r="83" spans="1:12" ht="14.4" x14ac:dyDescent="0.3">
      <c r="A83" s="8">
        <v>44021</v>
      </c>
      <c r="B83" s="260">
        <v>3176.169922</v>
      </c>
      <c r="C83" s="260">
        <v>3179.780029</v>
      </c>
      <c r="D83" s="260">
        <v>3115.6999510000001</v>
      </c>
      <c r="E83" s="260">
        <v>3152.0500489999999</v>
      </c>
      <c r="F83" s="261">
        <v>3152.0500489999999</v>
      </c>
      <c r="G83" s="260">
        <v>4829020000</v>
      </c>
      <c r="H83" s="263">
        <f t="shared" si="1"/>
        <v>-5.643605977707117E-3</v>
      </c>
      <c r="I83" s="262"/>
      <c r="J83" s="266">
        <v>81</v>
      </c>
      <c r="K83">
        <v>-5.643605977707117E-3</v>
      </c>
      <c r="L83" s="267">
        <v>-3.114067794630386E-2</v>
      </c>
    </row>
    <row r="84" spans="1:12" ht="14.4" x14ac:dyDescent="0.3">
      <c r="A84" s="8">
        <v>44020</v>
      </c>
      <c r="B84" s="260">
        <v>3153.070068</v>
      </c>
      <c r="C84" s="260">
        <v>3171.8000489999999</v>
      </c>
      <c r="D84" s="260">
        <v>3136.530029</v>
      </c>
      <c r="E84" s="260">
        <v>3169.9399410000001</v>
      </c>
      <c r="F84" s="261">
        <v>3169.9399410000001</v>
      </c>
      <c r="G84" s="260">
        <v>4927700000</v>
      </c>
      <c r="H84" s="263">
        <f t="shared" si="1"/>
        <v>7.8274619014067539E-3</v>
      </c>
      <c r="I84" s="262"/>
      <c r="J84" s="266">
        <v>82</v>
      </c>
      <c r="K84">
        <v>7.8274619014067539E-3</v>
      </c>
      <c r="L84" s="267">
        <v>-3.1059933811079975E-2</v>
      </c>
    </row>
    <row r="85" spans="1:12" ht="14.4" x14ac:dyDescent="0.3">
      <c r="A85" s="8">
        <v>44019</v>
      </c>
      <c r="B85" s="260">
        <v>3166.4399410000001</v>
      </c>
      <c r="C85" s="260">
        <v>3184.1499020000001</v>
      </c>
      <c r="D85" s="260">
        <v>3142.929932</v>
      </c>
      <c r="E85" s="260">
        <v>3145.320068</v>
      </c>
      <c r="F85" s="261">
        <v>3145.320068</v>
      </c>
      <c r="G85" s="260">
        <v>4563700000</v>
      </c>
      <c r="H85" s="263">
        <f t="shared" si="1"/>
        <v>-1.0818532233573217E-2</v>
      </c>
      <c r="I85" s="262"/>
      <c r="J85" s="266">
        <v>83</v>
      </c>
      <c r="K85">
        <v>-1.0818532233573217E-2</v>
      </c>
      <c r="L85" s="267">
        <v>-3.1017018598061587E-2</v>
      </c>
    </row>
    <row r="86" spans="1:12" ht="14.4" x14ac:dyDescent="0.3">
      <c r="A86" s="8">
        <v>44018</v>
      </c>
      <c r="B86" s="260">
        <v>3155.290039</v>
      </c>
      <c r="C86" s="260">
        <v>3182.5900879999999</v>
      </c>
      <c r="D86" s="260">
        <v>3155.290039</v>
      </c>
      <c r="E86" s="260">
        <v>3179.719971</v>
      </c>
      <c r="F86" s="261">
        <v>3179.719971</v>
      </c>
      <c r="G86" s="260">
        <v>4736450000</v>
      </c>
      <c r="H86" s="263">
        <f t="shared" si="1"/>
        <v>1.5881725886237669E-2</v>
      </c>
      <c r="I86" s="262"/>
      <c r="J86" s="266">
        <v>84</v>
      </c>
      <c r="K86">
        <v>1.5881725886237669E-2</v>
      </c>
      <c r="L86" s="267">
        <v>-3.0889208707972501E-2</v>
      </c>
    </row>
    <row r="87" spans="1:12" ht="14.4" x14ac:dyDescent="0.3">
      <c r="A87" s="8">
        <v>44014</v>
      </c>
      <c r="B87" s="260">
        <v>3143.639893</v>
      </c>
      <c r="C87" s="260">
        <v>3165.8100589999999</v>
      </c>
      <c r="D87" s="260">
        <v>3124.5200199999999</v>
      </c>
      <c r="E87" s="260">
        <v>3130.01001</v>
      </c>
      <c r="F87" s="261">
        <v>3130.01001</v>
      </c>
      <c r="G87" s="260">
        <v>4190830000</v>
      </c>
      <c r="H87" s="263">
        <f t="shared" si="1"/>
        <v>4.5412510555949666E-3</v>
      </c>
      <c r="I87" s="262"/>
      <c r="J87" s="266">
        <v>85</v>
      </c>
      <c r="K87">
        <v>4.5412510555949666E-3</v>
      </c>
      <c r="L87" s="267">
        <v>-3.0864433708665259E-2</v>
      </c>
    </row>
    <row r="88" spans="1:12" ht="14.4" x14ac:dyDescent="0.3">
      <c r="A88" s="8">
        <v>44013</v>
      </c>
      <c r="B88" s="260">
        <v>3105.919922</v>
      </c>
      <c r="C88" s="260">
        <v>3128.4399410000001</v>
      </c>
      <c r="D88" s="260">
        <v>3101.169922</v>
      </c>
      <c r="E88" s="260">
        <v>3115.860107</v>
      </c>
      <c r="F88" s="261">
        <v>3115.860107</v>
      </c>
      <c r="G88" s="260">
        <v>4443130000</v>
      </c>
      <c r="H88" s="263">
        <f t="shared" si="1"/>
        <v>5.0221327050491461E-3</v>
      </c>
      <c r="I88" s="262"/>
      <c r="J88" s="266">
        <v>86</v>
      </c>
      <c r="K88">
        <v>5.0221327050491461E-3</v>
      </c>
      <c r="L88" s="267">
        <v>-3.0826930712389951E-2</v>
      </c>
    </row>
    <row r="89" spans="1:12" ht="14.4" x14ac:dyDescent="0.3">
      <c r="A89" s="8">
        <v>44012</v>
      </c>
      <c r="B89" s="260">
        <v>3050.1999510000001</v>
      </c>
      <c r="C89" s="260">
        <v>3111.51001</v>
      </c>
      <c r="D89" s="260">
        <v>3047.830078</v>
      </c>
      <c r="E89" s="260">
        <v>3100.290039</v>
      </c>
      <c r="F89" s="261">
        <v>3100.290039</v>
      </c>
      <c r="G89" s="260">
        <v>4696280000</v>
      </c>
      <c r="H89" s="263">
        <f t="shared" si="1"/>
        <v>1.5409875789030244E-2</v>
      </c>
      <c r="I89" s="262"/>
      <c r="J89" s="266">
        <v>87</v>
      </c>
      <c r="K89">
        <v>1.5409875789030244E-2</v>
      </c>
      <c r="L89" s="267">
        <v>-3.0799711042020478E-2</v>
      </c>
    </row>
    <row r="90" spans="1:12" ht="14.4" x14ac:dyDescent="0.3">
      <c r="A90" s="8">
        <v>44011</v>
      </c>
      <c r="B90" s="260">
        <v>3018.5900879999999</v>
      </c>
      <c r="C90" s="260">
        <v>3053.889893</v>
      </c>
      <c r="D90" s="260">
        <v>2999.73999</v>
      </c>
      <c r="E90" s="260">
        <v>3053.23999</v>
      </c>
      <c r="F90" s="261">
        <v>3053.23999</v>
      </c>
      <c r="G90" s="260">
        <v>4462770000</v>
      </c>
      <c r="H90" s="263">
        <f t="shared" si="1"/>
        <v>1.4685678297270518E-2</v>
      </c>
      <c r="I90" s="262"/>
      <c r="J90" s="266">
        <v>88</v>
      </c>
      <c r="K90">
        <v>1.4685678297270518E-2</v>
      </c>
      <c r="L90" s="267">
        <v>-3.067479551261075E-2</v>
      </c>
    </row>
    <row r="91" spans="1:12" ht="14.4" x14ac:dyDescent="0.3">
      <c r="A91" s="8">
        <v>44008</v>
      </c>
      <c r="B91" s="260">
        <v>3073.1999510000001</v>
      </c>
      <c r="C91" s="260">
        <v>3073.7299800000001</v>
      </c>
      <c r="D91" s="260">
        <v>3004.6298830000001</v>
      </c>
      <c r="E91" s="260">
        <v>3009.0500489999999</v>
      </c>
      <c r="F91" s="261">
        <v>3009.0500489999999</v>
      </c>
      <c r="G91" s="260">
        <v>8098120000</v>
      </c>
      <c r="H91" s="263">
        <f t="shared" si="1"/>
        <v>-2.4226905063212109E-2</v>
      </c>
      <c r="I91" s="262"/>
      <c r="J91" s="266">
        <v>89</v>
      </c>
      <c r="K91">
        <v>-2.4226905063212109E-2</v>
      </c>
      <c r="L91" s="267">
        <v>-3.060039578824816E-2</v>
      </c>
    </row>
    <row r="92" spans="1:12" ht="14.4" x14ac:dyDescent="0.3">
      <c r="A92" s="8">
        <v>44007</v>
      </c>
      <c r="B92" s="260">
        <v>3046.6000979999999</v>
      </c>
      <c r="C92" s="260">
        <v>3086.25</v>
      </c>
      <c r="D92" s="260">
        <v>3024.01001</v>
      </c>
      <c r="E92" s="260">
        <v>3083.76001</v>
      </c>
      <c r="F92" s="261">
        <v>3083.76001</v>
      </c>
      <c r="G92" s="260">
        <v>4815420000</v>
      </c>
      <c r="H92" s="263">
        <f t="shared" si="1"/>
        <v>1.0959447386074003E-2</v>
      </c>
      <c r="I92" s="262"/>
      <c r="J92" s="266">
        <v>90</v>
      </c>
      <c r="K92">
        <v>1.0959447386074003E-2</v>
      </c>
      <c r="L92" s="267">
        <v>-3.0514203151242023E-2</v>
      </c>
    </row>
    <row r="93" spans="1:12" ht="14.4" x14ac:dyDescent="0.3">
      <c r="A93" s="8">
        <v>44006</v>
      </c>
      <c r="B93" s="260">
        <v>3114.3999020000001</v>
      </c>
      <c r="C93" s="260">
        <v>3115.01001</v>
      </c>
      <c r="D93" s="260">
        <v>3032.1298830000001</v>
      </c>
      <c r="E93" s="260">
        <v>3050.330078</v>
      </c>
      <c r="F93" s="261">
        <v>3050.330078</v>
      </c>
      <c r="G93" s="260">
        <v>5587200000</v>
      </c>
      <c r="H93" s="263">
        <f t="shared" si="1"/>
        <v>-2.5855145959540422E-2</v>
      </c>
      <c r="I93" s="262"/>
      <c r="J93" s="266">
        <v>91</v>
      </c>
      <c r="K93">
        <v>-2.5855145959540422E-2</v>
      </c>
      <c r="L93" s="267">
        <v>-3.0376185798220871E-2</v>
      </c>
    </row>
    <row r="94" spans="1:12" ht="14.4" x14ac:dyDescent="0.3">
      <c r="A94" s="8">
        <v>44005</v>
      </c>
      <c r="B94" s="260">
        <v>3138.6999510000001</v>
      </c>
      <c r="C94" s="260">
        <v>3154.8999020000001</v>
      </c>
      <c r="D94" s="260">
        <v>3127.1201169999999</v>
      </c>
      <c r="E94" s="260">
        <v>3131.290039</v>
      </c>
      <c r="F94" s="261">
        <v>3131.290039</v>
      </c>
      <c r="G94" s="260">
        <v>4704830000</v>
      </c>
      <c r="H94" s="263">
        <f t="shared" si="1"/>
        <v>4.3074196850102636E-3</v>
      </c>
      <c r="I94" s="262"/>
      <c r="J94" s="266">
        <v>92</v>
      </c>
      <c r="K94">
        <v>4.3074196850102636E-3</v>
      </c>
      <c r="L94" s="267">
        <v>-3.0279995672499539E-2</v>
      </c>
    </row>
    <row r="95" spans="1:12" ht="14.4" x14ac:dyDescent="0.3">
      <c r="A95" s="8">
        <v>44004</v>
      </c>
      <c r="B95" s="260">
        <v>3094.419922</v>
      </c>
      <c r="C95" s="260">
        <v>3120.919922</v>
      </c>
      <c r="D95" s="260">
        <v>3079.389893</v>
      </c>
      <c r="E95" s="260">
        <v>3117.860107</v>
      </c>
      <c r="F95" s="261">
        <v>3117.860107</v>
      </c>
      <c r="G95" s="260">
        <v>4665380000</v>
      </c>
      <c r="H95" s="263">
        <f t="shared" si="1"/>
        <v>6.4950954776549653E-3</v>
      </c>
      <c r="I95" s="262"/>
      <c r="J95" s="266">
        <v>93</v>
      </c>
      <c r="K95">
        <v>6.4950954776549653E-3</v>
      </c>
      <c r="L95" s="267">
        <v>-3.0244135166914102E-2</v>
      </c>
    </row>
    <row r="96" spans="1:12" ht="14.4" x14ac:dyDescent="0.3">
      <c r="A96" s="8">
        <v>44001</v>
      </c>
      <c r="B96" s="260">
        <v>3140.290039</v>
      </c>
      <c r="C96" s="260">
        <v>3155.530029</v>
      </c>
      <c r="D96" s="260">
        <v>3083.110107</v>
      </c>
      <c r="E96" s="260">
        <v>3097.73999</v>
      </c>
      <c r="F96" s="261">
        <v>3097.73999</v>
      </c>
      <c r="G96" s="260">
        <v>8327780000</v>
      </c>
      <c r="H96" s="263">
        <f t="shared" si="1"/>
        <v>-5.6494949196056726E-3</v>
      </c>
      <c r="I96" s="262"/>
      <c r="J96" s="266">
        <v>94</v>
      </c>
      <c r="K96">
        <v>-5.6494949196056726E-3</v>
      </c>
      <c r="L96" s="267">
        <v>-3.0107860000316043E-2</v>
      </c>
    </row>
    <row r="97" spans="1:12" ht="14.4" x14ac:dyDescent="0.3">
      <c r="A97" s="8">
        <v>44000</v>
      </c>
      <c r="B97" s="260">
        <v>3101.639893</v>
      </c>
      <c r="C97" s="260">
        <v>3120</v>
      </c>
      <c r="D97" s="260">
        <v>3093.51001</v>
      </c>
      <c r="E97" s="260">
        <v>3115.3400879999999</v>
      </c>
      <c r="F97" s="261">
        <v>3115.3400879999999</v>
      </c>
      <c r="G97" s="260">
        <v>4429030000</v>
      </c>
      <c r="H97" s="263">
        <f t="shared" si="1"/>
        <v>5.9421999297961097E-4</v>
      </c>
      <c r="I97" s="262"/>
      <c r="J97" s="266">
        <v>95</v>
      </c>
      <c r="K97">
        <v>5.9421999297961097E-4</v>
      </c>
      <c r="L97" s="267">
        <v>-3.0064654312536004E-2</v>
      </c>
    </row>
    <row r="98" spans="1:12" ht="14.4" x14ac:dyDescent="0.3">
      <c r="A98" s="8">
        <v>43999</v>
      </c>
      <c r="B98" s="260">
        <v>3136.1298830000001</v>
      </c>
      <c r="C98" s="260">
        <v>3141.1599120000001</v>
      </c>
      <c r="D98" s="260">
        <v>3108.030029</v>
      </c>
      <c r="E98" s="260">
        <v>3113.48999</v>
      </c>
      <c r="F98" s="261">
        <v>3113.48999</v>
      </c>
      <c r="G98" s="260">
        <v>4549390000</v>
      </c>
      <c r="H98" s="263">
        <f t="shared" si="1"/>
        <v>-3.6002995564440548E-3</v>
      </c>
      <c r="I98" s="262"/>
      <c r="J98" s="266">
        <v>96</v>
      </c>
      <c r="K98">
        <v>-3.6002995564440548E-3</v>
      </c>
      <c r="L98" s="267">
        <v>-3.0009615534272598E-2</v>
      </c>
    </row>
    <row r="99" spans="1:12" ht="14.4" x14ac:dyDescent="0.3">
      <c r="A99" s="8">
        <v>43998</v>
      </c>
      <c r="B99" s="260">
        <v>3131</v>
      </c>
      <c r="C99" s="260">
        <v>3153.4499510000001</v>
      </c>
      <c r="D99" s="260">
        <v>3076.0600589999999</v>
      </c>
      <c r="E99" s="260">
        <v>3124.73999</v>
      </c>
      <c r="F99" s="261">
        <v>3124.73999</v>
      </c>
      <c r="G99" s="260">
        <v>5829240000</v>
      </c>
      <c r="H99" s="263">
        <f t="shared" si="1"/>
        <v>1.8962398081031073E-2</v>
      </c>
      <c r="I99" s="262"/>
      <c r="J99" s="266">
        <v>97</v>
      </c>
      <c r="K99">
        <v>1.8962398081031073E-2</v>
      </c>
      <c r="L99" s="267">
        <v>-2.9979435664991963E-2</v>
      </c>
    </row>
    <row r="100" spans="1:12" ht="14.4" x14ac:dyDescent="0.3">
      <c r="A100" s="8">
        <v>43997</v>
      </c>
      <c r="B100" s="260">
        <v>2993.76001</v>
      </c>
      <c r="C100" s="260">
        <v>3079.76001</v>
      </c>
      <c r="D100" s="260">
        <v>2965.6599120000001</v>
      </c>
      <c r="E100" s="260">
        <v>3066.5900879999999</v>
      </c>
      <c r="F100" s="261">
        <v>3066.5900879999999</v>
      </c>
      <c r="G100" s="260">
        <v>5740660000</v>
      </c>
      <c r="H100" s="263">
        <f t="shared" si="1"/>
        <v>8.3122169425606778E-3</v>
      </c>
      <c r="I100" s="262"/>
      <c r="J100" s="266">
        <v>98</v>
      </c>
      <c r="K100">
        <v>8.3122169425606778E-3</v>
      </c>
      <c r="L100" s="267">
        <v>-2.9922057285950505E-2</v>
      </c>
    </row>
    <row r="101" spans="1:12" ht="14.4" x14ac:dyDescent="0.3">
      <c r="A101" s="8">
        <v>43994</v>
      </c>
      <c r="B101" s="260">
        <v>3071.040039</v>
      </c>
      <c r="C101" s="260">
        <v>3088.419922</v>
      </c>
      <c r="D101" s="260">
        <v>2984.469971</v>
      </c>
      <c r="E101" s="260">
        <v>3041.3100589999999</v>
      </c>
      <c r="F101" s="261">
        <v>3041.3100589999999</v>
      </c>
      <c r="G101" s="260">
        <v>5832250000</v>
      </c>
      <c r="H101" s="263">
        <f t="shared" si="1"/>
        <v>1.306084398255798E-2</v>
      </c>
      <c r="I101" s="262"/>
      <c r="J101" s="266">
        <v>99</v>
      </c>
      <c r="K101">
        <v>1.306084398255798E-2</v>
      </c>
      <c r="L101" s="267">
        <v>-2.9777820139795273E-2</v>
      </c>
    </row>
    <row r="102" spans="1:12" ht="14.4" x14ac:dyDescent="0.3">
      <c r="A102" s="8">
        <v>43993</v>
      </c>
      <c r="B102" s="260">
        <v>3123.530029</v>
      </c>
      <c r="C102" s="260">
        <v>3123.530029</v>
      </c>
      <c r="D102" s="260">
        <v>2999.48999</v>
      </c>
      <c r="E102" s="260">
        <v>3002.1000979999999</v>
      </c>
      <c r="F102" s="261">
        <v>3002.1000979999999</v>
      </c>
      <c r="G102" s="260">
        <v>7018890000</v>
      </c>
      <c r="H102" s="263">
        <f t="shared" si="1"/>
        <v>-5.8944059291132826E-2</v>
      </c>
      <c r="I102" s="262"/>
      <c r="J102" s="266">
        <v>100</v>
      </c>
      <c r="K102">
        <v>-5.8944059291132826E-2</v>
      </c>
      <c r="L102" s="267">
        <v>-2.9663706245452028E-2</v>
      </c>
    </row>
    <row r="103" spans="1:12" ht="14.4" x14ac:dyDescent="0.3">
      <c r="A103" s="8">
        <v>43992</v>
      </c>
      <c r="B103" s="260">
        <v>3213.419922</v>
      </c>
      <c r="C103" s="260">
        <v>3223.2700199999999</v>
      </c>
      <c r="D103" s="260">
        <v>3181.48999</v>
      </c>
      <c r="E103" s="260">
        <v>3190.139893</v>
      </c>
      <c r="F103" s="261">
        <v>3190.139893</v>
      </c>
      <c r="G103" s="260">
        <v>6570840000</v>
      </c>
      <c r="H103" s="263">
        <f t="shared" si="1"/>
        <v>-5.3130910523544583E-3</v>
      </c>
      <c r="I103" s="262"/>
      <c r="J103" s="266">
        <v>101</v>
      </c>
      <c r="K103">
        <v>-5.3130910523544583E-3</v>
      </c>
      <c r="L103" s="267">
        <v>-2.9649629911716491E-2</v>
      </c>
    </row>
    <row r="104" spans="1:12" ht="14.4" x14ac:dyDescent="0.3">
      <c r="A104" s="8">
        <v>43991</v>
      </c>
      <c r="B104" s="260">
        <v>3213.320068</v>
      </c>
      <c r="C104" s="260">
        <v>3222.709961</v>
      </c>
      <c r="D104" s="260">
        <v>3193.110107</v>
      </c>
      <c r="E104" s="260">
        <v>3207.179932</v>
      </c>
      <c r="F104" s="261">
        <v>3207.179932</v>
      </c>
      <c r="G104" s="260">
        <v>6382620000</v>
      </c>
      <c r="H104" s="263">
        <f t="shared" si="1"/>
        <v>-7.7991708409292509E-3</v>
      </c>
      <c r="I104" s="262"/>
      <c r="J104" s="266">
        <v>102</v>
      </c>
      <c r="K104">
        <v>-7.7991708409292509E-3</v>
      </c>
      <c r="L104" s="267">
        <v>-2.9576446573270111E-2</v>
      </c>
    </row>
    <row r="105" spans="1:12" ht="14.4" x14ac:dyDescent="0.3">
      <c r="A105" s="8">
        <v>43990</v>
      </c>
      <c r="B105" s="260">
        <v>3199.919922</v>
      </c>
      <c r="C105" s="260">
        <v>3233.1298830000001</v>
      </c>
      <c r="D105" s="260">
        <v>3196</v>
      </c>
      <c r="E105" s="260">
        <v>3232.389893</v>
      </c>
      <c r="F105" s="261">
        <v>3232.389893</v>
      </c>
      <c r="G105" s="260">
        <v>8437380000</v>
      </c>
      <c r="H105" s="263">
        <f t="shared" si="1"/>
        <v>1.2041579439382648E-2</v>
      </c>
      <c r="I105" s="262"/>
      <c r="J105" s="266">
        <v>103</v>
      </c>
      <c r="K105">
        <v>1.2041579439382648E-2</v>
      </c>
      <c r="L105" s="267">
        <v>-2.9573750189628059E-2</v>
      </c>
    </row>
    <row r="106" spans="1:12" ht="14.4" x14ac:dyDescent="0.3">
      <c r="A106" s="8">
        <v>43987</v>
      </c>
      <c r="B106" s="260">
        <v>3163.8400879999999</v>
      </c>
      <c r="C106" s="260">
        <v>3211.719971</v>
      </c>
      <c r="D106" s="260">
        <v>3163.8400879999999</v>
      </c>
      <c r="E106" s="260">
        <v>3193.929932</v>
      </c>
      <c r="F106" s="261">
        <v>3193.929932</v>
      </c>
      <c r="G106" s="260">
        <v>8617590000</v>
      </c>
      <c r="H106" s="263">
        <f t="shared" si="1"/>
        <v>2.6211650820524152E-2</v>
      </c>
      <c r="I106" s="262"/>
      <c r="J106" s="266">
        <v>104</v>
      </c>
      <c r="K106">
        <v>2.6211650820524152E-2</v>
      </c>
      <c r="L106" s="267">
        <v>-2.9390442478745421E-2</v>
      </c>
    </row>
    <row r="107" spans="1:12" ht="14.4" x14ac:dyDescent="0.3">
      <c r="A107" s="8">
        <v>43986</v>
      </c>
      <c r="B107" s="260">
        <v>3111.5600589999999</v>
      </c>
      <c r="C107" s="260">
        <v>3128.9099120000001</v>
      </c>
      <c r="D107" s="260">
        <v>3090.4099120000001</v>
      </c>
      <c r="E107" s="260">
        <v>3112.3500979999999</v>
      </c>
      <c r="F107" s="261">
        <v>3112.3500979999999</v>
      </c>
      <c r="G107" s="260">
        <v>6428130000</v>
      </c>
      <c r="H107" s="263">
        <f t="shared" si="1"/>
        <v>-3.3687020612007245E-3</v>
      </c>
      <c r="I107" s="262"/>
      <c r="J107" s="266">
        <v>105</v>
      </c>
      <c r="K107">
        <v>-3.3687020612007245E-3</v>
      </c>
      <c r="L107" s="267">
        <v>-2.9369799057143754E-2</v>
      </c>
    </row>
    <row r="108" spans="1:12" ht="14.4" x14ac:dyDescent="0.3">
      <c r="A108" s="8">
        <v>43985</v>
      </c>
      <c r="B108" s="260">
        <v>3098.8999020000001</v>
      </c>
      <c r="C108" s="260">
        <v>3130.9399410000001</v>
      </c>
      <c r="D108" s="260">
        <v>3098.8999020000001</v>
      </c>
      <c r="E108" s="260">
        <v>3122.8701169999999</v>
      </c>
      <c r="F108" s="261">
        <v>3122.8701169999999</v>
      </c>
      <c r="G108" s="260">
        <v>5989560000</v>
      </c>
      <c r="H108" s="263">
        <f t="shared" si="1"/>
        <v>1.3648979191211871E-2</v>
      </c>
      <c r="I108" s="262"/>
      <c r="J108" s="266">
        <v>106</v>
      </c>
      <c r="K108">
        <v>1.3648979191211871E-2</v>
      </c>
      <c r="L108" s="267">
        <v>-2.9365226027513115E-2</v>
      </c>
    </row>
    <row r="109" spans="1:12" ht="14.4" x14ac:dyDescent="0.3">
      <c r="A109" s="8">
        <v>43984</v>
      </c>
      <c r="B109" s="260">
        <v>3064.780029</v>
      </c>
      <c r="C109" s="260">
        <v>3081.070068</v>
      </c>
      <c r="D109" s="260">
        <v>3051.639893</v>
      </c>
      <c r="E109" s="260">
        <v>3080.820068</v>
      </c>
      <c r="F109" s="261">
        <v>3080.820068</v>
      </c>
      <c r="G109" s="260">
        <v>5187230000</v>
      </c>
      <c r="H109" s="263">
        <f t="shared" si="1"/>
        <v>8.2108328171064133E-3</v>
      </c>
      <c r="I109" s="262"/>
      <c r="J109" s="266">
        <v>107</v>
      </c>
      <c r="K109">
        <v>8.2108328171064133E-3</v>
      </c>
      <c r="L109" s="267">
        <v>-2.9308426502841618E-2</v>
      </c>
    </row>
    <row r="110" spans="1:12" ht="14.4" x14ac:dyDescent="0.3">
      <c r="A110" s="8">
        <v>43983</v>
      </c>
      <c r="B110" s="260">
        <v>3038.780029</v>
      </c>
      <c r="C110" s="260">
        <v>3062.179932</v>
      </c>
      <c r="D110" s="260">
        <v>3031.540039</v>
      </c>
      <c r="E110" s="260">
        <v>3055.7299800000001</v>
      </c>
      <c r="F110" s="261">
        <v>3055.7299800000001</v>
      </c>
      <c r="G110" s="260">
        <v>4673410000</v>
      </c>
      <c r="H110" s="263">
        <f t="shared" si="1"/>
        <v>3.7512345256157623E-3</v>
      </c>
      <c r="I110" s="262"/>
      <c r="J110" s="266">
        <v>108</v>
      </c>
      <c r="K110">
        <v>3.7512345256157623E-3</v>
      </c>
      <c r="L110" s="267">
        <v>-2.9293868023585041E-2</v>
      </c>
    </row>
    <row r="111" spans="1:12" ht="14.4" x14ac:dyDescent="0.3">
      <c r="A111" s="8">
        <v>43980</v>
      </c>
      <c r="B111" s="260">
        <v>3025.169922</v>
      </c>
      <c r="C111" s="260">
        <v>3049.169922</v>
      </c>
      <c r="D111" s="260">
        <v>2998.610107</v>
      </c>
      <c r="E111" s="260">
        <v>3044.3100589999999</v>
      </c>
      <c r="F111" s="261">
        <v>3044.3100589999999</v>
      </c>
      <c r="G111" s="260">
        <v>7275080000</v>
      </c>
      <c r="H111" s="263">
        <f t="shared" si="1"/>
        <v>4.8123361145206217E-3</v>
      </c>
      <c r="I111" s="262"/>
      <c r="J111" s="266">
        <v>109</v>
      </c>
      <c r="K111">
        <v>4.8123361145206217E-3</v>
      </c>
      <c r="L111" s="267">
        <v>-2.9292752675063875E-2</v>
      </c>
    </row>
    <row r="112" spans="1:12" ht="14.4" x14ac:dyDescent="0.3">
      <c r="A112" s="8">
        <v>43979</v>
      </c>
      <c r="B112" s="260">
        <v>3046.610107</v>
      </c>
      <c r="C112" s="260">
        <v>3068.669922</v>
      </c>
      <c r="D112" s="260">
        <v>3023.3999020000001</v>
      </c>
      <c r="E112" s="260">
        <v>3029.7299800000001</v>
      </c>
      <c r="F112" s="261">
        <v>3029.7299800000001</v>
      </c>
      <c r="G112" s="260">
        <v>5402670000</v>
      </c>
      <c r="H112" s="263">
        <f t="shared" si="1"/>
        <v>-2.1079147620905632E-3</v>
      </c>
      <c r="I112" s="262"/>
      <c r="J112" s="266">
        <v>110</v>
      </c>
      <c r="K112">
        <v>-2.1079147620905632E-3</v>
      </c>
      <c r="L112" s="267">
        <v>-2.9233441759299712E-2</v>
      </c>
    </row>
    <row r="113" spans="1:12" ht="14.4" x14ac:dyDescent="0.3">
      <c r="A113" s="8">
        <v>43978</v>
      </c>
      <c r="B113" s="260">
        <v>3015.6499020000001</v>
      </c>
      <c r="C113" s="260">
        <v>3036.25</v>
      </c>
      <c r="D113" s="260">
        <v>2969.75</v>
      </c>
      <c r="E113" s="260">
        <v>3036.1298830000001</v>
      </c>
      <c r="F113" s="261">
        <v>3036.1298830000001</v>
      </c>
      <c r="G113" s="260">
        <v>6371230000</v>
      </c>
      <c r="H113" s="263">
        <f t="shared" si="1"/>
        <v>1.4827297119582786E-2</v>
      </c>
      <c r="I113" s="262"/>
      <c r="J113" s="266">
        <v>111</v>
      </c>
      <c r="K113">
        <v>1.4827297119582786E-2</v>
      </c>
      <c r="L113" s="267">
        <v>-2.9144545833605231E-2</v>
      </c>
    </row>
    <row r="114" spans="1:12" ht="14.4" x14ac:dyDescent="0.3">
      <c r="A114" s="8">
        <v>43977</v>
      </c>
      <c r="B114" s="260">
        <v>3004.080078</v>
      </c>
      <c r="C114" s="260">
        <v>3021.719971</v>
      </c>
      <c r="D114" s="260">
        <v>2988.169922</v>
      </c>
      <c r="E114" s="260">
        <v>2991.7700199999999</v>
      </c>
      <c r="F114" s="261">
        <v>2991.7700199999999</v>
      </c>
      <c r="G114" s="260">
        <v>5837060000</v>
      </c>
      <c r="H114" s="263">
        <f t="shared" si="1"/>
        <v>1.2289184253555263E-2</v>
      </c>
      <c r="I114" s="262"/>
      <c r="J114" s="266">
        <v>112</v>
      </c>
      <c r="K114">
        <v>1.2289184253555263E-2</v>
      </c>
      <c r="L114" s="267">
        <v>-2.9092595707498722E-2</v>
      </c>
    </row>
    <row r="115" spans="1:12" ht="14.4" x14ac:dyDescent="0.3">
      <c r="A115" s="8">
        <v>43973</v>
      </c>
      <c r="B115" s="260">
        <v>2948.0500489999999</v>
      </c>
      <c r="C115" s="260">
        <v>2956.76001</v>
      </c>
      <c r="D115" s="260">
        <v>2933.5900879999999</v>
      </c>
      <c r="E115" s="260">
        <v>2955.4499510000001</v>
      </c>
      <c r="F115" s="261">
        <v>2955.4499510000001</v>
      </c>
      <c r="G115" s="260">
        <v>3952800000</v>
      </c>
      <c r="H115" s="263">
        <f t="shared" si="1"/>
        <v>2.3537111885199567E-3</v>
      </c>
      <c r="I115" s="262"/>
      <c r="J115" s="266">
        <v>113</v>
      </c>
      <c r="K115">
        <v>2.3537111885199567E-3</v>
      </c>
      <c r="L115" s="267">
        <v>-2.8819472837069114E-2</v>
      </c>
    </row>
    <row r="116" spans="1:12" ht="14.4" x14ac:dyDescent="0.3">
      <c r="A116" s="8">
        <v>43972</v>
      </c>
      <c r="B116" s="260">
        <v>2969.9499510000001</v>
      </c>
      <c r="C116" s="260">
        <v>2978.5</v>
      </c>
      <c r="D116" s="260">
        <v>2938.570068</v>
      </c>
      <c r="E116" s="260">
        <v>2948.51001</v>
      </c>
      <c r="F116" s="261">
        <v>2948.51001</v>
      </c>
      <c r="G116" s="260">
        <v>4966940000</v>
      </c>
      <c r="H116" s="263">
        <f t="shared" si="1"/>
        <v>-7.7735961880008525E-3</v>
      </c>
      <c r="I116" s="262"/>
      <c r="J116" s="266">
        <v>114</v>
      </c>
      <c r="K116">
        <v>-7.7735961880008525E-3</v>
      </c>
      <c r="L116" s="267">
        <v>-2.8612820425964698E-2</v>
      </c>
    </row>
    <row r="117" spans="1:12" ht="14.4" x14ac:dyDescent="0.3">
      <c r="A117" s="8">
        <v>43971</v>
      </c>
      <c r="B117" s="260">
        <v>2953.6298830000001</v>
      </c>
      <c r="C117" s="260">
        <v>2980.290039</v>
      </c>
      <c r="D117" s="260">
        <v>2953.6298830000001</v>
      </c>
      <c r="E117" s="260">
        <v>2971.610107</v>
      </c>
      <c r="F117" s="261">
        <v>2971.610107</v>
      </c>
      <c r="G117" s="260">
        <v>4992970000</v>
      </c>
      <c r="H117" s="263">
        <f t="shared" si="1"/>
        <v>1.6651100256048636E-2</v>
      </c>
      <c r="I117" s="262"/>
      <c r="J117" s="266">
        <v>115</v>
      </c>
      <c r="K117">
        <v>1.6651100256048636E-2</v>
      </c>
      <c r="L117" s="267">
        <v>-2.8524046178151029E-2</v>
      </c>
    </row>
    <row r="118" spans="1:12" ht="14.4" x14ac:dyDescent="0.3">
      <c r="A118" s="8">
        <v>43970</v>
      </c>
      <c r="B118" s="260">
        <v>2948.5900879999999</v>
      </c>
      <c r="C118" s="260">
        <v>2964.209961</v>
      </c>
      <c r="D118" s="260">
        <v>2922.3500979999999</v>
      </c>
      <c r="E118" s="260">
        <v>2922.9399410000001</v>
      </c>
      <c r="F118" s="261">
        <v>2922.9399410000001</v>
      </c>
      <c r="G118" s="260">
        <v>4969330000</v>
      </c>
      <c r="H118" s="263">
        <f t="shared" si="1"/>
        <v>-1.0484399295383787E-2</v>
      </c>
      <c r="I118" s="262"/>
      <c r="J118" s="266">
        <v>116</v>
      </c>
      <c r="K118">
        <v>-1.0484399295383787E-2</v>
      </c>
      <c r="L118" s="267">
        <v>-2.8451028573080409E-2</v>
      </c>
    </row>
    <row r="119" spans="1:12" ht="14.4" x14ac:dyDescent="0.3">
      <c r="A119" s="8">
        <v>43969</v>
      </c>
      <c r="B119" s="260">
        <v>2913.860107</v>
      </c>
      <c r="C119" s="260">
        <v>2968.0900879999999</v>
      </c>
      <c r="D119" s="260">
        <v>2913.860107</v>
      </c>
      <c r="E119" s="260">
        <v>2953.9099120000001</v>
      </c>
      <c r="F119" s="261">
        <v>2953.9099120000001</v>
      </c>
      <c r="G119" s="260">
        <v>6364290000</v>
      </c>
      <c r="H119" s="263">
        <f t="shared" si="1"/>
        <v>3.1501191655396311E-2</v>
      </c>
      <c r="I119" s="262"/>
      <c r="J119" s="266">
        <v>117</v>
      </c>
      <c r="K119">
        <v>3.1501191655396311E-2</v>
      </c>
      <c r="L119" s="267">
        <v>-2.8178765041525687E-2</v>
      </c>
    </row>
    <row r="120" spans="1:12" ht="14.4" x14ac:dyDescent="0.3">
      <c r="A120" s="8">
        <v>43966</v>
      </c>
      <c r="B120" s="260">
        <v>2829.9499510000001</v>
      </c>
      <c r="C120" s="260">
        <v>2865.01001</v>
      </c>
      <c r="D120" s="260">
        <v>2816.780029</v>
      </c>
      <c r="E120" s="260">
        <v>2863.6999510000001</v>
      </c>
      <c r="F120" s="261">
        <v>2863.6999510000001</v>
      </c>
      <c r="G120" s="260">
        <v>5477040000</v>
      </c>
      <c r="H120" s="263">
        <f t="shared" si="1"/>
        <v>3.9263631901840686E-3</v>
      </c>
      <c r="I120" s="262"/>
      <c r="J120" s="266">
        <v>118</v>
      </c>
      <c r="K120">
        <v>3.9263631901840686E-3</v>
      </c>
      <c r="L120" s="267">
        <v>-2.810789603432691E-2</v>
      </c>
    </row>
    <row r="121" spans="1:12" ht="14.4" x14ac:dyDescent="0.3">
      <c r="A121" s="8">
        <v>43965</v>
      </c>
      <c r="B121" s="260">
        <v>2794.540039</v>
      </c>
      <c r="C121" s="260">
        <v>2852.8000489999999</v>
      </c>
      <c r="D121" s="260">
        <v>2766.639893</v>
      </c>
      <c r="E121" s="260">
        <v>2852.5</v>
      </c>
      <c r="F121" s="261">
        <v>2852.5</v>
      </c>
      <c r="G121" s="260">
        <v>5641920000</v>
      </c>
      <c r="H121" s="263">
        <f t="shared" si="1"/>
        <v>1.152482269503546E-2</v>
      </c>
      <c r="I121" s="262"/>
      <c r="J121" s="266">
        <v>119</v>
      </c>
      <c r="K121">
        <v>1.152482269503546E-2</v>
      </c>
      <c r="L121" s="267">
        <v>-2.8064687903659357E-2</v>
      </c>
    </row>
    <row r="122" spans="1:12" ht="14.4" x14ac:dyDescent="0.3">
      <c r="A122" s="8">
        <v>43964</v>
      </c>
      <c r="B122" s="260">
        <v>2865.860107</v>
      </c>
      <c r="C122" s="260">
        <v>2874.139893</v>
      </c>
      <c r="D122" s="260">
        <v>2793.1499020000001</v>
      </c>
      <c r="E122" s="260">
        <v>2820</v>
      </c>
      <c r="F122" s="261">
        <v>2820</v>
      </c>
      <c r="G122" s="260">
        <v>6143130000</v>
      </c>
      <c r="H122" s="263">
        <f t="shared" si="1"/>
        <v>-1.7462724540040542E-2</v>
      </c>
      <c r="I122" s="262"/>
      <c r="J122" s="266">
        <v>120</v>
      </c>
      <c r="K122">
        <v>-1.7462724540040542E-2</v>
      </c>
      <c r="L122" s="267">
        <v>-2.8059034176963673E-2</v>
      </c>
    </row>
    <row r="123" spans="1:12" ht="14.4" x14ac:dyDescent="0.3">
      <c r="A123" s="8">
        <v>43963</v>
      </c>
      <c r="B123" s="260">
        <v>2939.5</v>
      </c>
      <c r="C123" s="260">
        <v>2945.820068</v>
      </c>
      <c r="D123" s="260">
        <v>2869.5900879999999</v>
      </c>
      <c r="E123" s="260">
        <v>2870.1201169999999</v>
      </c>
      <c r="F123" s="261">
        <v>2870.1201169999999</v>
      </c>
      <c r="G123" s="260">
        <v>5107710000</v>
      </c>
      <c r="H123" s="263">
        <f t="shared" si="1"/>
        <v>-2.0500317457065542E-2</v>
      </c>
      <c r="I123" s="262"/>
      <c r="J123" s="266">
        <v>121</v>
      </c>
      <c r="K123">
        <v>-2.0500317457065542E-2</v>
      </c>
      <c r="L123" s="267">
        <v>-2.8057852273966798E-2</v>
      </c>
    </row>
    <row r="124" spans="1:12" ht="14.4" x14ac:dyDescent="0.3">
      <c r="A124" s="8">
        <v>43962</v>
      </c>
      <c r="B124" s="260">
        <v>2915.459961</v>
      </c>
      <c r="C124" s="260">
        <v>2944.25</v>
      </c>
      <c r="D124" s="260">
        <v>2903.4399410000001</v>
      </c>
      <c r="E124" s="260">
        <v>2930.1899410000001</v>
      </c>
      <c r="F124" s="261">
        <v>2930.1899410000001</v>
      </c>
      <c r="G124" s="260">
        <v>4807320000</v>
      </c>
      <c r="H124" s="263">
        <f t="shared" si="1"/>
        <v>1.330780235781699E-4</v>
      </c>
      <c r="I124" s="262"/>
      <c r="J124" s="266">
        <v>122</v>
      </c>
      <c r="K124">
        <v>1.330780235781699E-4</v>
      </c>
      <c r="L124" s="267">
        <v>-2.8031938821366571E-2</v>
      </c>
    </row>
    <row r="125" spans="1:12" ht="14.4" x14ac:dyDescent="0.3">
      <c r="A125" s="8">
        <v>43959</v>
      </c>
      <c r="B125" s="260">
        <v>2908.830078</v>
      </c>
      <c r="C125" s="260">
        <v>2932.1599120000001</v>
      </c>
      <c r="D125" s="260">
        <v>2902.8798830000001</v>
      </c>
      <c r="E125" s="260">
        <v>2929.8000489999999</v>
      </c>
      <c r="F125" s="261">
        <v>2929.8000489999999</v>
      </c>
      <c r="G125" s="260">
        <v>4857160000</v>
      </c>
      <c r="H125" s="263">
        <f t="shared" si="1"/>
        <v>1.6871538841735756E-2</v>
      </c>
      <c r="I125" s="262"/>
      <c r="J125" s="266">
        <v>123</v>
      </c>
      <c r="K125">
        <v>1.6871538841735756E-2</v>
      </c>
      <c r="L125" s="267">
        <v>-2.7942247371602818E-2</v>
      </c>
    </row>
    <row r="126" spans="1:12" ht="14.4" x14ac:dyDescent="0.3">
      <c r="A126" s="8">
        <v>43958</v>
      </c>
      <c r="B126" s="260">
        <v>2878.26001</v>
      </c>
      <c r="C126" s="260">
        <v>2901.919922</v>
      </c>
      <c r="D126" s="260">
        <v>2876.4799800000001</v>
      </c>
      <c r="E126" s="260">
        <v>2881.1899410000001</v>
      </c>
      <c r="F126" s="261">
        <v>2881.1899410000001</v>
      </c>
      <c r="G126" s="260">
        <v>5164640000</v>
      </c>
      <c r="H126" s="263">
        <f t="shared" si="1"/>
        <v>1.1504630601302208E-2</v>
      </c>
      <c r="I126" s="262"/>
      <c r="J126" s="266">
        <v>124</v>
      </c>
      <c r="K126">
        <v>1.1504630601302208E-2</v>
      </c>
      <c r="L126" s="267">
        <v>-2.7756342088176528E-2</v>
      </c>
    </row>
    <row r="127" spans="1:12" ht="14.4" x14ac:dyDescent="0.3">
      <c r="A127" s="8">
        <v>43957</v>
      </c>
      <c r="B127" s="260">
        <v>2883.139893</v>
      </c>
      <c r="C127" s="260">
        <v>2891.110107</v>
      </c>
      <c r="D127" s="260">
        <v>2847.6499020000001</v>
      </c>
      <c r="E127" s="260">
        <v>2848.419922</v>
      </c>
      <c r="F127" s="261">
        <v>2848.419922</v>
      </c>
      <c r="G127" s="260">
        <v>4861920000</v>
      </c>
      <c r="H127" s="263">
        <f t="shared" si="1"/>
        <v>-6.9794102061696423E-3</v>
      </c>
      <c r="I127" s="262"/>
      <c r="J127" s="266">
        <v>125</v>
      </c>
      <c r="K127">
        <v>-6.9794102061696423E-3</v>
      </c>
      <c r="L127" s="267">
        <v>-2.7633593560598281E-2</v>
      </c>
    </row>
    <row r="128" spans="1:12" ht="14.4" x14ac:dyDescent="0.3">
      <c r="A128" s="8">
        <v>43956</v>
      </c>
      <c r="B128" s="260">
        <v>2868.8798830000001</v>
      </c>
      <c r="C128" s="260">
        <v>2898.2299800000001</v>
      </c>
      <c r="D128" s="260">
        <v>2863.5500489999999</v>
      </c>
      <c r="E128" s="260">
        <v>2868.4399410000001</v>
      </c>
      <c r="F128" s="261">
        <v>2868.4399410000001</v>
      </c>
      <c r="G128" s="260">
        <v>5129590000</v>
      </c>
      <c r="H128" s="263">
        <f t="shared" si="1"/>
        <v>9.0405563260817449E-3</v>
      </c>
      <c r="I128" s="262"/>
      <c r="J128" s="266">
        <v>126</v>
      </c>
      <c r="K128">
        <v>9.0405563260817449E-3</v>
      </c>
      <c r="L128" s="267">
        <v>-2.7456829438884982E-2</v>
      </c>
    </row>
    <row r="129" spans="1:12" ht="14.4" x14ac:dyDescent="0.3">
      <c r="A129" s="8">
        <v>43955</v>
      </c>
      <c r="B129" s="260">
        <v>2815.01001</v>
      </c>
      <c r="C129" s="260">
        <v>2844.23999</v>
      </c>
      <c r="D129" s="260">
        <v>2797.8500979999999</v>
      </c>
      <c r="E129" s="260">
        <v>2842.73999</v>
      </c>
      <c r="F129" s="261">
        <v>2842.73999</v>
      </c>
      <c r="G129" s="260">
        <v>4723140000</v>
      </c>
      <c r="H129" s="263">
        <f t="shared" si="1"/>
        <v>4.2498274870061874E-3</v>
      </c>
      <c r="I129" s="262"/>
      <c r="J129" s="266">
        <v>127</v>
      </c>
      <c r="K129">
        <v>4.2498274870061874E-3</v>
      </c>
      <c r="L129" s="267">
        <v>-2.7286930470782275E-2</v>
      </c>
    </row>
    <row r="130" spans="1:12" ht="14.4" x14ac:dyDescent="0.3">
      <c r="A130" s="8">
        <v>43952</v>
      </c>
      <c r="B130" s="260">
        <v>2869.0900879999999</v>
      </c>
      <c r="C130" s="260">
        <v>2869.0900879999999</v>
      </c>
      <c r="D130" s="260">
        <v>2821.610107</v>
      </c>
      <c r="E130" s="260">
        <v>2830.709961</v>
      </c>
      <c r="F130" s="261">
        <v>2830.709961</v>
      </c>
      <c r="G130" s="260">
        <v>4753160000</v>
      </c>
      <c r="H130" s="263">
        <f t="shared" si="1"/>
        <v>-2.8059034176963673E-2</v>
      </c>
      <c r="I130" s="262"/>
      <c r="J130" s="266">
        <v>128</v>
      </c>
      <c r="K130">
        <v>-2.8059034176963673E-2</v>
      </c>
      <c r="L130" s="267">
        <v>-2.7283279615148065E-2</v>
      </c>
    </row>
    <row r="131" spans="1:12" ht="14.4" x14ac:dyDescent="0.3">
      <c r="A131" s="8">
        <v>43951</v>
      </c>
      <c r="B131" s="260">
        <v>2930.9099120000001</v>
      </c>
      <c r="C131" s="260">
        <v>2930.9099120000001</v>
      </c>
      <c r="D131" s="260">
        <v>2892.469971</v>
      </c>
      <c r="E131" s="260">
        <v>2912.429932</v>
      </c>
      <c r="F131" s="261">
        <v>2912.429932</v>
      </c>
      <c r="G131" s="260">
        <v>6523120000</v>
      </c>
      <c r="H131" s="263">
        <f t="shared" si="1"/>
        <v>-9.2124462607289983E-3</v>
      </c>
      <c r="I131" s="262"/>
      <c r="J131" s="266">
        <v>129</v>
      </c>
      <c r="K131">
        <v>-9.2124462607289983E-3</v>
      </c>
      <c r="L131" s="267">
        <v>-2.7112254234371271E-2</v>
      </c>
    </row>
    <row r="132" spans="1:12" ht="14.4" x14ac:dyDescent="0.3">
      <c r="A132" s="8">
        <v>43950</v>
      </c>
      <c r="B132" s="260">
        <v>2918.459961</v>
      </c>
      <c r="C132" s="260">
        <v>2954.860107</v>
      </c>
      <c r="D132" s="260">
        <v>2912.1599120000001</v>
      </c>
      <c r="E132" s="260">
        <v>2939.51001</v>
      </c>
      <c r="F132" s="261">
        <v>2939.51001</v>
      </c>
      <c r="G132" s="260">
        <v>6620140000</v>
      </c>
      <c r="H132" s="263">
        <f t="shared" ref="H132:H195" si="2">(F132-F133)/F133</f>
        <v>2.658391621276842E-2</v>
      </c>
      <c r="I132" s="262"/>
      <c r="J132" s="266">
        <v>130</v>
      </c>
      <c r="K132">
        <v>2.658391621276842E-2</v>
      </c>
      <c r="L132" s="267">
        <v>-2.7089704855781969E-2</v>
      </c>
    </row>
    <row r="133" spans="1:12" ht="14.4" x14ac:dyDescent="0.3">
      <c r="A133" s="8">
        <v>43949</v>
      </c>
      <c r="B133" s="260">
        <v>2909.959961</v>
      </c>
      <c r="C133" s="260">
        <v>2921.1499020000001</v>
      </c>
      <c r="D133" s="260">
        <v>2860.709961</v>
      </c>
      <c r="E133" s="260">
        <v>2863.389893</v>
      </c>
      <c r="F133" s="261">
        <v>2863.389893</v>
      </c>
      <c r="G133" s="260">
        <v>5672880000</v>
      </c>
      <c r="H133" s="263">
        <f t="shared" si="2"/>
        <v>-5.2423803899445702E-3</v>
      </c>
      <c r="I133" s="262"/>
      <c r="J133" s="266">
        <v>131</v>
      </c>
      <c r="K133">
        <v>-5.2423803899445702E-3</v>
      </c>
      <c r="L133" s="267">
        <v>-2.7018653254172485E-2</v>
      </c>
    </row>
    <row r="134" spans="1:12" ht="14.4" x14ac:dyDescent="0.3">
      <c r="A134" s="8">
        <v>43948</v>
      </c>
      <c r="B134" s="260">
        <v>2854.6499020000001</v>
      </c>
      <c r="C134" s="260">
        <v>2887.719971</v>
      </c>
      <c r="D134" s="260">
        <v>2852.889893</v>
      </c>
      <c r="E134" s="260">
        <v>2878.4799800000001</v>
      </c>
      <c r="F134" s="261">
        <v>2878.4799800000001</v>
      </c>
      <c r="G134" s="260">
        <v>5194260000</v>
      </c>
      <c r="H134" s="263">
        <f t="shared" si="2"/>
        <v>1.4714069723394013E-2</v>
      </c>
      <c r="I134" s="262"/>
      <c r="J134" s="266">
        <v>132</v>
      </c>
      <c r="K134">
        <v>1.4714069723394013E-2</v>
      </c>
      <c r="L134" s="267">
        <v>-2.701709416162739E-2</v>
      </c>
    </row>
    <row r="135" spans="1:12" ht="14.4" x14ac:dyDescent="0.3">
      <c r="A135" s="8">
        <v>43945</v>
      </c>
      <c r="B135" s="260">
        <v>2812.639893</v>
      </c>
      <c r="C135" s="260">
        <v>2842.709961</v>
      </c>
      <c r="D135" s="260">
        <v>2791.76001</v>
      </c>
      <c r="E135" s="260">
        <v>2836.73999</v>
      </c>
      <c r="F135" s="261">
        <v>2836.73999</v>
      </c>
      <c r="G135" s="260">
        <v>5374480000</v>
      </c>
      <c r="H135" s="263">
        <f t="shared" si="2"/>
        <v>1.3918057158487129E-2</v>
      </c>
      <c r="I135" s="262"/>
      <c r="J135" s="266">
        <v>133</v>
      </c>
      <c r="K135">
        <v>1.3918057158487129E-2</v>
      </c>
      <c r="L135" s="267">
        <v>-2.6894912363601989E-2</v>
      </c>
    </row>
    <row r="136" spans="1:12" ht="14.4" x14ac:dyDescent="0.3">
      <c r="A136" s="8">
        <v>43944</v>
      </c>
      <c r="B136" s="260">
        <v>2810.419922</v>
      </c>
      <c r="C136" s="260">
        <v>2844.8999020000001</v>
      </c>
      <c r="D136" s="260">
        <v>2794.26001</v>
      </c>
      <c r="E136" s="260">
        <v>2797.8000489999999</v>
      </c>
      <c r="F136" s="261">
        <v>2797.8000489999999</v>
      </c>
      <c r="G136" s="260">
        <v>5756520000</v>
      </c>
      <c r="H136" s="263">
        <f t="shared" si="2"/>
        <v>-5.3942220339085549E-4</v>
      </c>
      <c r="I136" s="262"/>
      <c r="J136" s="266">
        <v>134</v>
      </c>
      <c r="K136">
        <v>-5.3942220339085549E-4</v>
      </c>
      <c r="L136" s="267">
        <v>-2.6884908158881532E-2</v>
      </c>
    </row>
    <row r="137" spans="1:12" ht="14.4" x14ac:dyDescent="0.3">
      <c r="A137" s="8">
        <v>43943</v>
      </c>
      <c r="B137" s="260">
        <v>2787.889893</v>
      </c>
      <c r="C137" s="260">
        <v>2815.1000979999999</v>
      </c>
      <c r="D137" s="260">
        <v>2775.9499510000001</v>
      </c>
      <c r="E137" s="260">
        <v>2799.3100589999999</v>
      </c>
      <c r="F137" s="261">
        <v>2799.3100589999999</v>
      </c>
      <c r="G137" s="260">
        <v>5049660000</v>
      </c>
      <c r="H137" s="263">
        <f t="shared" si="2"/>
        <v>2.2930247700439745E-2</v>
      </c>
      <c r="I137" s="262"/>
      <c r="J137" s="266">
        <v>135</v>
      </c>
      <c r="K137">
        <v>2.2930247700439745E-2</v>
      </c>
      <c r="L137" s="267">
        <v>-2.6732182933348128E-2</v>
      </c>
    </row>
    <row r="138" spans="1:12" ht="14.4" x14ac:dyDescent="0.3">
      <c r="A138" s="8">
        <v>43942</v>
      </c>
      <c r="B138" s="260">
        <v>2784.8100589999999</v>
      </c>
      <c r="C138" s="260">
        <v>2785.540039</v>
      </c>
      <c r="D138" s="260">
        <v>2727.1000979999999</v>
      </c>
      <c r="E138" s="260">
        <v>2736.5600589999999</v>
      </c>
      <c r="F138" s="261">
        <v>2736.5600589999999</v>
      </c>
      <c r="G138" s="260">
        <v>5075830000</v>
      </c>
      <c r="H138" s="263">
        <f t="shared" si="2"/>
        <v>-3.067479551261075E-2</v>
      </c>
      <c r="I138" s="262"/>
      <c r="J138" s="266">
        <v>136</v>
      </c>
      <c r="K138">
        <v>-3.067479551261075E-2</v>
      </c>
      <c r="L138" s="267">
        <v>-2.6705492334149712E-2</v>
      </c>
    </row>
    <row r="139" spans="1:12" ht="14.4" x14ac:dyDescent="0.3">
      <c r="A139" s="8">
        <v>43941</v>
      </c>
      <c r="B139" s="260">
        <v>2845.6201169999999</v>
      </c>
      <c r="C139" s="260">
        <v>2868.9799800000001</v>
      </c>
      <c r="D139" s="260">
        <v>2820.429932</v>
      </c>
      <c r="E139" s="260">
        <v>2823.1599120000001</v>
      </c>
      <c r="F139" s="261">
        <v>2823.1599120000001</v>
      </c>
      <c r="G139" s="260">
        <v>5220160000</v>
      </c>
      <c r="H139" s="263">
        <f t="shared" si="2"/>
        <v>-1.7881048210862876E-2</v>
      </c>
      <c r="I139" s="262"/>
      <c r="J139" s="266">
        <v>137</v>
      </c>
      <c r="K139">
        <v>-1.7881048210862876E-2</v>
      </c>
      <c r="L139" s="267">
        <v>-2.6585989201680215E-2</v>
      </c>
    </row>
    <row r="140" spans="1:12" ht="14.4" x14ac:dyDescent="0.3">
      <c r="A140" s="8">
        <v>43938</v>
      </c>
      <c r="B140" s="260">
        <v>2842.429932</v>
      </c>
      <c r="C140" s="260">
        <v>2879.219971</v>
      </c>
      <c r="D140" s="260">
        <v>2830.8798830000001</v>
      </c>
      <c r="E140" s="260">
        <v>2874.5600589999999</v>
      </c>
      <c r="F140" s="261">
        <v>2874.5600589999999</v>
      </c>
      <c r="G140" s="260">
        <v>5792140000</v>
      </c>
      <c r="H140" s="263">
        <f t="shared" si="2"/>
        <v>2.6793594930297305E-2</v>
      </c>
      <c r="I140" s="262"/>
      <c r="J140" s="266">
        <v>138</v>
      </c>
      <c r="K140">
        <v>2.6793594930297305E-2</v>
      </c>
      <c r="L140" s="267">
        <v>-2.6423513836426393E-2</v>
      </c>
    </row>
    <row r="141" spans="1:12" ht="14.4" x14ac:dyDescent="0.3">
      <c r="A141" s="8">
        <v>43937</v>
      </c>
      <c r="B141" s="260">
        <v>2799.3400879999999</v>
      </c>
      <c r="C141" s="260">
        <v>2806.51001</v>
      </c>
      <c r="D141" s="260">
        <v>2764.320068</v>
      </c>
      <c r="E141" s="260">
        <v>2799.5500489999999</v>
      </c>
      <c r="F141" s="261">
        <v>2799.5500489999999</v>
      </c>
      <c r="G141" s="260">
        <v>5179990000</v>
      </c>
      <c r="H141" s="263">
        <f t="shared" si="2"/>
        <v>5.8166896763674758E-3</v>
      </c>
      <c r="I141" s="262"/>
      <c r="J141" s="266">
        <v>139</v>
      </c>
      <c r="K141">
        <v>5.8166896763674758E-3</v>
      </c>
      <c r="L141" s="267">
        <v>-2.624236195737047E-2</v>
      </c>
    </row>
    <row r="142" spans="1:12" ht="14.4" x14ac:dyDescent="0.3">
      <c r="A142" s="8">
        <v>43936</v>
      </c>
      <c r="B142" s="260">
        <v>2795.639893</v>
      </c>
      <c r="C142" s="260">
        <v>2801.8798830000001</v>
      </c>
      <c r="D142" s="260">
        <v>2761.540039</v>
      </c>
      <c r="E142" s="260">
        <v>2783.360107</v>
      </c>
      <c r="F142" s="261">
        <v>2783.360107</v>
      </c>
      <c r="G142" s="260">
        <v>5203390000</v>
      </c>
      <c r="H142" s="263">
        <f t="shared" si="2"/>
        <v>-2.2030438817243505E-2</v>
      </c>
      <c r="I142" s="262"/>
      <c r="J142" s="266">
        <v>140</v>
      </c>
      <c r="K142">
        <v>-2.2030438817243505E-2</v>
      </c>
      <c r="L142" s="267">
        <v>-2.5946336841673853E-2</v>
      </c>
    </row>
    <row r="143" spans="1:12" ht="14.4" x14ac:dyDescent="0.3">
      <c r="A143" s="8">
        <v>43935</v>
      </c>
      <c r="B143" s="260">
        <v>2805.1000979999999</v>
      </c>
      <c r="C143" s="260">
        <v>2851.8500979999999</v>
      </c>
      <c r="D143" s="260">
        <v>2805.1000979999999</v>
      </c>
      <c r="E143" s="260">
        <v>2846.0600589999999</v>
      </c>
      <c r="F143" s="261">
        <v>2846.0600589999999</v>
      </c>
      <c r="G143" s="260">
        <v>5567400000</v>
      </c>
      <c r="H143" s="263">
        <f t="shared" si="2"/>
        <v>3.0572589223390817E-2</v>
      </c>
      <c r="I143" s="262"/>
      <c r="J143" s="266">
        <v>141</v>
      </c>
      <c r="K143">
        <v>3.0572589223390817E-2</v>
      </c>
      <c r="L143" s="267">
        <v>-2.5909168205950375E-2</v>
      </c>
    </row>
    <row r="144" spans="1:12" ht="14.4" x14ac:dyDescent="0.3">
      <c r="A144" s="8">
        <v>43934</v>
      </c>
      <c r="B144" s="260">
        <v>2782.459961</v>
      </c>
      <c r="C144" s="260">
        <v>2782.459961</v>
      </c>
      <c r="D144" s="260">
        <v>2721.169922</v>
      </c>
      <c r="E144" s="260">
        <v>2761.6298830000001</v>
      </c>
      <c r="F144" s="261">
        <v>2761.6298830000001</v>
      </c>
      <c r="G144" s="260">
        <v>5274310000</v>
      </c>
      <c r="H144" s="263">
        <f t="shared" si="2"/>
        <v>-1.010466062788388E-2</v>
      </c>
      <c r="I144" s="262"/>
      <c r="J144" s="266">
        <v>142</v>
      </c>
      <c r="K144">
        <v>-1.010466062788388E-2</v>
      </c>
      <c r="L144" s="267">
        <v>-2.5858732581903007E-2</v>
      </c>
    </row>
    <row r="145" spans="1:12" ht="14.4" x14ac:dyDescent="0.3">
      <c r="A145" s="8">
        <v>43930</v>
      </c>
      <c r="B145" s="260">
        <v>2776.98999</v>
      </c>
      <c r="C145" s="260">
        <v>2818.570068</v>
      </c>
      <c r="D145" s="260">
        <v>2762.360107</v>
      </c>
      <c r="E145" s="260">
        <v>2789.820068</v>
      </c>
      <c r="F145" s="261">
        <v>2789.820068</v>
      </c>
      <c r="G145" s="260">
        <v>7880140000</v>
      </c>
      <c r="H145" s="263">
        <f t="shared" si="2"/>
        <v>1.4487410195618923E-2</v>
      </c>
      <c r="I145" s="262"/>
      <c r="J145" s="266">
        <v>143</v>
      </c>
      <c r="K145">
        <v>1.4487410195618923E-2</v>
      </c>
      <c r="L145" s="267">
        <v>-2.5855145959540422E-2</v>
      </c>
    </row>
    <row r="146" spans="1:12" ht="14.4" x14ac:dyDescent="0.3">
      <c r="A146" s="8">
        <v>43929</v>
      </c>
      <c r="B146" s="260">
        <v>2685</v>
      </c>
      <c r="C146" s="260">
        <v>2760.75</v>
      </c>
      <c r="D146" s="260">
        <v>2663.3000489999999</v>
      </c>
      <c r="E146" s="260">
        <v>2749.9799800000001</v>
      </c>
      <c r="F146" s="261">
        <v>2749.9799800000001</v>
      </c>
      <c r="G146" s="260">
        <v>5856370000</v>
      </c>
      <c r="H146" s="263">
        <f t="shared" si="2"/>
        <v>3.4056452745897713E-2</v>
      </c>
      <c r="I146" s="262"/>
      <c r="J146" s="266">
        <v>144</v>
      </c>
      <c r="K146">
        <v>3.4056452745897713E-2</v>
      </c>
      <c r="L146" s="267">
        <v>-2.5849741293781623E-2</v>
      </c>
    </row>
    <row r="147" spans="1:12" ht="14.4" x14ac:dyDescent="0.3">
      <c r="A147" s="8">
        <v>43928</v>
      </c>
      <c r="B147" s="260">
        <v>2738.6499020000001</v>
      </c>
      <c r="C147" s="260">
        <v>2756.889893</v>
      </c>
      <c r="D147" s="260">
        <v>2657.669922</v>
      </c>
      <c r="E147" s="260">
        <v>2659.4099120000001</v>
      </c>
      <c r="F147" s="261">
        <v>2659.4099120000001</v>
      </c>
      <c r="G147" s="260">
        <v>7040720000</v>
      </c>
      <c r="H147" s="263">
        <f t="shared" si="2"/>
        <v>-1.6030529601932411E-3</v>
      </c>
      <c r="I147" s="262"/>
      <c r="J147" s="266">
        <v>145</v>
      </c>
      <c r="K147">
        <v>-1.6030529601932411E-3</v>
      </c>
      <c r="L147" s="267">
        <v>-2.5842118899660951E-2</v>
      </c>
    </row>
    <row r="148" spans="1:12" ht="14.4" x14ac:dyDescent="0.3">
      <c r="A148" s="8">
        <v>43927</v>
      </c>
      <c r="B148" s="260">
        <v>2578.280029</v>
      </c>
      <c r="C148" s="260">
        <v>2676.8500979999999</v>
      </c>
      <c r="D148" s="260">
        <v>2574.570068</v>
      </c>
      <c r="E148" s="260">
        <v>2663.679932</v>
      </c>
      <c r="F148" s="261">
        <v>2663.679932</v>
      </c>
      <c r="G148" s="260">
        <v>6391860000</v>
      </c>
      <c r="H148" s="263">
        <f t="shared" si="2"/>
        <v>7.0331318944997945E-2</v>
      </c>
      <c r="I148" s="262"/>
      <c r="J148" s="266">
        <v>146</v>
      </c>
      <c r="K148">
        <v>7.0331318944997945E-2</v>
      </c>
      <c r="L148" s="267">
        <v>-2.5829765846558057E-2</v>
      </c>
    </row>
    <row r="149" spans="1:12" ht="14.4" x14ac:dyDescent="0.3">
      <c r="A149" s="8">
        <v>43924</v>
      </c>
      <c r="B149" s="260">
        <v>2514.919922</v>
      </c>
      <c r="C149" s="260">
        <v>2538.179932</v>
      </c>
      <c r="D149" s="260">
        <v>2459.959961</v>
      </c>
      <c r="E149" s="260">
        <v>2488.6499020000001</v>
      </c>
      <c r="F149" s="261">
        <v>2488.6499020000001</v>
      </c>
      <c r="G149" s="260">
        <v>6087190000</v>
      </c>
      <c r="H149" s="263">
        <f t="shared" si="2"/>
        <v>-1.5137125127008691E-2</v>
      </c>
      <c r="I149" s="262"/>
      <c r="J149" s="266">
        <v>147</v>
      </c>
      <c r="K149">
        <v>-1.5137125127008691E-2</v>
      </c>
      <c r="L149" s="267">
        <v>-2.5810416434207627E-2</v>
      </c>
    </row>
    <row r="150" spans="1:12" ht="14.4" x14ac:dyDescent="0.3">
      <c r="A150" s="8">
        <v>43923</v>
      </c>
      <c r="B150" s="260">
        <v>2458.540039</v>
      </c>
      <c r="C150" s="260">
        <v>2533.219971</v>
      </c>
      <c r="D150" s="260">
        <v>2455.790039</v>
      </c>
      <c r="E150" s="260">
        <v>2526.8999020000001</v>
      </c>
      <c r="F150" s="261">
        <v>2526.8999020000001</v>
      </c>
      <c r="G150" s="260">
        <v>6454990000</v>
      </c>
      <c r="H150" s="263">
        <f t="shared" si="2"/>
        <v>2.2829347095729653E-2</v>
      </c>
      <c r="I150" s="262"/>
      <c r="J150" s="266">
        <v>148</v>
      </c>
      <c r="K150">
        <v>2.2829347095729653E-2</v>
      </c>
      <c r="L150" s="267">
        <v>-2.5759621914541408E-2</v>
      </c>
    </row>
    <row r="151" spans="1:12" ht="14.4" x14ac:dyDescent="0.3">
      <c r="A151" s="8">
        <v>43922</v>
      </c>
      <c r="B151" s="260">
        <v>2498.080078</v>
      </c>
      <c r="C151" s="260">
        <v>2522.75</v>
      </c>
      <c r="D151" s="260">
        <v>2447.48999</v>
      </c>
      <c r="E151" s="260">
        <v>2470.5</v>
      </c>
      <c r="F151" s="261">
        <v>2470.5</v>
      </c>
      <c r="G151" s="260">
        <v>5947900000</v>
      </c>
      <c r="H151" s="263">
        <f t="shared" si="2"/>
        <v>-4.4142430372115522E-2</v>
      </c>
      <c r="I151" s="262"/>
      <c r="J151" s="266">
        <v>149</v>
      </c>
      <c r="K151">
        <v>-4.4142430372115522E-2</v>
      </c>
      <c r="L151" s="267">
        <v>-2.5666090316902847E-2</v>
      </c>
    </row>
    <row r="152" spans="1:12" ht="14.4" x14ac:dyDescent="0.3">
      <c r="A152" s="8">
        <v>43921</v>
      </c>
      <c r="B152" s="260">
        <v>2614.6899410000001</v>
      </c>
      <c r="C152" s="260">
        <v>2641.389893</v>
      </c>
      <c r="D152" s="260">
        <v>2571.1499020000001</v>
      </c>
      <c r="E152" s="260">
        <v>2584.5900879999999</v>
      </c>
      <c r="F152" s="261">
        <v>2584.5900879999999</v>
      </c>
      <c r="G152" s="260">
        <v>6568290000</v>
      </c>
      <c r="H152" s="263">
        <f t="shared" si="2"/>
        <v>-1.6012721744140604E-2</v>
      </c>
      <c r="I152" s="262"/>
      <c r="J152" s="266">
        <v>150</v>
      </c>
      <c r="K152">
        <v>-1.6012721744140604E-2</v>
      </c>
      <c r="L152" s="267">
        <v>-2.5631097447457139E-2</v>
      </c>
    </row>
    <row r="153" spans="1:12" ht="14.4" x14ac:dyDescent="0.3">
      <c r="A153" s="8">
        <v>43920</v>
      </c>
      <c r="B153" s="260">
        <v>2558.9799800000001</v>
      </c>
      <c r="C153" s="260">
        <v>2631.8000489999999</v>
      </c>
      <c r="D153" s="260">
        <v>2545.280029</v>
      </c>
      <c r="E153" s="260">
        <v>2626.6499020000001</v>
      </c>
      <c r="F153" s="261">
        <v>2626.6499020000001</v>
      </c>
      <c r="G153" s="260">
        <v>5746220000</v>
      </c>
      <c r="H153" s="263">
        <f t="shared" si="2"/>
        <v>3.3516009227716401E-2</v>
      </c>
      <c r="I153" s="262"/>
      <c r="J153" s="266">
        <v>151</v>
      </c>
      <c r="K153">
        <v>3.3516009227716401E-2</v>
      </c>
      <c r="L153" s="267">
        <v>-2.561552135413939E-2</v>
      </c>
    </row>
    <row r="154" spans="1:12" ht="14.4" x14ac:dyDescent="0.3">
      <c r="A154" s="8">
        <v>43917</v>
      </c>
      <c r="B154" s="260">
        <v>2555.8701169999999</v>
      </c>
      <c r="C154" s="260">
        <v>2615.9099120000001</v>
      </c>
      <c r="D154" s="260">
        <v>2520.0200199999999</v>
      </c>
      <c r="E154" s="260">
        <v>2541.469971</v>
      </c>
      <c r="F154" s="261">
        <v>2541.469971</v>
      </c>
      <c r="G154" s="260">
        <v>6194330000</v>
      </c>
      <c r="H154" s="263">
        <f t="shared" si="2"/>
        <v>-3.3687352317337577E-2</v>
      </c>
      <c r="I154" s="262"/>
      <c r="J154" s="266">
        <v>152</v>
      </c>
      <c r="K154">
        <v>-3.3687352317337577E-2</v>
      </c>
      <c r="L154" s="267">
        <v>-2.5556664263946521E-2</v>
      </c>
    </row>
    <row r="155" spans="1:12" ht="14.4" x14ac:dyDescent="0.3">
      <c r="A155" s="8">
        <v>43916</v>
      </c>
      <c r="B155" s="260">
        <v>2501.290039</v>
      </c>
      <c r="C155" s="260">
        <v>2637.01001</v>
      </c>
      <c r="D155" s="260">
        <v>2500.719971</v>
      </c>
      <c r="E155" s="260">
        <v>2630.070068</v>
      </c>
      <c r="F155" s="261">
        <v>2630.070068</v>
      </c>
      <c r="G155" s="260">
        <v>7753160000</v>
      </c>
      <c r="H155" s="263">
        <f t="shared" si="2"/>
        <v>6.2414162984360901E-2</v>
      </c>
      <c r="I155" s="262"/>
      <c r="J155" s="266">
        <v>153</v>
      </c>
      <c r="K155">
        <v>6.2414162984360901E-2</v>
      </c>
      <c r="L155" s="267">
        <v>-2.5509448161954308E-2</v>
      </c>
    </row>
    <row r="156" spans="1:12" ht="14.4" x14ac:dyDescent="0.3">
      <c r="A156" s="8">
        <v>43915</v>
      </c>
      <c r="B156" s="260">
        <v>2457.7700199999999</v>
      </c>
      <c r="C156" s="260">
        <v>2571.419922</v>
      </c>
      <c r="D156" s="260">
        <v>2407.530029</v>
      </c>
      <c r="E156" s="260">
        <v>2475.5600589999999</v>
      </c>
      <c r="F156" s="261">
        <v>2475.5600589999999</v>
      </c>
      <c r="G156" s="260">
        <v>8285670000</v>
      </c>
      <c r="H156" s="263">
        <f t="shared" si="2"/>
        <v>1.1535011665884472E-2</v>
      </c>
      <c r="I156" s="262"/>
      <c r="J156" s="266">
        <v>154</v>
      </c>
      <c r="K156">
        <v>1.1535011665884472E-2</v>
      </c>
      <c r="L156" s="267">
        <v>-2.5452409906500599E-2</v>
      </c>
    </row>
    <row r="157" spans="1:12" ht="14.4" x14ac:dyDescent="0.3">
      <c r="A157" s="8">
        <v>43914</v>
      </c>
      <c r="B157" s="260">
        <v>2344.4399410000001</v>
      </c>
      <c r="C157" s="260">
        <v>2449.709961</v>
      </c>
      <c r="D157" s="260">
        <v>2344.4399410000001</v>
      </c>
      <c r="E157" s="260">
        <v>2447.330078</v>
      </c>
      <c r="F157" s="261">
        <v>2447.330078</v>
      </c>
      <c r="G157" s="260">
        <v>7547350000</v>
      </c>
      <c r="H157" s="263">
        <f t="shared" si="2"/>
        <v>9.3827739874460692E-2</v>
      </c>
      <c r="I157" s="262"/>
      <c r="J157" s="266">
        <v>155</v>
      </c>
      <c r="K157">
        <v>9.3827739874460692E-2</v>
      </c>
      <c r="L157" s="267">
        <v>-2.5364078598046871E-2</v>
      </c>
    </row>
    <row r="158" spans="1:12" ht="14.4" x14ac:dyDescent="0.3">
      <c r="A158" s="8">
        <v>43913</v>
      </c>
      <c r="B158" s="260">
        <v>2290.709961</v>
      </c>
      <c r="C158" s="260">
        <v>2300.7299800000001</v>
      </c>
      <c r="D158" s="260">
        <v>2191.860107</v>
      </c>
      <c r="E158" s="260">
        <v>2237.3999020000001</v>
      </c>
      <c r="F158" s="261">
        <v>2237.3999020000001</v>
      </c>
      <c r="G158" s="260">
        <v>7402180000</v>
      </c>
      <c r="H158" s="263">
        <f t="shared" si="2"/>
        <v>-2.9293868023585041E-2</v>
      </c>
      <c r="I158" s="262"/>
      <c r="J158" s="266">
        <v>156</v>
      </c>
      <c r="K158">
        <v>-2.9293868023585041E-2</v>
      </c>
      <c r="L158" s="267">
        <v>-2.5281938100990269E-2</v>
      </c>
    </row>
    <row r="159" spans="1:12" ht="14.4" x14ac:dyDescent="0.3">
      <c r="A159" s="8">
        <v>43910</v>
      </c>
      <c r="B159" s="260">
        <v>2431.9399410000001</v>
      </c>
      <c r="C159" s="260">
        <v>2453.01001</v>
      </c>
      <c r="D159" s="260">
        <v>2295.5600589999999</v>
      </c>
      <c r="E159" s="260">
        <v>2304.919922</v>
      </c>
      <c r="F159" s="261">
        <v>2304.919922</v>
      </c>
      <c r="G159" s="260">
        <v>9044690000</v>
      </c>
      <c r="H159" s="263">
        <f t="shared" si="2"/>
        <v>-4.3359512424085686E-2</v>
      </c>
      <c r="I159" s="262"/>
      <c r="J159" s="266">
        <v>157</v>
      </c>
      <c r="K159">
        <v>-4.3359512424085686E-2</v>
      </c>
      <c r="L159" s="267">
        <v>-2.5271074425164183E-2</v>
      </c>
    </row>
    <row r="160" spans="1:12" ht="14.4" x14ac:dyDescent="0.3">
      <c r="A160" s="8">
        <v>43909</v>
      </c>
      <c r="B160" s="260">
        <v>2393.4799800000001</v>
      </c>
      <c r="C160" s="260">
        <v>2466.969971</v>
      </c>
      <c r="D160" s="260">
        <v>2319.780029</v>
      </c>
      <c r="E160" s="260">
        <v>2409.389893</v>
      </c>
      <c r="F160" s="261">
        <v>2409.389893</v>
      </c>
      <c r="G160" s="260">
        <v>7946710000</v>
      </c>
      <c r="H160" s="263">
        <f t="shared" si="2"/>
        <v>4.7078080724886158E-3</v>
      </c>
      <c r="I160" s="262"/>
      <c r="J160" s="266">
        <v>158</v>
      </c>
      <c r="K160">
        <v>4.7078080724886158E-3</v>
      </c>
      <c r="L160" s="267">
        <v>-2.5162888684839339E-2</v>
      </c>
    </row>
    <row r="161" spans="1:12" ht="14.4" x14ac:dyDescent="0.3">
      <c r="A161" s="8">
        <v>43908</v>
      </c>
      <c r="B161" s="260">
        <v>2436.5</v>
      </c>
      <c r="C161" s="260">
        <v>2453.570068</v>
      </c>
      <c r="D161" s="260">
        <v>2280.5200199999999</v>
      </c>
      <c r="E161" s="260">
        <v>2398.1000979999999</v>
      </c>
      <c r="F161" s="261">
        <v>2398.1000979999999</v>
      </c>
      <c r="G161" s="260">
        <v>8755780000</v>
      </c>
      <c r="H161" s="263">
        <f t="shared" si="2"/>
        <v>-5.1830762440945588E-2</v>
      </c>
      <c r="I161" s="262"/>
      <c r="J161" s="266">
        <v>159</v>
      </c>
      <c r="K161">
        <v>-5.1830762440945588E-2</v>
      </c>
      <c r="L161" s="267">
        <v>-2.5010351365277125E-2</v>
      </c>
    </row>
    <row r="162" spans="1:12" ht="14.4" x14ac:dyDescent="0.3">
      <c r="A162" s="8">
        <v>43907</v>
      </c>
      <c r="B162" s="260">
        <v>2425.6599120000001</v>
      </c>
      <c r="C162" s="260">
        <v>2553.929932</v>
      </c>
      <c r="D162" s="260">
        <v>2367.040039</v>
      </c>
      <c r="E162" s="260">
        <v>2529.1899410000001</v>
      </c>
      <c r="F162" s="261">
        <v>2529.1899410000001</v>
      </c>
      <c r="G162" s="260">
        <v>8358500000</v>
      </c>
      <c r="H162" s="263">
        <f t="shared" si="2"/>
        <v>5.9954849490479314E-2</v>
      </c>
      <c r="I162" s="262"/>
      <c r="J162" s="266">
        <v>160</v>
      </c>
      <c r="K162">
        <v>5.9954849490479314E-2</v>
      </c>
      <c r="L162" s="267">
        <v>-2.4974129093951199E-2</v>
      </c>
    </row>
    <row r="163" spans="1:12" ht="14.4" x14ac:dyDescent="0.3">
      <c r="A163" s="8">
        <v>43906</v>
      </c>
      <c r="B163" s="260">
        <v>2508.5900879999999</v>
      </c>
      <c r="C163" s="260">
        <v>2562.9799800000001</v>
      </c>
      <c r="D163" s="260">
        <v>2380.9399410000001</v>
      </c>
      <c r="E163" s="260">
        <v>2386.1298830000001</v>
      </c>
      <c r="F163" s="261">
        <v>2386.1298830000001</v>
      </c>
      <c r="G163" s="260">
        <v>7781540000</v>
      </c>
      <c r="H163" s="263">
        <f t="shared" si="2"/>
        <v>-0.11984055248695651</v>
      </c>
      <c r="I163" s="262"/>
      <c r="J163" s="266">
        <v>161</v>
      </c>
      <c r="K163">
        <v>-0.11984055248695651</v>
      </c>
      <c r="L163" s="267">
        <v>-2.4965452602732516E-2</v>
      </c>
    </row>
    <row r="164" spans="1:12" ht="14.4" x14ac:dyDescent="0.3">
      <c r="A164" s="8">
        <v>43903</v>
      </c>
      <c r="B164" s="260">
        <v>2569.98999</v>
      </c>
      <c r="C164" s="260">
        <v>2711.330078</v>
      </c>
      <c r="D164" s="260">
        <v>2492.3701169999999</v>
      </c>
      <c r="E164" s="260">
        <v>2711.0200199999999</v>
      </c>
      <c r="F164" s="261">
        <v>2711.0200199999999</v>
      </c>
      <c r="G164" s="260">
        <v>8258670000</v>
      </c>
      <c r="H164" s="263">
        <f t="shared" si="2"/>
        <v>9.2871249732820405E-2</v>
      </c>
      <c r="I164" s="262"/>
      <c r="J164" s="266">
        <v>162</v>
      </c>
      <c r="K164">
        <v>9.2871249732820405E-2</v>
      </c>
      <c r="L164" s="267">
        <v>-2.492501253309793E-2</v>
      </c>
    </row>
    <row r="165" spans="1:12" ht="14.4" x14ac:dyDescent="0.3">
      <c r="A165" s="8">
        <v>43902</v>
      </c>
      <c r="B165" s="260">
        <v>2630.860107</v>
      </c>
      <c r="C165" s="260">
        <v>2660.9499510000001</v>
      </c>
      <c r="D165" s="260">
        <v>2478.860107</v>
      </c>
      <c r="E165" s="260">
        <v>2480.639893</v>
      </c>
      <c r="F165" s="261">
        <v>2480.639893</v>
      </c>
      <c r="G165" s="260">
        <v>8829380000</v>
      </c>
      <c r="H165" s="263">
        <f t="shared" si="2"/>
        <v>-9.5112680886335968E-2</v>
      </c>
      <c r="I165" s="262"/>
      <c r="J165" s="266">
        <v>163</v>
      </c>
      <c r="K165">
        <v>-9.5112680886335968E-2</v>
      </c>
      <c r="L165" s="267">
        <v>-2.4917895053494316E-2</v>
      </c>
    </row>
    <row r="166" spans="1:12" ht="14.4" x14ac:dyDescent="0.3">
      <c r="A166" s="8">
        <v>43901</v>
      </c>
      <c r="B166" s="260">
        <v>2825.6000979999999</v>
      </c>
      <c r="C166" s="260">
        <v>2825.6000979999999</v>
      </c>
      <c r="D166" s="260">
        <v>2707.219971</v>
      </c>
      <c r="E166" s="260">
        <v>2741.3798830000001</v>
      </c>
      <c r="F166" s="261">
        <v>2741.3798830000001</v>
      </c>
      <c r="G166" s="260">
        <v>7374110000</v>
      </c>
      <c r="H166" s="263">
        <f t="shared" si="2"/>
        <v>-4.8868444911533394E-2</v>
      </c>
      <c r="I166" s="262"/>
      <c r="J166" s="266">
        <v>164</v>
      </c>
      <c r="K166">
        <v>-4.8868444911533394E-2</v>
      </c>
      <c r="L166" s="267">
        <v>-2.4795210214284789E-2</v>
      </c>
    </row>
    <row r="167" spans="1:12" ht="14.4" x14ac:dyDescent="0.3">
      <c r="A167" s="8">
        <v>43900</v>
      </c>
      <c r="B167" s="260">
        <v>2813.4799800000001</v>
      </c>
      <c r="C167" s="260">
        <v>2882.5900879999999</v>
      </c>
      <c r="D167" s="260">
        <v>2734</v>
      </c>
      <c r="E167" s="260">
        <v>2882.2299800000001</v>
      </c>
      <c r="F167" s="261">
        <v>2882.2299800000001</v>
      </c>
      <c r="G167" s="260">
        <v>7635960000</v>
      </c>
      <c r="H167" s="263">
        <f t="shared" si="2"/>
        <v>4.9396305955674777E-2</v>
      </c>
      <c r="I167" s="262"/>
      <c r="J167" s="266">
        <v>165</v>
      </c>
      <c r="K167">
        <v>4.9396305955674777E-2</v>
      </c>
      <c r="L167" s="267">
        <v>-2.4784252792994607E-2</v>
      </c>
    </row>
    <row r="168" spans="1:12" ht="14.4" x14ac:dyDescent="0.3">
      <c r="A168" s="8">
        <v>43899</v>
      </c>
      <c r="B168" s="260">
        <v>2863.889893</v>
      </c>
      <c r="C168" s="260">
        <v>2863.889893</v>
      </c>
      <c r="D168" s="260">
        <v>2734.429932</v>
      </c>
      <c r="E168" s="260">
        <v>2746.5600589999999</v>
      </c>
      <c r="F168" s="261">
        <v>2746.5600589999999</v>
      </c>
      <c r="G168" s="260">
        <v>8423050000</v>
      </c>
      <c r="H168" s="263">
        <f t="shared" si="2"/>
        <v>-7.5969697282486856E-2</v>
      </c>
      <c r="I168" s="262"/>
      <c r="J168" s="266">
        <v>166</v>
      </c>
      <c r="K168">
        <v>-7.5969697282486856E-2</v>
      </c>
      <c r="L168" s="267">
        <v>-2.4763940610433351E-2</v>
      </c>
    </row>
    <row r="169" spans="1:12" ht="14.4" x14ac:dyDescent="0.3">
      <c r="A169" s="8">
        <v>43896</v>
      </c>
      <c r="B169" s="260">
        <v>2954.1999510000001</v>
      </c>
      <c r="C169" s="260">
        <v>2985.929932</v>
      </c>
      <c r="D169" s="260">
        <v>2901.540039</v>
      </c>
      <c r="E169" s="260">
        <v>2972.3701169999999</v>
      </c>
      <c r="F169" s="261">
        <v>2972.3701169999999</v>
      </c>
      <c r="G169" s="260">
        <v>6552140000</v>
      </c>
      <c r="H169" s="263">
        <f t="shared" si="2"/>
        <v>-1.7053851930321835E-2</v>
      </c>
      <c r="I169" s="262"/>
      <c r="J169" s="266">
        <v>167</v>
      </c>
      <c r="K169">
        <v>-1.7053851930321835E-2</v>
      </c>
      <c r="L169" s="267">
        <v>-2.4756730111614129E-2</v>
      </c>
    </row>
    <row r="170" spans="1:12" ht="14.4" x14ac:dyDescent="0.3">
      <c r="A170" s="8">
        <v>43895</v>
      </c>
      <c r="B170" s="260">
        <v>3075.6999510000001</v>
      </c>
      <c r="C170" s="260">
        <v>3083.040039</v>
      </c>
      <c r="D170" s="260">
        <v>2999.830078</v>
      </c>
      <c r="E170" s="260">
        <v>3023.9399410000001</v>
      </c>
      <c r="F170" s="261">
        <v>3023.9399410000001</v>
      </c>
      <c r="G170" s="260">
        <v>5575550000</v>
      </c>
      <c r="H170" s="263">
        <f t="shared" si="2"/>
        <v>-3.3922077118805932E-2</v>
      </c>
      <c r="I170" s="262"/>
      <c r="J170" s="266">
        <v>168</v>
      </c>
      <c r="K170">
        <v>-3.3922077118805932E-2</v>
      </c>
      <c r="L170" s="267">
        <v>-2.4737503086223661E-2</v>
      </c>
    </row>
    <row r="171" spans="1:12" ht="14.4" x14ac:dyDescent="0.3">
      <c r="A171" s="8">
        <v>43894</v>
      </c>
      <c r="B171" s="260">
        <v>3045.75</v>
      </c>
      <c r="C171" s="260">
        <v>3130.969971</v>
      </c>
      <c r="D171" s="260">
        <v>3034.3798830000001</v>
      </c>
      <c r="E171" s="260">
        <v>3130.1201169999999</v>
      </c>
      <c r="F171" s="261">
        <v>3130.1201169999999</v>
      </c>
      <c r="G171" s="260">
        <v>5035480000</v>
      </c>
      <c r="H171" s="263">
        <f t="shared" si="2"/>
        <v>4.2202590777125987E-2</v>
      </c>
      <c r="I171" s="262"/>
      <c r="J171" s="266">
        <v>169</v>
      </c>
      <c r="K171">
        <v>4.2202590777125987E-2</v>
      </c>
      <c r="L171" s="267">
        <v>-2.473713349859161E-2</v>
      </c>
    </row>
    <row r="172" spans="1:12" ht="14.4" x14ac:dyDescent="0.3">
      <c r="A172" s="8">
        <v>43893</v>
      </c>
      <c r="B172" s="260">
        <v>3096.459961</v>
      </c>
      <c r="C172" s="260">
        <v>3136.719971</v>
      </c>
      <c r="D172" s="260">
        <v>2976.6298830000001</v>
      </c>
      <c r="E172" s="260">
        <v>3003.3701169999999</v>
      </c>
      <c r="F172" s="261">
        <v>3003.3701169999999</v>
      </c>
      <c r="G172" s="260">
        <v>6355940000</v>
      </c>
      <c r="H172" s="263">
        <f t="shared" si="2"/>
        <v>-2.810789603432691E-2</v>
      </c>
      <c r="I172" s="262"/>
      <c r="J172" s="266">
        <v>170</v>
      </c>
      <c r="K172">
        <v>-2.810789603432691E-2</v>
      </c>
      <c r="L172" s="267">
        <v>-2.4718994753607906E-2</v>
      </c>
    </row>
    <row r="173" spans="1:12" ht="14.4" x14ac:dyDescent="0.3">
      <c r="A173" s="8">
        <v>43892</v>
      </c>
      <c r="B173" s="260">
        <v>2974.280029</v>
      </c>
      <c r="C173" s="260">
        <v>3090.959961</v>
      </c>
      <c r="D173" s="260">
        <v>2945.1899410000001</v>
      </c>
      <c r="E173" s="260">
        <v>3090.2299800000001</v>
      </c>
      <c r="F173" s="261">
        <v>3090.2299800000001</v>
      </c>
      <c r="G173" s="260">
        <v>6376400000</v>
      </c>
      <c r="H173" s="263">
        <f t="shared" si="2"/>
        <v>4.603922874232038E-2</v>
      </c>
      <c r="I173" s="262"/>
      <c r="J173" s="266">
        <v>171</v>
      </c>
      <c r="K173">
        <v>4.603922874232038E-2</v>
      </c>
      <c r="L173" s="267">
        <v>-2.4675081125512963E-2</v>
      </c>
    </row>
    <row r="174" spans="1:12" ht="14.4" x14ac:dyDescent="0.3">
      <c r="A174" s="8">
        <v>43889</v>
      </c>
      <c r="B174" s="260">
        <v>2916.8999020000001</v>
      </c>
      <c r="C174" s="260">
        <v>2959.719971</v>
      </c>
      <c r="D174" s="260">
        <v>2855.8400879999999</v>
      </c>
      <c r="E174" s="260">
        <v>2954.219971</v>
      </c>
      <c r="F174" s="261">
        <v>2954.219971</v>
      </c>
      <c r="G174" s="260">
        <v>8563850000</v>
      </c>
      <c r="H174" s="263">
        <f t="shared" si="2"/>
        <v>-8.2383404227317995E-3</v>
      </c>
      <c r="I174" s="262"/>
      <c r="J174" s="266">
        <v>172</v>
      </c>
      <c r="K174">
        <v>-8.2383404227317995E-3</v>
      </c>
      <c r="L174" s="267">
        <v>-2.4642584756720664E-2</v>
      </c>
    </row>
    <row r="175" spans="1:12" ht="14.4" x14ac:dyDescent="0.3">
      <c r="A175" s="8">
        <v>43888</v>
      </c>
      <c r="B175" s="260">
        <v>3062.540039</v>
      </c>
      <c r="C175" s="260">
        <v>3097.070068</v>
      </c>
      <c r="D175" s="260">
        <v>2977.389893</v>
      </c>
      <c r="E175" s="260">
        <v>2978.76001</v>
      </c>
      <c r="F175" s="261">
        <v>2978.76001</v>
      </c>
      <c r="G175" s="260">
        <v>7058840000</v>
      </c>
      <c r="H175" s="263">
        <f t="shared" si="2"/>
        <v>-4.4163242638266396E-2</v>
      </c>
      <c r="I175" s="262"/>
      <c r="J175" s="266">
        <v>173</v>
      </c>
      <c r="K175">
        <v>-4.4163242638266396E-2</v>
      </c>
      <c r="L175" s="267">
        <v>-2.4551554883528531E-2</v>
      </c>
    </row>
    <row r="176" spans="1:12" ht="14.4" x14ac:dyDescent="0.3">
      <c r="A176" s="8">
        <v>43887</v>
      </c>
      <c r="B176" s="260">
        <v>3139.8999020000001</v>
      </c>
      <c r="C176" s="260">
        <v>3182.51001</v>
      </c>
      <c r="D176" s="260">
        <v>3108.98999</v>
      </c>
      <c r="E176" s="260">
        <v>3116.389893</v>
      </c>
      <c r="F176" s="261">
        <v>3116.389893</v>
      </c>
      <c r="G176" s="260">
        <v>5478110000</v>
      </c>
      <c r="H176" s="263">
        <f t="shared" si="2"/>
        <v>-3.7785404903644803E-3</v>
      </c>
      <c r="I176" s="262"/>
      <c r="J176" s="266">
        <v>174</v>
      </c>
      <c r="K176">
        <v>-3.7785404903644803E-3</v>
      </c>
      <c r="L176" s="267">
        <v>-2.4522068857295493E-2</v>
      </c>
    </row>
    <row r="177" spans="1:12" ht="14.4" x14ac:dyDescent="0.3">
      <c r="A177" s="8">
        <v>43886</v>
      </c>
      <c r="B177" s="260">
        <v>3238.9399410000001</v>
      </c>
      <c r="C177" s="260">
        <v>3246.98999</v>
      </c>
      <c r="D177" s="260">
        <v>3118.7700199999999</v>
      </c>
      <c r="E177" s="260">
        <v>3128.209961</v>
      </c>
      <c r="F177" s="261">
        <v>3128.209961</v>
      </c>
      <c r="G177" s="260">
        <v>5591510000</v>
      </c>
      <c r="H177" s="263">
        <f t="shared" si="2"/>
        <v>-3.0279995672499539E-2</v>
      </c>
      <c r="I177" s="262"/>
      <c r="J177" s="266">
        <v>175</v>
      </c>
      <c r="K177">
        <v>-3.0279995672499539E-2</v>
      </c>
      <c r="L177" s="267">
        <v>-2.4429653878118386E-2</v>
      </c>
    </row>
    <row r="178" spans="1:12" ht="14.4" x14ac:dyDescent="0.3">
      <c r="A178" s="8">
        <v>43885</v>
      </c>
      <c r="B178" s="260">
        <v>3257.610107</v>
      </c>
      <c r="C178" s="260">
        <v>3259.8100589999999</v>
      </c>
      <c r="D178" s="260">
        <v>3214.6499020000001</v>
      </c>
      <c r="E178" s="260">
        <v>3225.889893</v>
      </c>
      <c r="F178" s="261">
        <v>3225.889893</v>
      </c>
      <c r="G178" s="260">
        <v>4842960000</v>
      </c>
      <c r="H178" s="263">
        <f t="shared" si="2"/>
        <v>-3.3513626544828097E-2</v>
      </c>
      <c r="I178" s="262"/>
      <c r="J178" s="266">
        <v>176</v>
      </c>
      <c r="K178">
        <v>-3.3513626544828097E-2</v>
      </c>
      <c r="L178" s="267">
        <v>-2.439758498009921E-2</v>
      </c>
    </row>
    <row r="179" spans="1:12" ht="14.4" x14ac:dyDescent="0.3">
      <c r="A179" s="8">
        <v>43882</v>
      </c>
      <c r="B179" s="260">
        <v>3360.5</v>
      </c>
      <c r="C179" s="260">
        <v>3360.76001</v>
      </c>
      <c r="D179" s="260">
        <v>3328.4499510000001</v>
      </c>
      <c r="E179" s="260">
        <v>3337.75</v>
      </c>
      <c r="F179" s="261">
        <v>3337.75</v>
      </c>
      <c r="G179" s="260">
        <v>3899270000</v>
      </c>
      <c r="H179" s="263">
        <f t="shared" si="2"/>
        <v>-1.0518102889622743E-2</v>
      </c>
      <c r="I179" s="262"/>
      <c r="J179" s="266">
        <v>177</v>
      </c>
      <c r="K179">
        <v>-1.0518102889622743E-2</v>
      </c>
      <c r="L179" s="267">
        <v>-2.4287198282814115E-2</v>
      </c>
    </row>
    <row r="180" spans="1:12" ht="14.4" x14ac:dyDescent="0.3">
      <c r="A180" s="8">
        <v>43881</v>
      </c>
      <c r="B180" s="260">
        <v>3380.4499510000001</v>
      </c>
      <c r="C180" s="260">
        <v>3389.1499020000001</v>
      </c>
      <c r="D180" s="260">
        <v>3341.0200199999999</v>
      </c>
      <c r="E180" s="260">
        <v>3373.2299800000001</v>
      </c>
      <c r="F180" s="261">
        <v>3373.2299800000001</v>
      </c>
      <c r="G180" s="260">
        <v>4007320000</v>
      </c>
      <c r="H180" s="263">
        <f t="shared" si="2"/>
        <v>-3.81551980093055E-3</v>
      </c>
      <c r="I180" s="262"/>
      <c r="J180" s="266">
        <v>178</v>
      </c>
      <c r="K180">
        <v>-3.81551980093055E-3</v>
      </c>
      <c r="L180" s="267">
        <v>-2.4260819592823234E-2</v>
      </c>
    </row>
    <row r="181" spans="1:12" ht="14.4" x14ac:dyDescent="0.3">
      <c r="A181" s="8">
        <v>43880</v>
      </c>
      <c r="B181" s="260">
        <v>3380.389893</v>
      </c>
      <c r="C181" s="260">
        <v>3393.5200199999999</v>
      </c>
      <c r="D181" s="260">
        <v>3378.830078</v>
      </c>
      <c r="E181" s="260">
        <v>3386.1499020000001</v>
      </c>
      <c r="F181" s="261">
        <v>3386.1499020000001</v>
      </c>
      <c r="G181" s="260">
        <v>3600150000</v>
      </c>
      <c r="H181" s="263">
        <f t="shared" si="2"/>
        <v>4.705785797802114E-3</v>
      </c>
      <c r="I181" s="262"/>
      <c r="J181" s="266">
        <v>179</v>
      </c>
      <c r="K181">
        <v>4.705785797802114E-3</v>
      </c>
      <c r="L181" s="267">
        <v>-2.4226905063212109E-2</v>
      </c>
    </row>
    <row r="182" spans="1:12" ht="14.4" x14ac:dyDescent="0.3">
      <c r="A182" s="8">
        <v>43879</v>
      </c>
      <c r="B182" s="260">
        <v>3369.040039</v>
      </c>
      <c r="C182" s="260">
        <v>3375.01001</v>
      </c>
      <c r="D182" s="260">
        <v>3355.610107</v>
      </c>
      <c r="E182" s="260">
        <v>3370.290039</v>
      </c>
      <c r="F182" s="261">
        <v>3370.290039</v>
      </c>
      <c r="G182" s="260">
        <v>3746720000</v>
      </c>
      <c r="H182" s="263">
        <f t="shared" si="2"/>
        <v>-2.9199426231169673E-3</v>
      </c>
      <c r="I182" s="262"/>
      <c r="J182" s="266">
        <v>180</v>
      </c>
      <c r="K182">
        <v>-2.9199426231169673E-3</v>
      </c>
      <c r="L182" s="267">
        <v>-2.4130557147495929E-2</v>
      </c>
    </row>
    <row r="183" spans="1:12" ht="14.4" x14ac:dyDescent="0.3">
      <c r="A183" s="8">
        <v>43875</v>
      </c>
      <c r="B183" s="260">
        <v>3378.080078</v>
      </c>
      <c r="C183" s="260">
        <v>3380.6899410000001</v>
      </c>
      <c r="D183" s="260">
        <v>3366.1499020000001</v>
      </c>
      <c r="E183" s="260">
        <v>3380.1599120000001</v>
      </c>
      <c r="F183" s="261">
        <v>3380.1599120000001</v>
      </c>
      <c r="G183" s="260">
        <v>3398040000</v>
      </c>
      <c r="H183" s="263">
        <f t="shared" si="2"/>
        <v>1.8435334086464067E-3</v>
      </c>
      <c r="I183" s="262"/>
      <c r="J183" s="266">
        <v>181</v>
      </c>
      <c r="K183">
        <v>1.8435334086464067E-3</v>
      </c>
      <c r="L183" s="267">
        <v>-2.4112927386319122E-2</v>
      </c>
    </row>
    <row r="184" spans="1:12" ht="14.4" x14ac:dyDescent="0.3">
      <c r="A184" s="8">
        <v>43874</v>
      </c>
      <c r="B184" s="260">
        <v>3365.8999020000001</v>
      </c>
      <c r="C184" s="260">
        <v>3385.0900879999999</v>
      </c>
      <c r="D184" s="260">
        <v>3360.5200199999999</v>
      </c>
      <c r="E184" s="260">
        <v>3373.9399410000001</v>
      </c>
      <c r="F184" s="261">
        <v>3373.9399410000001</v>
      </c>
      <c r="G184" s="260">
        <v>3498240000</v>
      </c>
      <c r="H184" s="263">
        <f t="shared" si="2"/>
        <v>-1.6304458062382371E-3</v>
      </c>
      <c r="I184" s="262"/>
      <c r="J184" s="266">
        <v>182</v>
      </c>
      <c r="K184">
        <v>-1.6304458062382371E-3</v>
      </c>
      <c r="L184" s="267">
        <v>-2.4077401610366499E-2</v>
      </c>
    </row>
    <row r="185" spans="1:12" ht="14.4" x14ac:dyDescent="0.3">
      <c r="A185" s="8">
        <v>43873</v>
      </c>
      <c r="B185" s="260">
        <v>3370.5</v>
      </c>
      <c r="C185" s="260">
        <v>3381.469971</v>
      </c>
      <c r="D185" s="260">
        <v>3369.719971</v>
      </c>
      <c r="E185" s="260">
        <v>3379.4499510000001</v>
      </c>
      <c r="F185" s="261">
        <v>3379.4499510000001</v>
      </c>
      <c r="G185" s="260">
        <v>3926380000</v>
      </c>
      <c r="H185" s="263">
        <f t="shared" si="2"/>
        <v>6.4626464150100678E-3</v>
      </c>
      <c r="I185" s="262"/>
      <c r="J185" s="266">
        <v>183</v>
      </c>
      <c r="K185">
        <v>6.4626464150100678E-3</v>
      </c>
      <c r="L185" s="267">
        <v>-2.4070477182576176E-2</v>
      </c>
    </row>
    <row r="186" spans="1:12" ht="14.4" x14ac:dyDescent="0.3">
      <c r="A186" s="8">
        <v>43872</v>
      </c>
      <c r="B186" s="260">
        <v>3365.8701169999999</v>
      </c>
      <c r="C186" s="260">
        <v>3375.6298830000001</v>
      </c>
      <c r="D186" s="260">
        <v>3352.719971</v>
      </c>
      <c r="E186" s="260">
        <v>3357.75</v>
      </c>
      <c r="F186" s="261">
        <v>3357.75</v>
      </c>
      <c r="G186" s="260">
        <v>3760550000</v>
      </c>
      <c r="H186" s="263">
        <f t="shared" si="2"/>
        <v>1.6884725205512068E-3</v>
      </c>
      <c r="I186" s="262"/>
      <c r="J186" s="266">
        <v>184</v>
      </c>
      <c r="K186">
        <v>1.6884725205512068E-3</v>
      </c>
      <c r="L186" s="267">
        <v>-2.4000142408569555E-2</v>
      </c>
    </row>
    <row r="187" spans="1:12" ht="14.4" x14ac:dyDescent="0.3">
      <c r="A187" s="8">
        <v>43871</v>
      </c>
      <c r="B187" s="260">
        <v>3318.280029</v>
      </c>
      <c r="C187" s="260">
        <v>3352.26001</v>
      </c>
      <c r="D187" s="260">
        <v>3317.7700199999999</v>
      </c>
      <c r="E187" s="260">
        <v>3352.0900879999999</v>
      </c>
      <c r="F187" s="261">
        <v>3352.0900879999999</v>
      </c>
      <c r="G187" s="260">
        <v>3450350000</v>
      </c>
      <c r="H187" s="263">
        <f t="shared" si="2"/>
        <v>7.3263978188392066E-3</v>
      </c>
      <c r="I187" s="262"/>
      <c r="J187" s="266">
        <v>185</v>
      </c>
      <c r="K187">
        <v>7.3263978188392066E-3</v>
      </c>
      <c r="L187" s="267">
        <v>-2.3854541673158907E-2</v>
      </c>
    </row>
    <row r="188" spans="1:12" ht="14.4" x14ac:dyDescent="0.3">
      <c r="A188" s="8">
        <v>43868</v>
      </c>
      <c r="B188" s="260">
        <v>3335.540039</v>
      </c>
      <c r="C188" s="260">
        <v>3341.419922</v>
      </c>
      <c r="D188" s="260">
        <v>3322.1201169999999</v>
      </c>
      <c r="E188" s="260">
        <v>3327.709961</v>
      </c>
      <c r="F188" s="261">
        <v>3327.709961</v>
      </c>
      <c r="G188" s="260">
        <v>3730650000</v>
      </c>
      <c r="H188" s="263">
        <f t="shared" si="2"/>
        <v>-5.4008535657978822E-3</v>
      </c>
      <c r="I188" s="262"/>
      <c r="J188" s="266">
        <v>186</v>
      </c>
      <c r="K188">
        <v>-5.4008535657978822E-3</v>
      </c>
      <c r="L188" s="267">
        <v>-2.3838465690961472E-2</v>
      </c>
    </row>
    <row r="189" spans="1:12" ht="14.4" x14ac:dyDescent="0.3">
      <c r="A189" s="8">
        <v>43867</v>
      </c>
      <c r="B189" s="260">
        <v>3344.919922</v>
      </c>
      <c r="C189" s="260">
        <v>3347.959961</v>
      </c>
      <c r="D189" s="260">
        <v>3334.389893</v>
      </c>
      <c r="E189" s="260">
        <v>3345.780029</v>
      </c>
      <c r="F189" s="261">
        <v>3345.780029</v>
      </c>
      <c r="G189" s="260">
        <v>3868370000</v>
      </c>
      <c r="H189" s="263">
        <f t="shared" si="2"/>
        <v>3.3256729099900213E-3</v>
      </c>
      <c r="I189" s="262"/>
      <c r="J189" s="266">
        <v>187</v>
      </c>
      <c r="K189">
        <v>3.3256729099900213E-3</v>
      </c>
      <c r="L189" s="267">
        <v>-2.3818303616004437E-2</v>
      </c>
    </row>
    <row r="190" spans="1:12" ht="14.4" x14ac:dyDescent="0.3">
      <c r="A190" s="8">
        <v>43866</v>
      </c>
      <c r="B190" s="260">
        <v>3324.9099120000001</v>
      </c>
      <c r="C190" s="260">
        <v>3337.580078</v>
      </c>
      <c r="D190" s="260">
        <v>3313.75</v>
      </c>
      <c r="E190" s="260">
        <v>3334.6899410000001</v>
      </c>
      <c r="F190" s="261">
        <v>3334.6899410000001</v>
      </c>
      <c r="G190" s="260">
        <v>4117730000</v>
      </c>
      <c r="H190" s="263">
        <f t="shared" si="2"/>
        <v>1.1250595741116313E-2</v>
      </c>
      <c r="I190" s="262"/>
      <c r="J190" s="266">
        <v>188</v>
      </c>
      <c r="K190">
        <v>1.1250595741116313E-2</v>
      </c>
      <c r="L190" s="267">
        <v>-2.37685613945019E-2</v>
      </c>
    </row>
    <row r="191" spans="1:12" ht="14.4" x14ac:dyDescent="0.3">
      <c r="A191" s="8">
        <v>43865</v>
      </c>
      <c r="B191" s="260">
        <v>3280.610107</v>
      </c>
      <c r="C191" s="260">
        <v>3306.919922</v>
      </c>
      <c r="D191" s="260">
        <v>3280.610107</v>
      </c>
      <c r="E191" s="260">
        <v>3297.5900879999999</v>
      </c>
      <c r="F191" s="261">
        <v>3297.5900879999999</v>
      </c>
      <c r="G191" s="260">
        <v>3995320000</v>
      </c>
      <c r="H191" s="263">
        <f t="shared" si="2"/>
        <v>1.4980414158696486E-2</v>
      </c>
      <c r="I191" s="262"/>
      <c r="J191" s="266">
        <v>189</v>
      </c>
      <c r="K191">
        <v>1.4980414158696486E-2</v>
      </c>
      <c r="L191" s="267">
        <v>-2.3767447148092608E-2</v>
      </c>
    </row>
    <row r="192" spans="1:12" ht="14.4" x14ac:dyDescent="0.3">
      <c r="A192" s="8">
        <v>43864</v>
      </c>
      <c r="B192" s="260">
        <v>3235.6599120000001</v>
      </c>
      <c r="C192" s="260">
        <v>3268.4399410000001</v>
      </c>
      <c r="D192" s="260">
        <v>3235.6599120000001</v>
      </c>
      <c r="E192" s="260">
        <v>3248.919922</v>
      </c>
      <c r="F192" s="261">
        <v>3248.919922</v>
      </c>
      <c r="G192" s="260">
        <v>3757910000</v>
      </c>
      <c r="H192" s="263">
        <f t="shared" si="2"/>
        <v>7.2546137847255129E-3</v>
      </c>
      <c r="I192" s="262"/>
      <c r="J192" s="266">
        <v>190</v>
      </c>
      <c r="K192">
        <v>7.2546137847255129E-3</v>
      </c>
      <c r="L192" s="267">
        <v>-2.3721454949508232E-2</v>
      </c>
    </row>
    <row r="193" spans="1:12" ht="14.4" x14ac:dyDescent="0.3">
      <c r="A193" s="8">
        <v>43861</v>
      </c>
      <c r="B193" s="260">
        <v>3282.330078</v>
      </c>
      <c r="C193" s="260">
        <v>3282.330078</v>
      </c>
      <c r="D193" s="260">
        <v>3214.679932</v>
      </c>
      <c r="E193" s="260">
        <v>3225.5200199999999</v>
      </c>
      <c r="F193" s="261">
        <v>3225.5200199999999</v>
      </c>
      <c r="G193" s="260">
        <v>4527830000</v>
      </c>
      <c r="H193" s="263">
        <f t="shared" si="2"/>
        <v>-1.7705820200054914E-2</v>
      </c>
      <c r="I193" s="262"/>
      <c r="J193" s="266">
        <v>191</v>
      </c>
      <c r="K193">
        <v>-1.7705820200054914E-2</v>
      </c>
      <c r="L193" s="267">
        <v>-2.3705000486159193E-2</v>
      </c>
    </row>
    <row r="194" spans="1:12" ht="14.4" x14ac:dyDescent="0.3">
      <c r="A194" s="8">
        <v>43860</v>
      </c>
      <c r="B194" s="260">
        <v>3256.4499510000001</v>
      </c>
      <c r="C194" s="260">
        <v>3285.9099120000001</v>
      </c>
      <c r="D194" s="260">
        <v>3242.8000489999999</v>
      </c>
      <c r="E194" s="260">
        <v>3283.6599120000001</v>
      </c>
      <c r="F194" s="261">
        <v>3283.6599120000001</v>
      </c>
      <c r="G194" s="260">
        <v>3787250000</v>
      </c>
      <c r="H194" s="263">
        <f t="shared" si="2"/>
        <v>3.1343588645344699E-3</v>
      </c>
      <c r="I194" s="262"/>
      <c r="J194" s="266">
        <v>192</v>
      </c>
      <c r="K194">
        <v>3.1343588645344699E-3</v>
      </c>
      <c r="L194" s="267">
        <v>-2.3700443039098174E-2</v>
      </c>
    </row>
    <row r="195" spans="1:12" ht="14.4" x14ac:dyDescent="0.3">
      <c r="A195" s="8">
        <v>43859</v>
      </c>
      <c r="B195" s="260">
        <v>3289.459961</v>
      </c>
      <c r="C195" s="260">
        <v>3293.469971</v>
      </c>
      <c r="D195" s="260">
        <v>3271.889893</v>
      </c>
      <c r="E195" s="260">
        <v>3273.3999020000001</v>
      </c>
      <c r="F195" s="261">
        <v>3273.3999020000001</v>
      </c>
      <c r="G195" s="260">
        <v>3584500000</v>
      </c>
      <c r="H195" s="263">
        <f t="shared" si="2"/>
        <v>-8.6687422431466115E-4</v>
      </c>
      <c r="I195" s="262"/>
      <c r="J195" s="266">
        <v>193</v>
      </c>
      <c r="K195">
        <v>-8.6687422431466115E-4</v>
      </c>
      <c r="L195" s="267">
        <v>-2.368928913371366E-2</v>
      </c>
    </row>
    <row r="196" spans="1:12" ht="14.4" x14ac:dyDescent="0.3">
      <c r="A196" s="8">
        <v>43858</v>
      </c>
      <c r="B196" s="260">
        <v>3255.3500979999999</v>
      </c>
      <c r="C196" s="260">
        <v>3285.780029</v>
      </c>
      <c r="D196" s="260">
        <v>3253.219971</v>
      </c>
      <c r="E196" s="260">
        <v>3276.23999</v>
      </c>
      <c r="F196" s="261">
        <v>3276.23999</v>
      </c>
      <c r="G196" s="260">
        <v>3526720000</v>
      </c>
      <c r="H196" s="263">
        <f t="shared" ref="H196:H259" si="3">(F196-F197)/F197</f>
        <v>1.0053584464402337E-2</v>
      </c>
      <c r="I196" s="262"/>
      <c r="J196" s="266">
        <v>194</v>
      </c>
      <c r="K196">
        <v>1.0053584464402337E-2</v>
      </c>
      <c r="L196" s="267">
        <v>-2.3626708613380371E-2</v>
      </c>
    </row>
    <row r="197" spans="1:12" ht="14.4" x14ac:dyDescent="0.3">
      <c r="A197" s="8">
        <v>43857</v>
      </c>
      <c r="B197" s="260">
        <v>3247.1599120000001</v>
      </c>
      <c r="C197" s="260">
        <v>3258.8500979999999</v>
      </c>
      <c r="D197" s="260">
        <v>3234.5</v>
      </c>
      <c r="E197" s="260">
        <v>3243.6298830000001</v>
      </c>
      <c r="F197" s="261">
        <v>3243.6298830000001</v>
      </c>
      <c r="G197" s="260">
        <v>3823100000</v>
      </c>
      <c r="H197" s="263">
        <f t="shared" si="3"/>
        <v>-1.5730711690954722E-2</v>
      </c>
      <c r="I197" s="262"/>
      <c r="J197" s="266">
        <v>195</v>
      </c>
      <c r="K197">
        <v>-1.5730711690954722E-2</v>
      </c>
      <c r="L197" s="267">
        <v>-2.3587409792147827E-2</v>
      </c>
    </row>
    <row r="198" spans="1:12" ht="14.4" x14ac:dyDescent="0.3">
      <c r="A198" s="8">
        <v>43854</v>
      </c>
      <c r="B198" s="260">
        <v>3333.1000979999999</v>
      </c>
      <c r="C198" s="260">
        <v>3333.179932</v>
      </c>
      <c r="D198" s="260">
        <v>3281.530029</v>
      </c>
      <c r="E198" s="260">
        <v>3295.469971</v>
      </c>
      <c r="F198" s="261">
        <v>3295.469971</v>
      </c>
      <c r="G198" s="260">
        <v>3707130000</v>
      </c>
      <c r="H198" s="263">
        <f t="shared" si="3"/>
        <v>-9.0421608663121527E-3</v>
      </c>
      <c r="I198" s="262"/>
      <c r="J198" s="266">
        <v>196</v>
      </c>
      <c r="K198">
        <v>-9.0421608663121527E-3</v>
      </c>
      <c r="L198" s="267">
        <v>-2.3564403118107913E-2</v>
      </c>
    </row>
    <row r="199" spans="1:12" ht="14.4" x14ac:dyDescent="0.3">
      <c r="A199" s="8">
        <v>43853</v>
      </c>
      <c r="B199" s="260">
        <v>3315.7700199999999</v>
      </c>
      <c r="C199" s="260">
        <v>3326.8798830000001</v>
      </c>
      <c r="D199" s="260">
        <v>3301.8701169999999</v>
      </c>
      <c r="E199" s="260">
        <v>3325.540039</v>
      </c>
      <c r="F199" s="261">
        <v>3325.540039</v>
      </c>
      <c r="G199" s="260">
        <v>3764860000</v>
      </c>
      <c r="H199" s="263">
        <f t="shared" si="3"/>
        <v>1.1409765936629724E-3</v>
      </c>
      <c r="I199" s="262"/>
      <c r="J199" s="266">
        <v>197</v>
      </c>
      <c r="K199">
        <v>1.1409765936629724E-3</v>
      </c>
      <c r="L199" s="267">
        <v>-2.3498264685363569E-2</v>
      </c>
    </row>
    <row r="200" spans="1:12" ht="14.4" x14ac:dyDescent="0.3">
      <c r="A200" s="8">
        <v>43852</v>
      </c>
      <c r="B200" s="260">
        <v>3330.0200199999999</v>
      </c>
      <c r="C200" s="260">
        <v>3337.7700199999999</v>
      </c>
      <c r="D200" s="260">
        <v>3320.040039</v>
      </c>
      <c r="E200" s="260">
        <v>3321.75</v>
      </c>
      <c r="F200" s="261">
        <v>3321.75</v>
      </c>
      <c r="G200" s="260">
        <v>3619850000</v>
      </c>
      <c r="H200" s="263">
        <f t="shared" si="3"/>
        <v>2.890760899442764E-4</v>
      </c>
      <c r="I200" s="262"/>
      <c r="J200" s="266">
        <v>198</v>
      </c>
      <c r="K200">
        <v>2.890760899442764E-4</v>
      </c>
      <c r="L200" s="267">
        <v>-2.3473062322861827E-2</v>
      </c>
    </row>
    <row r="201" spans="1:12" ht="14.4" x14ac:dyDescent="0.3">
      <c r="A201" s="8">
        <v>43851</v>
      </c>
      <c r="B201" s="260">
        <v>3321.030029</v>
      </c>
      <c r="C201" s="260">
        <v>3329.790039</v>
      </c>
      <c r="D201" s="260">
        <v>3316.610107</v>
      </c>
      <c r="E201" s="260">
        <v>3320.790039</v>
      </c>
      <c r="F201" s="261">
        <v>3320.790039</v>
      </c>
      <c r="G201" s="260">
        <v>4105340000</v>
      </c>
      <c r="H201" s="263">
        <f t="shared" si="3"/>
        <v>-2.6519776099730831E-3</v>
      </c>
      <c r="I201" s="262"/>
      <c r="J201" s="266">
        <v>199</v>
      </c>
      <c r="K201">
        <v>-2.6519776099730831E-3</v>
      </c>
      <c r="L201" s="267">
        <v>-2.338194534407376E-2</v>
      </c>
    </row>
    <row r="202" spans="1:12" ht="14.4" x14ac:dyDescent="0.3">
      <c r="A202" s="8">
        <v>43847</v>
      </c>
      <c r="B202" s="260">
        <v>3323.6599120000001</v>
      </c>
      <c r="C202" s="260">
        <v>3329.8798830000001</v>
      </c>
      <c r="D202" s="260">
        <v>3318.860107</v>
      </c>
      <c r="E202" s="260">
        <v>3329.6201169999999</v>
      </c>
      <c r="F202" s="261">
        <v>3329.6201169999999</v>
      </c>
      <c r="G202" s="260">
        <v>3698170000</v>
      </c>
      <c r="H202" s="263">
        <f t="shared" si="3"/>
        <v>3.8621620690158509E-3</v>
      </c>
      <c r="I202" s="262"/>
      <c r="J202" s="266">
        <v>200</v>
      </c>
      <c r="K202">
        <v>3.8621620690158509E-3</v>
      </c>
      <c r="L202" s="267">
        <v>-2.3338492970448897E-2</v>
      </c>
    </row>
    <row r="203" spans="1:12" ht="14.4" x14ac:dyDescent="0.3">
      <c r="A203" s="8">
        <v>43846</v>
      </c>
      <c r="B203" s="260">
        <v>3302.969971</v>
      </c>
      <c r="C203" s="260">
        <v>3317.110107</v>
      </c>
      <c r="D203" s="260">
        <v>3302.820068</v>
      </c>
      <c r="E203" s="260">
        <v>3316.8100589999999</v>
      </c>
      <c r="F203" s="261">
        <v>3316.8100589999999</v>
      </c>
      <c r="G203" s="260">
        <v>3535080000</v>
      </c>
      <c r="H203" s="263">
        <f t="shared" si="3"/>
        <v>8.3665531691350901E-3</v>
      </c>
      <c r="I203" s="262"/>
      <c r="J203" s="266">
        <v>201</v>
      </c>
      <c r="K203">
        <v>8.3665531691350901E-3</v>
      </c>
      <c r="L203" s="267">
        <v>-2.3320118749489388E-2</v>
      </c>
    </row>
    <row r="204" spans="1:12" ht="14.4" x14ac:dyDescent="0.3">
      <c r="A204" s="8">
        <v>43845</v>
      </c>
      <c r="B204" s="260">
        <v>3282.2700199999999</v>
      </c>
      <c r="C204" s="260">
        <v>3298.6599120000001</v>
      </c>
      <c r="D204" s="260">
        <v>3280.6899410000001</v>
      </c>
      <c r="E204" s="260">
        <v>3289.290039</v>
      </c>
      <c r="F204" s="261">
        <v>3289.290039</v>
      </c>
      <c r="G204" s="260">
        <v>3716840000</v>
      </c>
      <c r="H204" s="263">
        <f t="shared" si="3"/>
        <v>1.8701969703727125E-3</v>
      </c>
      <c r="I204" s="262"/>
      <c r="J204" s="266">
        <v>202</v>
      </c>
      <c r="K204">
        <v>1.8701969703727125E-3</v>
      </c>
      <c r="L204" s="267">
        <v>-2.3238690316301724E-2</v>
      </c>
    </row>
    <row r="205" spans="1:12" ht="14.4" x14ac:dyDescent="0.3">
      <c r="A205" s="8">
        <v>43844</v>
      </c>
      <c r="B205" s="260">
        <v>3285.3500979999999</v>
      </c>
      <c r="C205" s="260">
        <v>3294.25</v>
      </c>
      <c r="D205" s="260">
        <v>3277.1899410000001</v>
      </c>
      <c r="E205" s="260">
        <v>3283.1499020000001</v>
      </c>
      <c r="F205" s="261">
        <v>3283.1499020000001</v>
      </c>
      <c r="G205" s="260">
        <v>3665130000</v>
      </c>
      <c r="H205" s="263">
        <f t="shared" si="3"/>
        <v>-1.5145329342818885E-3</v>
      </c>
      <c r="I205" s="262"/>
      <c r="J205" s="266">
        <v>203</v>
      </c>
      <c r="K205">
        <v>-1.5145329342818885E-3</v>
      </c>
      <c r="L205" s="267">
        <v>-2.3124422561664838E-2</v>
      </c>
    </row>
    <row r="206" spans="1:12" ht="14.4" x14ac:dyDescent="0.3">
      <c r="A206" s="8">
        <v>43843</v>
      </c>
      <c r="B206" s="260">
        <v>3271.1298830000001</v>
      </c>
      <c r="C206" s="260">
        <v>3288.1298830000001</v>
      </c>
      <c r="D206" s="260">
        <v>3268.429932</v>
      </c>
      <c r="E206" s="260">
        <v>3288.1298830000001</v>
      </c>
      <c r="F206" s="261">
        <v>3288.1298830000001</v>
      </c>
      <c r="G206" s="260">
        <v>3456380000</v>
      </c>
      <c r="H206" s="263">
        <f t="shared" si="3"/>
        <v>6.9762152039845914E-3</v>
      </c>
      <c r="I206" s="262"/>
      <c r="J206" s="266">
        <v>204</v>
      </c>
      <c r="K206">
        <v>6.9762152039845914E-3</v>
      </c>
      <c r="L206" s="267">
        <v>-2.3117542841144881E-2</v>
      </c>
    </row>
    <row r="207" spans="1:12" ht="14.4" x14ac:dyDescent="0.3">
      <c r="A207" s="8">
        <v>43840</v>
      </c>
      <c r="B207" s="260">
        <v>3281.8100589999999</v>
      </c>
      <c r="C207" s="260">
        <v>3282.98999</v>
      </c>
      <c r="D207" s="260">
        <v>3260.860107</v>
      </c>
      <c r="E207" s="260">
        <v>3265.3500979999999</v>
      </c>
      <c r="F207" s="261">
        <v>3265.3500979999999</v>
      </c>
      <c r="G207" s="260">
        <v>3212970000</v>
      </c>
      <c r="H207" s="263">
        <f t="shared" si="3"/>
        <v>-2.8551785323553043E-3</v>
      </c>
      <c r="I207" s="262"/>
      <c r="J207" s="266">
        <v>205</v>
      </c>
      <c r="K207">
        <v>-2.8551785323553043E-3</v>
      </c>
      <c r="L207" s="267">
        <v>-2.3082295597429501E-2</v>
      </c>
    </row>
    <row r="208" spans="1:12" ht="14.4" x14ac:dyDescent="0.3">
      <c r="A208" s="8">
        <v>43839</v>
      </c>
      <c r="B208" s="260">
        <v>3266.030029</v>
      </c>
      <c r="C208" s="260">
        <v>3275.580078</v>
      </c>
      <c r="D208" s="260">
        <v>3263.669922</v>
      </c>
      <c r="E208" s="260">
        <v>3274.6999510000001</v>
      </c>
      <c r="F208" s="261">
        <v>3274.6999510000001</v>
      </c>
      <c r="G208" s="260">
        <v>3638390000</v>
      </c>
      <c r="H208" s="263">
        <f t="shared" si="3"/>
        <v>6.6552624994673454E-3</v>
      </c>
      <c r="I208" s="262"/>
      <c r="J208" s="266">
        <v>206</v>
      </c>
      <c r="K208">
        <v>6.6552624994673454E-3</v>
      </c>
      <c r="L208" s="267">
        <v>-2.2968138946149651E-2</v>
      </c>
    </row>
    <row r="209" spans="1:12" ht="14.4" x14ac:dyDescent="0.3">
      <c r="A209" s="8">
        <v>43838</v>
      </c>
      <c r="B209" s="260">
        <v>3238.5900879999999</v>
      </c>
      <c r="C209" s="260">
        <v>3267.070068</v>
      </c>
      <c r="D209" s="260">
        <v>3236.669922</v>
      </c>
      <c r="E209" s="260">
        <v>3253.0500489999999</v>
      </c>
      <c r="F209" s="261">
        <v>3253.0500489999999</v>
      </c>
      <c r="G209" s="260">
        <v>3720890000</v>
      </c>
      <c r="H209" s="263">
        <f t="shared" si="3"/>
        <v>4.9024513105130471E-3</v>
      </c>
      <c r="I209" s="262"/>
      <c r="J209" s="266">
        <v>207</v>
      </c>
      <c r="K209">
        <v>4.9024513105130471E-3</v>
      </c>
      <c r="L209" s="267">
        <v>-2.2966291060320925E-2</v>
      </c>
    </row>
    <row r="210" spans="1:12" ht="14.4" x14ac:dyDescent="0.3">
      <c r="A210" s="8">
        <v>43837</v>
      </c>
      <c r="B210" s="260">
        <v>3241.860107</v>
      </c>
      <c r="C210" s="260">
        <v>3244.9099120000001</v>
      </c>
      <c r="D210" s="260">
        <v>3232.429932</v>
      </c>
      <c r="E210" s="260">
        <v>3237.179932</v>
      </c>
      <c r="F210" s="261">
        <v>3237.179932</v>
      </c>
      <c r="G210" s="260">
        <v>3420380000</v>
      </c>
      <c r="H210" s="263">
        <f t="shared" si="3"/>
        <v>-2.803238450998093E-3</v>
      </c>
      <c r="I210" s="262"/>
      <c r="J210" s="266">
        <v>208</v>
      </c>
      <c r="K210">
        <v>-2.803238450998093E-3</v>
      </c>
      <c r="L210" s="267">
        <v>-2.2852240594394141E-2</v>
      </c>
    </row>
    <row r="211" spans="1:12" ht="14.4" x14ac:dyDescent="0.3">
      <c r="A211" s="8">
        <v>43836</v>
      </c>
      <c r="B211" s="260">
        <v>3217.5500489999999</v>
      </c>
      <c r="C211" s="260">
        <v>3246.8400879999999</v>
      </c>
      <c r="D211" s="260">
        <v>3214.639893</v>
      </c>
      <c r="E211" s="260">
        <v>3246.280029</v>
      </c>
      <c r="F211" s="261">
        <v>3246.280029</v>
      </c>
      <c r="G211" s="260">
        <v>3674070000</v>
      </c>
      <c r="H211" s="263">
        <f t="shared" si="3"/>
        <v>3.5333726923132761E-3</v>
      </c>
      <c r="I211" s="262"/>
      <c r="J211" s="266">
        <v>209</v>
      </c>
      <c r="K211">
        <v>3.5333726923132761E-3</v>
      </c>
      <c r="L211" s="267">
        <v>-2.2849276161251264E-2</v>
      </c>
    </row>
    <row r="212" spans="1:12" ht="14.4" x14ac:dyDescent="0.3">
      <c r="A212" s="8">
        <v>43833</v>
      </c>
      <c r="B212" s="260">
        <v>3226.360107</v>
      </c>
      <c r="C212" s="260">
        <v>3246.1499020000001</v>
      </c>
      <c r="D212" s="260">
        <v>3222.3400879999999</v>
      </c>
      <c r="E212" s="260">
        <v>3234.8500979999999</v>
      </c>
      <c r="F212" s="261">
        <v>3234.8500979999999</v>
      </c>
      <c r="G212" s="260">
        <v>3461290000</v>
      </c>
      <c r="H212" s="263">
        <f t="shared" si="3"/>
        <v>-7.0598705613004542E-3</v>
      </c>
      <c r="I212" s="262"/>
      <c r="J212" s="266">
        <v>210</v>
      </c>
      <c r="K212">
        <v>-7.0598705613004542E-3</v>
      </c>
      <c r="L212" s="267">
        <v>-2.2831919721464457E-2</v>
      </c>
    </row>
    <row r="213" spans="1:12" ht="14.4" x14ac:dyDescent="0.3">
      <c r="A213" s="8">
        <v>43832</v>
      </c>
      <c r="B213" s="260">
        <v>3244.669922</v>
      </c>
      <c r="C213" s="260">
        <v>3258.139893</v>
      </c>
      <c r="D213" s="260">
        <v>3235.530029</v>
      </c>
      <c r="E213" s="260">
        <v>3257.8500979999999</v>
      </c>
      <c r="F213" s="261">
        <v>3257.8500979999999</v>
      </c>
      <c r="G213" s="260">
        <v>3458250000</v>
      </c>
      <c r="H213" s="263">
        <f t="shared" si="3"/>
        <v>8.3788028763996901E-3</v>
      </c>
      <c r="I213" s="262"/>
      <c r="J213" s="266">
        <v>211</v>
      </c>
      <c r="K213">
        <v>8.3788028763996901E-3</v>
      </c>
      <c r="L213" s="267">
        <v>-2.2789135123367655E-2</v>
      </c>
    </row>
    <row r="214" spans="1:12" ht="14.4" x14ac:dyDescent="0.3">
      <c r="A214" s="8">
        <v>43830</v>
      </c>
      <c r="B214" s="260">
        <v>3215.179932</v>
      </c>
      <c r="C214" s="260">
        <v>3231.719971</v>
      </c>
      <c r="D214" s="260">
        <v>3212.030029</v>
      </c>
      <c r="E214" s="260">
        <v>3230.780029</v>
      </c>
      <c r="F214" s="261">
        <v>3230.780029</v>
      </c>
      <c r="G214" s="260">
        <v>2893810000</v>
      </c>
      <c r="H214" s="263">
        <f t="shared" si="3"/>
        <v>2.946021589209662E-3</v>
      </c>
      <c r="I214" s="262"/>
      <c r="J214" s="266">
        <v>212</v>
      </c>
      <c r="K214">
        <v>2.946021589209662E-3</v>
      </c>
      <c r="L214" s="267">
        <v>-2.278464400568515E-2</v>
      </c>
    </row>
    <row r="215" spans="1:12" ht="14.4" x14ac:dyDescent="0.3">
      <c r="A215" s="8">
        <v>43829</v>
      </c>
      <c r="B215" s="260">
        <v>3240.0900879999999</v>
      </c>
      <c r="C215" s="260">
        <v>3240.919922</v>
      </c>
      <c r="D215" s="260">
        <v>3216.570068</v>
      </c>
      <c r="E215" s="260">
        <v>3221.290039</v>
      </c>
      <c r="F215" s="261">
        <v>3221.290039</v>
      </c>
      <c r="G215" s="260">
        <v>3013290000</v>
      </c>
      <c r="H215" s="263">
        <f t="shared" si="3"/>
        <v>-5.780822613559021E-3</v>
      </c>
      <c r="I215" s="262"/>
      <c r="J215" s="266">
        <v>213</v>
      </c>
      <c r="K215">
        <v>-5.780822613559021E-3</v>
      </c>
      <c r="L215" s="267">
        <v>-2.2776172659207367E-2</v>
      </c>
    </row>
    <row r="216" spans="1:12" ht="14.4" x14ac:dyDescent="0.3">
      <c r="A216" s="8">
        <v>43826</v>
      </c>
      <c r="B216" s="260">
        <v>3247.2299800000001</v>
      </c>
      <c r="C216" s="260">
        <v>3247.929932</v>
      </c>
      <c r="D216" s="260">
        <v>3234.3701169999999</v>
      </c>
      <c r="E216" s="260">
        <v>3240.0200199999999</v>
      </c>
      <c r="F216" s="261">
        <v>3240.0200199999999</v>
      </c>
      <c r="G216" s="260">
        <v>2428670000</v>
      </c>
      <c r="H216" s="263">
        <f t="shared" si="3"/>
        <v>3.3984895565162446E-5</v>
      </c>
      <c r="I216" s="262"/>
      <c r="J216" s="266">
        <v>214</v>
      </c>
      <c r="K216">
        <v>3.3984895565162446E-5</v>
      </c>
      <c r="L216" s="267">
        <v>-2.268622283968556E-2</v>
      </c>
    </row>
    <row r="217" spans="1:12" ht="14.4" x14ac:dyDescent="0.3">
      <c r="A217" s="8">
        <v>43825</v>
      </c>
      <c r="B217" s="260">
        <v>3227.1999510000001</v>
      </c>
      <c r="C217" s="260">
        <v>3240.080078</v>
      </c>
      <c r="D217" s="260">
        <v>3227.1999510000001</v>
      </c>
      <c r="E217" s="260">
        <v>3239.9099120000001</v>
      </c>
      <c r="F217" s="261">
        <v>3239.9099120000001</v>
      </c>
      <c r="G217" s="260">
        <v>2160680000</v>
      </c>
      <c r="H217" s="263">
        <f t="shared" si="3"/>
        <v>5.1281665829022646E-3</v>
      </c>
      <c r="I217" s="262"/>
      <c r="J217" s="266">
        <v>215</v>
      </c>
      <c r="K217">
        <v>5.1281665829022646E-3</v>
      </c>
      <c r="L217" s="267">
        <v>-2.2674779397293607E-2</v>
      </c>
    </row>
    <row r="218" spans="1:12" ht="14.4" x14ac:dyDescent="0.3">
      <c r="A218" s="8">
        <v>43823</v>
      </c>
      <c r="B218" s="260">
        <v>3225.4499510000001</v>
      </c>
      <c r="C218" s="260">
        <v>3226.429932</v>
      </c>
      <c r="D218" s="260">
        <v>3220.51001</v>
      </c>
      <c r="E218" s="260">
        <v>3223.3798830000001</v>
      </c>
      <c r="F218" s="261">
        <v>3223.3798830000001</v>
      </c>
      <c r="G218" s="260">
        <v>1296540000</v>
      </c>
      <c r="H218" s="263">
        <f t="shared" si="3"/>
        <v>-1.954482145047379E-4</v>
      </c>
      <c r="I218" s="262"/>
      <c r="J218" s="266">
        <v>216</v>
      </c>
      <c r="K218">
        <v>-1.954482145047379E-4</v>
      </c>
      <c r="L218" s="267">
        <v>-2.2564122582735942E-2</v>
      </c>
    </row>
    <row r="219" spans="1:12" ht="14.4" x14ac:dyDescent="0.3">
      <c r="A219" s="8">
        <v>43822</v>
      </c>
      <c r="B219" s="260">
        <v>3226.0500489999999</v>
      </c>
      <c r="C219" s="260">
        <v>3227.780029</v>
      </c>
      <c r="D219" s="260">
        <v>3222.3000489999999</v>
      </c>
      <c r="E219" s="260">
        <v>3224.01001</v>
      </c>
      <c r="F219" s="261">
        <v>3224.01001</v>
      </c>
      <c r="G219" s="260">
        <v>3060610000</v>
      </c>
      <c r="H219" s="263">
        <f t="shared" si="3"/>
        <v>8.6614358072970574E-4</v>
      </c>
      <c r="I219" s="262"/>
      <c r="J219" s="266">
        <v>217</v>
      </c>
      <c r="K219">
        <v>8.6614358072970574E-4</v>
      </c>
      <c r="L219" s="267">
        <v>-2.2554793404427422E-2</v>
      </c>
    </row>
    <row r="220" spans="1:12" ht="14.4" x14ac:dyDescent="0.3">
      <c r="A220" s="8">
        <v>43819</v>
      </c>
      <c r="B220" s="260">
        <v>3223.330078</v>
      </c>
      <c r="C220" s="260">
        <v>3225.6499020000001</v>
      </c>
      <c r="D220" s="260">
        <v>3216.030029</v>
      </c>
      <c r="E220" s="260">
        <v>3221.219971</v>
      </c>
      <c r="F220" s="261">
        <v>3221.219971</v>
      </c>
      <c r="G220" s="260">
        <v>6454270000</v>
      </c>
      <c r="H220" s="263">
        <f t="shared" si="3"/>
        <v>4.9447812331994889E-3</v>
      </c>
      <c r="I220" s="262"/>
      <c r="J220" s="266">
        <v>218</v>
      </c>
      <c r="K220">
        <v>4.9447812331994889E-3</v>
      </c>
      <c r="L220" s="267">
        <v>-2.2431155419532514E-2</v>
      </c>
    </row>
    <row r="221" spans="1:12" ht="14.4" x14ac:dyDescent="0.3">
      <c r="A221" s="8">
        <v>43818</v>
      </c>
      <c r="B221" s="260">
        <v>3192.320068</v>
      </c>
      <c r="C221" s="260">
        <v>3205.4799800000001</v>
      </c>
      <c r="D221" s="260">
        <v>3192.320068</v>
      </c>
      <c r="E221" s="260">
        <v>3205.3701169999999</v>
      </c>
      <c r="F221" s="261">
        <v>3205.3701169999999</v>
      </c>
      <c r="G221" s="260">
        <v>3720450000</v>
      </c>
      <c r="H221" s="263">
        <f t="shared" si="3"/>
        <v>4.4592918133156585E-3</v>
      </c>
      <c r="I221" s="262"/>
      <c r="J221" s="266">
        <v>219</v>
      </c>
      <c r="K221">
        <v>4.4592918133156585E-3</v>
      </c>
      <c r="L221" s="267">
        <v>-2.2390271814995248E-2</v>
      </c>
    </row>
    <row r="222" spans="1:12" ht="14.4" x14ac:dyDescent="0.3">
      <c r="A222" s="8">
        <v>43817</v>
      </c>
      <c r="B222" s="260">
        <v>3195.209961</v>
      </c>
      <c r="C222" s="260">
        <v>3198.4799800000001</v>
      </c>
      <c r="D222" s="260">
        <v>3191.139893</v>
      </c>
      <c r="E222" s="260">
        <v>3191.139893</v>
      </c>
      <c r="F222" s="261">
        <v>3191.139893</v>
      </c>
      <c r="G222" s="260">
        <v>4014080000</v>
      </c>
      <c r="H222" s="263">
        <f t="shared" si="3"/>
        <v>-4.3230018648399962E-4</v>
      </c>
      <c r="I222" s="262"/>
      <c r="J222" s="266">
        <v>220</v>
      </c>
      <c r="K222">
        <v>-4.3230018648399962E-4</v>
      </c>
      <c r="L222" s="267">
        <v>-2.2380606520090926E-2</v>
      </c>
    </row>
    <row r="223" spans="1:12" ht="14.4" x14ac:dyDescent="0.3">
      <c r="A223" s="8">
        <v>43816</v>
      </c>
      <c r="B223" s="260">
        <v>3195.3999020000001</v>
      </c>
      <c r="C223" s="260">
        <v>3198.219971</v>
      </c>
      <c r="D223" s="260">
        <v>3191.030029</v>
      </c>
      <c r="E223" s="260">
        <v>3192.5200199999999</v>
      </c>
      <c r="F223" s="261">
        <v>3192.5200199999999</v>
      </c>
      <c r="G223" s="260">
        <v>3837540000</v>
      </c>
      <c r="H223" s="263">
        <f t="shared" si="3"/>
        <v>3.3529242708775156E-4</v>
      </c>
      <c r="I223" s="262"/>
      <c r="J223" s="266">
        <v>221</v>
      </c>
      <c r="K223">
        <v>3.3529242708775156E-4</v>
      </c>
      <c r="L223" s="267">
        <v>-2.2343403507153841E-2</v>
      </c>
    </row>
    <row r="224" spans="1:12" ht="14.4" x14ac:dyDescent="0.3">
      <c r="A224" s="8">
        <v>43815</v>
      </c>
      <c r="B224" s="260">
        <v>3183.6298830000001</v>
      </c>
      <c r="C224" s="260">
        <v>3197.709961</v>
      </c>
      <c r="D224" s="260">
        <v>3183.6298830000001</v>
      </c>
      <c r="E224" s="260">
        <v>3191.4499510000001</v>
      </c>
      <c r="F224" s="261">
        <v>3191.4499510000001</v>
      </c>
      <c r="G224" s="260">
        <v>4051790000</v>
      </c>
      <c r="H224" s="263">
        <f t="shared" si="3"/>
        <v>7.1477851709664982E-3</v>
      </c>
      <c r="I224" s="262"/>
      <c r="J224" s="266">
        <v>222</v>
      </c>
      <c r="K224">
        <v>7.1477851709664982E-3</v>
      </c>
      <c r="L224" s="267">
        <v>-2.2337423419752329E-2</v>
      </c>
    </row>
    <row r="225" spans="1:12" ht="14.4" x14ac:dyDescent="0.3">
      <c r="A225" s="8">
        <v>43812</v>
      </c>
      <c r="B225" s="260">
        <v>3166.6499020000001</v>
      </c>
      <c r="C225" s="260">
        <v>3182.679932</v>
      </c>
      <c r="D225" s="260">
        <v>3156.51001</v>
      </c>
      <c r="E225" s="260">
        <v>3168.8000489999999</v>
      </c>
      <c r="F225" s="261">
        <v>3168.8000489999999</v>
      </c>
      <c r="G225" s="260">
        <v>3736870000</v>
      </c>
      <c r="H225" s="263">
        <f t="shared" si="3"/>
        <v>7.2581951815607588E-5</v>
      </c>
      <c r="I225" s="262"/>
      <c r="J225" s="266">
        <v>223</v>
      </c>
      <c r="K225">
        <v>7.2581951815607588E-5</v>
      </c>
      <c r="L225" s="267">
        <v>-2.227118850400206E-2</v>
      </c>
    </row>
    <row r="226" spans="1:12" ht="14.4" x14ac:dyDescent="0.3">
      <c r="A226" s="8">
        <v>43811</v>
      </c>
      <c r="B226" s="260">
        <v>3141.2299800000001</v>
      </c>
      <c r="C226" s="260">
        <v>3176.280029</v>
      </c>
      <c r="D226" s="260">
        <v>3138.469971</v>
      </c>
      <c r="E226" s="260">
        <v>3168.570068</v>
      </c>
      <c r="F226" s="261">
        <v>3168.570068</v>
      </c>
      <c r="G226" s="260">
        <v>3990690000</v>
      </c>
      <c r="H226" s="263">
        <f t="shared" si="3"/>
        <v>8.5752256005007989E-3</v>
      </c>
      <c r="I226" s="262"/>
      <c r="J226" s="266">
        <v>224</v>
      </c>
      <c r="K226">
        <v>8.5752256005007989E-3</v>
      </c>
      <c r="L226" s="267">
        <v>-2.2261676573139169E-2</v>
      </c>
    </row>
    <row r="227" spans="1:12" ht="14.4" x14ac:dyDescent="0.3">
      <c r="A227" s="8">
        <v>43810</v>
      </c>
      <c r="B227" s="260">
        <v>3135.75</v>
      </c>
      <c r="C227" s="260">
        <v>3143.9799800000001</v>
      </c>
      <c r="D227" s="260">
        <v>3133.209961</v>
      </c>
      <c r="E227" s="260">
        <v>3141.6298830000001</v>
      </c>
      <c r="F227" s="261">
        <v>3141.6298830000001</v>
      </c>
      <c r="G227" s="260">
        <v>3252540000</v>
      </c>
      <c r="H227" s="263">
        <f t="shared" si="3"/>
        <v>2.9081579500967189E-3</v>
      </c>
      <c r="I227" s="262"/>
      <c r="J227" s="266">
        <v>225</v>
      </c>
      <c r="K227">
        <v>2.9081579500967189E-3</v>
      </c>
      <c r="L227" s="267">
        <v>-2.2248693435501694E-2</v>
      </c>
    </row>
    <row r="228" spans="1:12" ht="14.4" x14ac:dyDescent="0.3">
      <c r="A228" s="8">
        <v>43809</v>
      </c>
      <c r="B228" s="260">
        <v>3135.360107</v>
      </c>
      <c r="C228" s="260">
        <v>3142.1201169999999</v>
      </c>
      <c r="D228" s="260">
        <v>3126.0900879999999</v>
      </c>
      <c r="E228" s="260">
        <v>3132.5200199999999</v>
      </c>
      <c r="F228" s="261">
        <v>3132.5200199999999</v>
      </c>
      <c r="G228" s="260">
        <v>3343790000</v>
      </c>
      <c r="H228" s="263">
        <f t="shared" si="3"/>
        <v>-1.0969339668811192E-3</v>
      </c>
      <c r="I228" s="262"/>
      <c r="J228" s="266">
        <v>226</v>
      </c>
      <c r="K228">
        <v>-1.0969339668811192E-3</v>
      </c>
      <c r="L228" s="267">
        <v>-2.2214721818105878E-2</v>
      </c>
    </row>
    <row r="229" spans="1:12" ht="14.4" x14ac:dyDescent="0.3">
      <c r="A229" s="8">
        <v>43808</v>
      </c>
      <c r="B229" s="260">
        <v>3141.860107</v>
      </c>
      <c r="C229" s="260">
        <v>3148.8701169999999</v>
      </c>
      <c r="D229" s="260">
        <v>3135.459961</v>
      </c>
      <c r="E229" s="260">
        <v>3135.959961</v>
      </c>
      <c r="F229" s="261">
        <v>3135.959961</v>
      </c>
      <c r="G229" s="260">
        <v>3345990000</v>
      </c>
      <c r="H229" s="263">
        <f t="shared" si="3"/>
        <v>-3.1628213389220711E-3</v>
      </c>
      <c r="I229" s="262"/>
      <c r="J229" s="266">
        <v>227</v>
      </c>
      <c r="K229">
        <v>-3.1628213389220711E-3</v>
      </c>
      <c r="L229" s="267">
        <v>-2.2176403367054388E-2</v>
      </c>
    </row>
    <row r="230" spans="1:12" ht="14.4" x14ac:dyDescent="0.3">
      <c r="A230" s="8">
        <v>43805</v>
      </c>
      <c r="B230" s="260">
        <v>3134.6201169999999</v>
      </c>
      <c r="C230" s="260">
        <v>3150.6000979999999</v>
      </c>
      <c r="D230" s="260">
        <v>3134.6201169999999</v>
      </c>
      <c r="E230" s="260">
        <v>3145.9099120000001</v>
      </c>
      <c r="F230" s="261">
        <v>3145.9099120000001</v>
      </c>
      <c r="G230" s="260">
        <v>3479480000</v>
      </c>
      <c r="H230" s="263">
        <f t="shared" si="3"/>
        <v>9.1357241770398407E-3</v>
      </c>
      <c r="I230" s="262"/>
      <c r="J230" s="266">
        <v>228</v>
      </c>
      <c r="K230">
        <v>9.1357241770398407E-3</v>
      </c>
      <c r="L230" s="267">
        <v>-2.2140988143826906E-2</v>
      </c>
    </row>
    <row r="231" spans="1:12" ht="14.4" x14ac:dyDescent="0.3">
      <c r="A231" s="8">
        <v>43804</v>
      </c>
      <c r="B231" s="260">
        <v>3119.209961</v>
      </c>
      <c r="C231" s="260">
        <v>3119.4499510000001</v>
      </c>
      <c r="D231" s="260">
        <v>3103.76001</v>
      </c>
      <c r="E231" s="260">
        <v>3117.429932</v>
      </c>
      <c r="F231" s="261">
        <v>3117.429932</v>
      </c>
      <c r="G231" s="260">
        <v>3355750000</v>
      </c>
      <c r="H231" s="263">
        <f t="shared" si="3"/>
        <v>1.5002512191744722E-3</v>
      </c>
      <c r="I231" s="262"/>
      <c r="J231" s="266">
        <v>229</v>
      </c>
      <c r="K231">
        <v>1.5002512191744722E-3</v>
      </c>
      <c r="L231" s="267">
        <v>-2.2123823862572865E-2</v>
      </c>
    </row>
    <row r="232" spans="1:12" ht="14.4" x14ac:dyDescent="0.3">
      <c r="A232" s="8">
        <v>43803</v>
      </c>
      <c r="B232" s="260">
        <v>3103.5</v>
      </c>
      <c r="C232" s="260">
        <v>3119.3798830000001</v>
      </c>
      <c r="D232" s="260">
        <v>3102.530029</v>
      </c>
      <c r="E232" s="260">
        <v>3112.76001</v>
      </c>
      <c r="F232" s="261">
        <v>3112.76001</v>
      </c>
      <c r="G232" s="260">
        <v>3695030000</v>
      </c>
      <c r="H232" s="263">
        <f t="shared" si="3"/>
        <v>6.3235676030824785E-3</v>
      </c>
      <c r="I232" s="262"/>
      <c r="J232" s="266">
        <v>230</v>
      </c>
      <c r="K232">
        <v>6.3235676030824785E-3</v>
      </c>
      <c r="L232" s="267">
        <v>-2.2095214923981196E-2</v>
      </c>
    </row>
    <row r="233" spans="1:12" ht="14.4" x14ac:dyDescent="0.3">
      <c r="A233" s="8">
        <v>43802</v>
      </c>
      <c r="B233" s="260">
        <v>3087.4099120000001</v>
      </c>
      <c r="C233" s="260">
        <v>3094.969971</v>
      </c>
      <c r="D233" s="260">
        <v>3070.330078</v>
      </c>
      <c r="E233" s="260">
        <v>3093.1999510000001</v>
      </c>
      <c r="F233" s="261">
        <v>3093.1999510000001</v>
      </c>
      <c r="G233" s="260">
        <v>3653390000</v>
      </c>
      <c r="H233" s="263">
        <f t="shared" si="3"/>
        <v>-6.6380951110170793E-3</v>
      </c>
      <c r="I233" s="262"/>
      <c r="J233" s="266">
        <v>231</v>
      </c>
      <c r="K233">
        <v>-6.6380951110170793E-3</v>
      </c>
      <c r="L233" s="267">
        <v>-2.2040675705339477E-2</v>
      </c>
    </row>
    <row r="234" spans="1:12" ht="14.4" x14ac:dyDescent="0.3">
      <c r="A234" s="8">
        <v>43801</v>
      </c>
      <c r="B234" s="260">
        <v>3143.8500979999999</v>
      </c>
      <c r="C234" s="260">
        <v>3144.3100589999999</v>
      </c>
      <c r="D234" s="260">
        <v>3110.780029</v>
      </c>
      <c r="E234" s="260">
        <v>3113.8701169999999</v>
      </c>
      <c r="F234" s="261">
        <v>3113.8701169999999</v>
      </c>
      <c r="G234" s="260">
        <v>3268740000</v>
      </c>
      <c r="H234" s="263">
        <f t="shared" si="3"/>
        <v>-8.6310206281544431E-3</v>
      </c>
      <c r="I234" s="262"/>
      <c r="J234" s="266">
        <v>232</v>
      </c>
      <c r="K234">
        <v>-8.6310206281544431E-3</v>
      </c>
      <c r="L234" s="267">
        <v>-2.2030438817243505E-2</v>
      </c>
    </row>
    <row r="235" spans="1:12" ht="14.4" x14ac:dyDescent="0.3">
      <c r="A235" s="8">
        <v>43798</v>
      </c>
      <c r="B235" s="260">
        <v>3147.179932</v>
      </c>
      <c r="C235" s="260">
        <v>3150.3000489999999</v>
      </c>
      <c r="D235" s="260">
        <v>3139.3400879999999</v>
      </c>
      <c r="E235" s="260">
        <v>3140.9799800000001</v>
      </c>
      <c r="F235" s="261">
        <v>3140.9799800000001</v>
      </c>
      <c r="G235" s="260">
        <v>1743020000</v>
      </c>
      <c r="H235" s="263">
        <f t="shared" si="3"/>
        <v>-4.0112199177813265E-3</v>
      </c>
      <c r="I235" s="262"/>
      <c r="J235" s="266">
        <v>233</v>
      </c>
      <c r="K235">
        <v>-4.0112199177813265E-3</v>
      </c>
      <c r="L235" s="267">
        <v>-2.2013935726687337E-2</v>
      </c>
    </row>
    <row r="236" spans="1:12" ht="14.4" x14ac:dyDescent="0.3">
      <c r="A236" s="8">
        <v>43796</v>
      </c>
      <c r="B236" s="260">
        <v>3145.48999</v>
      </c>
      <c r="C236" s="260">
        <v>3154.26001</v>
      </c>
      <c r="D236" s="260">
        <v>3143.4099120000001</v>
      </c>
      <c r="E236" s="260">
        <v>3153.6298830000001</v>
      </c>
      <c r="F236" s="261">
        <v>3153.6298830000001</v>
      </c>
      <c r="G236" s="260">
        <v>3033090000</v>
      </c>
      <c r="H236" s="263">
        <f t="shared" si="3"/>
        <v>4.1744242725764037E-3</v>
      </c>
      <c r="I236" s="262"/>
      <c r="J236" s="266">
        <v>234</v>
      </c>
      <c r="K236">
        <v>4.1744242725764037E-3</v>
      </c>
      <c r="L236" s="267">
        <v>-2.1921222171975698E-2</v>
      </c>
    </row>
    <row r="237" spans="1:12" ht="14.4" x14ac:dyDescent="0.3">
      <c r="A237" s="8">
        <v>43795</v>
      </c>
      <c r="B237" s="260">
        <v>3134.8500979999999</v>
      </c>
      <c r="C237" s="260">
        <v>3142.6899410000001</v>
      </c>
      <c r="D237" s="260">
        <v>3131</v>
      </c>
      <c r="E237" s="260">
        <v>3140.5200199999999</v>
      </c>
      <c r="F237" s="261">
        <v>3140.5200199999999</v>
      </c>
      <c r="G237" s="260">
        <v>4595590000</v>
      </c>
      <c r="H237" s="263">
        <f t="shared" si="3"/>
        <v>2.1955704021284946E-3</v>
      </c>
      <c r="I237" s="262"/>
      <c r="J237" s="266">
        <v>235</v>
      </c>
      <c r="K237">
        <v>2.1955704021284946E-3</v>
      </c>
      <c r="L237" s="267">
        <v>-2.1920248708528507E-2</v>
      </c>
    </row>
    <row r="238" spans="1:12" ht="14.4" x14ac:dyDescent="0.3">
      <c r="A238" s="8">
        <v>43794</v>
      </c>
      <c r="B238" s="260">
        <v>3117.4399410000001</v>
      </c>
      <c r="C238" s="260">
        <v>3133.830078</v>
      </c>
      <c r="D238" s="260">
        <v>3117.4399410000001</v>
      </c>
      <c r="E238" s="260">
        <v>3133.639893</v>
      </c>
      <c r="F238" s="261">
        <v>3133.639893</v>
      </c>
      <c r="G238" s="260">
        <v>3511530000</v>
      </c>
      <c r="H238" s="263">
        <f t="shared" si="3"/>
        <v>7.5072915088997107E-3</v>
      </c>
      <c r="I238" s="262"/>
      <c r="J238" s="266">
        <v>236</v>
      </c>
      <c r="K238">
        <v>7.5072915088997107E-3</v>
      </c>
      <c r="L238" s="267">
        <v>-2.1761391614318833E-2</v>
      </c>
    </row>
    <row r="239" spans="1:12" ht="14.4" x14ac:dyDescent="0.3">
      <c r="A239" s="8">
        <v>43791</v>
      </c>
      <c r="B239" s="260">
        <v>3111.4099120000001</v>
      </c>
      <c r="C239" s="260">
        <v>3112.8701169999999</v>
      </c>
      <c r="D239" s="260">
        <v>3099.26001</v>
      </c>
      <c r="E239" s="260">
        <v>3110.290039</v>
      </c>
      <c r="F239" s="261">
        <v>3110.290039</v>
      </c>
      <c r="G239" s="260">
        <v>3226780000</v>
      </c>
      <c r="H239" s="263">
        <f t="shared" si="3"/>
        <v>2.1749356912356562E-3</v>
      </c>
      <c r="I239" s="262"/>
      <c r="J239" s="266">
        <v>237</v>
      </c>
      <c r="K239">
        <v>2.1749356912356562E-3</v>
      </c>
      <c r="L239" s="267">
        <v>-2.1702871792797312E-2</v>
      </c>
    </row>
    <row r="240" spans="1:12" ht="14.4" x14ac:dyDescent="0.3">
      <c r="A240" s="8">
        <v>43790</v>
      </c>
      <c r="B240" s="260">
        <v>3108.48999</v>
      </c>
      <c r="C240" s="260">
        <v>3110.110107</v>
      </c>
      <c r="D240" s="260">
        <v>3094.5500489999999</v>
      </c>
      <c r="E240" s="260">
        <v>3103.540039</v>
      </c>
      <c r="F240" s="261">
        <v>3103.540039</v>
      </c>
      <c r="G240" s="260">
        <v>3720560000</v>
      </c>
      <c r="H240" s="263">
        <f t="shared" si="3"/>
        <v>-1.582752250866146E-3</v>
      </c>
      <c r="I240" s="262"/>
      <c r="J240" s="266">
        <v>238</v>
      </c>
      <c r="K240">
        <v>-1.582752250866146E-3</v>
      </c>
      <c r="L240" s="267">
        <v>-2.1675112038173655E-2</v>
      </c>
    </row>
    <row r="241" spans="1:12" ht="14.4" x14ac:dyDescent="0.3">
      <c r="A241" s="8">
        <v>43789</v>
      </c>
      <c r="B241" s="260">
        <v>3114.6599120000001</v>
      </c>
      <c r="C241" s="260">
        <v>3118.969971</v>
      </c>
      <c r="D241" s="260">
        <v>3091.4099120000001</v>
      </c>
      <c r="E241" s="260">
        <v>3108.459961</v>
      </c>
      <c r="F241" s="261">
        <v>3108.459961</v>
      </c>
      <c r="G241" s="260">
        <v>4034890000</v>
      </c>
      <c r="H241" s="263">
        <f t="shared" si="3"/>
        <v>-3.7561843404612947E-3</v>
      </c>
      <c r="I241" s="262"/>
      <c r="J241" s="266">
        <v>239</v>
      </c>
      <c r="K241">
        <v>-3.7561843404612947E-3</v>
      </c>
      <c r="L241" s="267">
        <v>-2.1657117242614331E-2</v>
      </c>
    </row>
    <row r="242" spans="1:12" ht="14.4" x14ac:dyDescent="0.3">
      <c r="A242" s="8">
        <v>43788</v>
      </c>
      <c r="B242" s="260">
        <v>3127.4499510000001</v>
      </c>
      <c r="C242" s="260">
        <v>3127.639893</v>
      </c>
      <c r="D242" s="260">
        <v>3113.469971</v>
      </c>
      <c r="E242" s="260">
        <v>3120.179932</v>
      </c>
      <c r="F242" s="261">
        <v>3120.179932</v>
      </c>
      <c r="G242" s="260">
        <v>3590070000</v>
      </c>
      <c r="H242" s="263">
        <f t="shared" si="3"/>
        <v>-5.9259423606268112E-4</v>
      </c>
      <c r="I242" s="262"/>
      <c r="J242" s="266">
        <v>240</v>
      </c>
      <c r="K242">
        <v>-5.9259423606268112E-4</v>
      </c>
      <c r="L242" s="267">
        <v>-2.165527394386061E-2</v>
      </c>
    </row>
    <row r="243" spans="1:12" ht="14.4" x14ac:dyDescent="0.3">
      <c r="A243" s="8">
        <v>43787</v>
      </c>
      <c r="B243" s="260">
        <v>3117.9099120000001</v>
      </c>
      <c r="C243" s="260">
        <v>3124.169922</v>
      </c>
      <c r="D243" s="260">
        <v>3112.0600589999999</v>
      </c>
      <c r="E243" s="260">
        <v>3122.030029</v>
      </c>
      <c r="F243" s="261">
        <v>3122.030029</v>
      </c>
      <c r="G243" s="260">
        <v>3436690000</v>
      </c>
      <c r="H243" s="263">
        <f t="shared" si="3"/>
        <v>5.0315274658958907E-4</v>
      </c>
      <c r="I243" s="262"/>
      <c r="J243" s="266">
        <v>241</v>
      </c>
      <c r="K243">
        <v>5.0315274658958907E-4</v>
      </c>
      <c r="L243" s="267">
        <v>-2.1617663011294971E-2</v>
      </c>
    </row>
    <row r="244" spans="1:12" ht="14.4" x14ac:dyDescent="0.3">
      <c r="A244" s="8">
        <v>43784</v>
      </c>
      <c r="B244" s="260">
        <v>3107.919922</v>
      </c>
      <c r="C244" s="260">
        <v>3120.459961</v>
      </c>
      <c r="D244" s="260">
        <v>3104.6000979999999</v>
      </c>
      <c r="E244" s="260">
        <v>3120.459961</v>
      </c>
      <c r="F244" s="261">
        <v>3120.459961</v>
      </c>
      <c r="G244" s="260">
        <v>3335650000</v>
      </c>
      <c r="H244" s="263">
        <f t="shared" si="3"/>
        <v>7.6954879660702273E-3</v>
      </c>
      <c r="I244" s="262"/>
      <c r="J244" s="266">
        <v>242</v>
      </c>
      <c r="K244">
        <v>7.6954879660702273E-3</v>
      </c>
      <c r="L244" s="267">
        <v>-2.1599098121783969E-2</v>
      </c>
    </row>
    <row r="245" spans="1:12" ht="14.4" x14ac:dyDescent="0.3">
      <c r="A245" s="8">
        <v>43783</v>
      </c>
      <c r="B245" s="260">
        <v>3090.75</v>
      </c>
      <c r="C245" s="260">
        <v>3098.1999510000001</v>
      </c>
      <c r="D245" s="260">
        <v>3083.26001</v>
      </c>
      <c r="E245" s="260">
        <v>3096.6298830000001</v>
      </c>
      <c r="F245" s="261">
        <v>3096.6298830000001</v>
      </c>
      <c r="G245" s="260">
        <v>3276070000</v>
      </c>
      <c r="H245" s="263">
        <f t="shared" si="3"/>
        <v>8.3704282018183822E-4</v>
      </c>
      <c r="I245" s="262"/>
      <c r="J245" s="266">
        <v>243</v>
      </c>
      <c r="K245">
        <v>8.3704282018183822E-4</v>
      </c>
      <c r="L245" s="267">
        <v>-2.156556579865929E-2</v>
      </c>
    </row>
    <row r="246" spans="1:12" ht="14.4" x14ac:dyDescent="0.3">
      <c r="A246" s="8">
        <v>43782</v>
      </c>
      <c r="B246" s="260">
        <v>3084.179932</v>
      </c>
      <c r="C246" s="260">
        <v>3098.0600589999999</v>
      </c>
      <c r="D246" s="260">
        <v>3078.8000489999999</v>
      </c>
      <c r="E246" s="260">
        <v>3094.040039</v>
      </c>
      <c r="F246" s="261">
        <v>3094.040039</v>
      </c>
      <c r="G246" s="260">
        <v>3509280000</v>
      </c>
      <c r="H246" s="263">
        <f t="shared" si="3"/>
        <v>7.1153453522336747E-4</v>
      </c>
      <c r="I246" s="262"/>
      <c r="J246" s="266">
        <v>244</v>
      </c>
      <c r="K246">
        <v>7.1153453522336747E-4</v>
      </c>
      <c r="L246" s="267">
        <v>-2.1512424728267938E-2</v>
      </c>
    </row>
    <row r="247" spans="1:12" ht="14.4" x14ac:dyDescent="0.3">
      <c r="A247" s="8">
        <v>43781</v>
      </c>
      <c r="B247" s="260">
        <v>3089.280029</v>
      </c>
      <c r="C247" s="260">
        <v>3102.610107</v>
      </c>
      <c r="D247" s="260">
        <v>3084.7299800000001</v>
      </c>
      <c r="E247" s="260">
        <v>3091.8400879999999</v>
      </c>
      <c r="F247" s="261">
        <v>3091.8400879999999</v>
      </c>
      <c r="G247" s="260">
        <v>3466010000</v>
      </c>
      <c r="H247" s="263">
        <f t="shared" si="3"/>
        <v>1.5646460440210746E-3</v>
      </c>
      <c r="I247" s="262"/>
      <c r="J247" s="266">
        <v>245</v>
      </c>
      <c r="K247">
        <v>1.5646460440210746E-3</v>
      </c>
      <c r="L247" s="267">
        <v>-2.146273768281123E-2</v>
      </c>
    </row>
    <row r="248" spans="1:12" ht="14.4" x14ac:dyDescent="0.3">
      <c r="A248" s="8">
        <v>43780</v>
      </c>
      <c r="B248" s="260">
        <v>3080.330078</v>
      </c>
      <c r="C248" s="260">
        <v>3088.330078</v>
      </c>
      <c r="D248" s="260">
        <v>3075.820068</v>
      </c>
      <c r="E248" s="260">
        <v>3087.01001</v>
      </c>
      <c r="F248" s="261">
        <v>3087.01001</v>
      </c>
      <c r="G248" s="260">
        <v>3035530000</v>
      </c>
      <c r="H248" s="263">
        <f t="shared" si="3"/>
        <v>-1.96246713532387E-3</v>
      </c>
      <c r="I248" s="262"/>
      <c r="J248" s="266">
        <v>246</v>
      </c>
      <c r="K248">
        <v>-1.96246713532387E-3</v>
      </c>
      <c r="L248" s="267">
        <v>-2.1387709735392328E-2</v>
      </c>
    </row>
    <row r="249" spans="1:12" ht="14.4" x14ac:dyDescent="0.3">
      <c r="A249" s="8">
        <v>43777</v>
      </c>
      <c r="B249" s="260">
        <v>3081.25</v>
      </c>
      <c r="C249" s="260">
        <v>3093.0900879999999</v>
      </c>
      <c r="D249" s="260">
        <v>3073.580078</v>
      </c>
      <c r="E249" s="260">
        <v>3093.080078</v>
      </c>
      <c r="F249" s="261">
        <v>3093.080078</v>
      </c>
      <c r="G249" s="260">
        <v>3499150000</v>
      </c>
      <c r="H249" s="263">
        <f t="shared" si="3"/>
        <v>2.560675932725453E-3</v>
      </c>
      <c r="I249" s="262"/>
      <c r="J249" s="266">
        <v>247</v>
      </c>
      <c r="K249">
        <v>2.560675932725453E-3</v>
      </c>
      <c r="L249" s="267">
        <v>-2.1303028839392526E-2</v>
      </c>
    </row>
    <row r="250" spans="1:12" ht="14.4" x14ac:dyDescent="0.3">
      <c r="A250" s="8">
        <v>43776</v>
      </c>
      <c r="B250" s="260">
        <v>3087.0200199999999</v>
      </c>
      <c r="C250" s="260">
        <v>3097.7700199999999</v>
      </c>
      <c r="D250" s="260">
        <v>3080.2299800000001</v>
      </c>
      <c r="E250" s="260">
        <v>3085.179932</v>
      </c>
      <c r="F250" s="261">
        <v>3085.179932</v>
      </c>
      <c r="G250" s="260">
        <v>4144640000</v>
      </c>
      <c r="H250" s="263">
        <f t="shared" si="3"/>
        <v>2.7300953987048891E-3</v>
      </c>
      <c r="I250" s="262"/>
      <c r="J250" s="266">
        <v>248</v>
      </c>
      <c r="K250">
        <v>2.7300953987048891E-3</v>
      </c>
      <c r="L250" s="267">
        <v>-2.1225413194229235E-2</v>
      </c>
    </row>
    <row r="251" spans="1:12" ht="14.4" x14ac:dyDescent="0.3">
      <c r="A251" s="8">
        <v>43775</v>
      </c>
      <c r="B251" s="260">
        <v>3075.1000979999999</v>
      </c>
      <c r="C251" s="260">
        <v>3078.3400879999999</v>
      </c>
      <c r="D251" s="260">
        <v>3065.889893</v>
      </c>
      <c r="E251" s="260">
        <v>3076.780029</v>
      </c>
      <c r="F251" s="261">
        <v>3076.780029</v>
      </c>
      <c r="G251" s="260">
        <v>4458190000</v>
      </c>
      <c r="H251" s="263">
        <f t="shared" si="3"/>
        <v>7.0249719243610758E-4</v>
      </c>
      <c r="I251" s="262"/>
      <c r="J251" s="266">
        <v>249</v>
      </c>
      <c r="K251">
        <v>7.0249719243610758E-4</v>
      </c>
      <c r="L251" s="267">
        <v>-2.1208547694941481E-2</v>
      </c>
    </row>
    <row r="252" spans="1:12" ht="14.4" x14ac:dyDescent="0.3">
      <c r="A252" s="8">
        <v>43774</v>
      </c>
      <c r="B252" s="260">
        <v>3080.8000489999999</v>
      </c>
      <c r="C252" s="260">
        <v>3083.9499510000001</v>
      </c>
      <c r="D252" s="260">
        <v>3072.1499020000001</v>
      </c>
      <c r="E252" s="260">
        <v>3074.6201169999999</v>
      </c>
      <c r="F252" s="261">
        <v>3074.6201169999999</v>
      </c>
      <c r="G252" s="260">
        <v>4486130000</v>
      </c>
      <c r="H252" s="263">
        <f t="shared" si="3"/>
        <v>-1.1856994273686215E-3</v>
      </c>
      <c r="I252" s="262"/>
      <c r="J252" s="266">
        <v>250</v>
      </c>
      <c r="K252">
        <v>-1.1856994273686215E-3</v>
      </c>
      <c r="L252" s="267">
        <v>-2.1162683664409911E-2</v>
      </c>
    </row>
    <row r="253" spans="1:12" ht="14.4" x14ac:dyDescent="0.3">
      <c r="A253" s="8">
        <v>43773</v>
      </c>
      <c r="B253" s="260">
        <v>3078.959961</v>
      </c>
      <c r="C253" s="260">
        <v>3085.1999510000001</v>
      </c>
      <c r="D253" s="260">
        <v>3074.8701169999999</v>
      </c>
      <c r="E253" s="260">
        <v>3078.2700199999999</v>
      </c>
      <c r="F253" s="261">
        <v>3078.2700199999999</v>
      </c>
      <c r="G253" s="260">
        <v>4146850000</v>
      </c>
      <c r="H253" s="263">
        <f t="shared" si="3"/>
        <v>3.7040892383407753E-3</v>
      </c>
      <c r="I253" s="262"/>
      <c r="J253" s="266">
        <v>251</v>
      </c>
      <c r="K253">
        <v>3.7040892383407753E-3</v>
      </c>
      <c r="L253" s="267">
        <v>-2.1141809968661548E-2</v>
      </c>
    </row>
    <row r="254" spans="1:12" ht="14.4" x14ac:dyDescent="0.3">
      <c r="A254" s="8">
        <v>43770</v>
      </c>
      <c r="B254" s="260">
        <v>3050.719971</v>
      </c>
      <c r="C254" s="260">
        <v>3066.9499510000001</v>
      </c>
      <c r="D254" s="260">
        <v>3050.719971</v>
      </c>
      <c r="E254" s="260">
        <v>3066.9099120000001</v>
      </c>
      <c r="F254" s="261">
        <v>3066.9099120000001</v>
      </c>
      <c r="G254" s="260">
        <v>3930200000</v>
      </c>
      <c r="H254" s="263">
        <f t="shared" si="3"/>
        <v>9.6623119971041751E-3</v>
      </c>
      <c r="I254" s="262"/>
      <c r="J254" s="266">
        <v>252</v>
      </c>
      <c r="K254">
        <v>9.6623119971041751E-3</v>
      </c>
      <c r="L254" s="267">
        <v>-2.1100170100298469E-2</v>
      </c>
    </row>
    <row r="255" spans="1:12" ht="14.4" x14ac:dyDescent="0.3">
      <c r="A255" s="8">
        <v>43769</v>
      </c>
      <c r="B255" s="260">
        <v>3046.8999020000001</v>
      </c>
      <c r="C255" s="260">
        <v>3046.8999020000001</v>
      </c>
      <c r="D255" s="260">
        <v>3023.1899410000001</v>
      </c>
      <c r="E255" s="260">
        <v>3037.5600589999999</v>
      </c>
      <c r="F255" s="261">
        <v>3037.5600589999999</v>
      </c>
      <c r="G255" s="260">
        <v>4139280000</v>
      </c>
      <c r="H255" s="263">
        <f t="shared" si="3"/>
        <v>-3.022860583353128E-3</v>
      </c>
      <c r="I255" s="262"/>
      <c r="J255" s="266">
        <v>253</v>
      </c>
      <c r="K255">
        <v>-3.022860583353128E-3</v>
      </c>
      <c r="L255" s="267">
        <v>-2.1054689865178274E-2</v>
      </c>
    </row>
    <row r="256" spans="1:12" ht="14.4" x14ac:dyDescent="0.3">
      <c r="A256" s="8">
        <v>43768</v>
      </c>
      <c r="B256" s="260">
        <v>3039.73999</v>
      </c>
      <c r="C256" s="260">
        <v>3050.1000979999999</v>
      </c>
      <c r="D256" s="260">
        <v>3025.959961</v>
      </c>
      <c r="E256" s="260">
        <v>3046.7700199999999</v>
      </c>
      <c r="F256" s="261">
        <v>3046.7700199999999</v>
      </c>
      <c r="G256" s="260">
        <v>3776030000</v>
      </c>
      <c r="H256" s="263">
        <f t="shared" si="3"/>
        <v>3.2533701741289645E-3</v>
      </c>
      <c r="I256" s="262"/>
      <c r="J256" s="266">
        <v>254</v>
      </c>
      <c r="K256">
        <v>3.2533701741289645E-3</v>
      </c>
      <c r="L256" s="267">
        <v>-2.1024661606578138E-2</v>
      </c>
    </row>
    <row r="257" spans="1:12" ht="14.4" x14ac:dyDescent="0.3">
      <c r="A257" s="8">
        <v>43767</v>
      </c>
      <c r="B257" s="260">
        <v>3035.389893</v>
      </c>
      <c r="C257" s="260">
        <v>3047.8701169999999</v>
      </c>
      <c r="D257" s="260">
        <v>3034.8100589999999</v>
      </c>
      <c r="E257" s="260">
        <v>3036.889893</v>
      </c>
      <c r="F257" s="261">
        <v>3036.889893</v>
      </c>
      <c r="G257" s="260">
        <v>3589930000</v>
      </c>
      <c r="H257" s="263">
        <f t="shared" si="3"/>
        <v>-8.3240521708997776E-4</v>
      </c>
      <c r="I257" s="262"/>
      <c r="J257" s="266">
        <v>255</v>
      </c>
      <c r="K257">
        <v>-8.3240521708997776E-4</v>
      </c>
      <c r="L257" s="267">
        <v>-2.0969320188484228E-2</v>
      </c>
    </row>
    <row r="258" spans="1:12" ht="14.4" x14ac:dyDescent="0.3">
      <c r="A258" s="8">
        <v>43766</v>
      </c>
      <c r="B258" s="260">
        <v>3032.1201169999999</v>
      </c>
      <c r="C258" s="260">
        <v>3044.080078</v>
      </c>
      <c r="D258" s="260">
        <v>3032.1201169999999</v>
      </c>
      <c r="E258" s="260">
        <v>3039.419922</v>
      </c>
      <c r="F258" s="261">
        <v>3039.419922</v>
      </c>
      <c r="G258" s="260">
        <v>3521230000</v>
      </c>
      <c r="H258" s="263">
        <f t="shared" si="3"/>
        <v>5.5813378526457938E-3</v>
      </c>
      <c r="I258" s="262"/>
      <c r="J258" s="266">
        <v>256</v>
      </c>
      <c r="K258">
        <v>5.5813378526457938E-3</v>
      </c>
      <c r="L258" s="267">
        <v>-2.0967548645403764E-2</v>
      </c>
    </row>
    <row r="259" spans="1:12" ht="14.4" x14ac:dyDescent="0.3">
      <c r="A259" s="8">
        <v>43763</v>
      </c>
      <c r="B259" s="260">
        <v>3003.320068</v>
      </c>
      <c r="C259" s="260">
        <v>3027.389893</v>
      </c>
      <c r="D259" s="260">
        <v>3001.9399410000001</v>
      </c>
      <c r="E259" s="260">
        <v>3022.5500489999999</v>
      </c>
      <c r="F259" s="261">
        <v>3022.5500489999999</v>
      </c>
      <c r="G259" s="260">
        <v>3370370000</v>
      </c>
      <c r="H259" s="263">
        <f t="shared" si="3"/>
        <v>4.0727005840515843E-3</v>
      </c>
      <c r="I259" s="262"/>
      <c r="J259" s="266">
        <v>257</v>
      </c>
      <c r="K259">
        <v>4.0727005840515843E-3</v>
      </c>
      <c r="L259" s="267">
        <v>-2.0966880472765743E-2</v>
      </c>
    </row>
    <row r="260" spans="1:12" ht="14.4" x14ac:dyDescent="0.3">
      <c r="A260" s="8">
        <v>43762</v>
      </c>
      <c r="B260" s="260">
        <v>3014.780029</v>
      </c>
      <c r="C260" s="260">
        <v>3016.070068</v>
      </c>
      <c r="D260" s="260">
        <v>3000.419922</v>
      </c>
      <c r="E260" s="260">
        <v>3010.290039</v>
      </c>
      <c r="F260" s="261">
        <v>3010.290039</v>
      </c>
      <c r="G260" s="260">
        <v>3692600000</v>
      </c>
      <c r="H260" s="263">
        <f t="shared" ref="H260:H323" si="4">(F260-F261)/F261</f>
        <v>1.9204461816167387E-3</v>
      </c>
      <c r="I260" s="262"/>
      <c r="J260" s="266">
        <v>258</v>
      </c>
      <c r="K260">
        <v>1.9204461816167387E-3</v>
      </c>
      <c r="L260" s="267">
        <v>-2.0936139937466167E-2</v>
      </c>
    </row>
    <row r="261" spans="1:12" ht="14.4" x14ac:dyDescent="0.3">
      <c r="A261" s="8">
        <v>43761</v>
      </c>
      <c r="B261" s="260">
        <v>2994.01001</v>
      </c>
      <c r="C261" s="260">
        <v>3004.780029</v>
      </c>
      <c r="D261" s="260">
        <v>2991.209961</v>
      </c>
      <c r="E261" s="260">
        <v>3004.5200199999999</v>
      </c>
      <c r="F261" s="261">
        <v>3004.5200199999999</v>
      </c>
      <c r="G261" s="260">
        <v>3392870000</v>
      </c>
      <c r="H261" s="263">
        <f t="shared" si="4"/>
        <v>2.8471490320299423E-3</v>
      </c>
      <c r="I261" s="262"/>
      <c r="J261" s="266">
        <v>259</v>
      </c>
      <c r="K261">
        <v>2.8471490320299423E-3</v>
      </c>
      <c r="L261" s="267">
        <v>-2.0928075290772796E-2</v>
      </c>
    </row>
    <row r="262" spans="1:12" ht="14.4" x14ac:dyDescent="0.3">
      <c r="A262" s="8">
        <v>43760</v>
      </c>
      <c r="B262" s="260">
        <v>3010.7299800000001</v>
      </c>
      <c r="C262" s="260">
        <v>3014.570068</v>
      </c>
      <c r="D262" s="260">
        <v>2995.040039</v>
      </c>
      <c r="E262" s="260">
        <v>2995.98999</v>
      </c>
      <c r="F262" s="261">
        <v>2995.98999</v>
      </c>
      <c r="G262" s="260">
        <v>3523890000</v>
      </c>
      <c r="H262" s="263">
        <f t="shared" si="4"/>
        <v>-3.5686665547477927E-3</v>
      </c>
      <c r="I262" s="262"/>
      <c r="J262" s="266">
        <v>260</v>
      </c>
      <c r="K262">
        <v>-3.5686665547477927E-3</v>
      </c>
      <c r="L262" s="267">
        <v>-2.0900588378484235E-2</v>
      </c>
    </row>
    <row r="263" spans="1:12" ht="14.4" x14ac:dyDescent="0.3">
      <c r="A263" s="8">
        <v>43759</v>
      </c>
      <c r="B263" s="260">
        <v>2996.4799800000001</v>
      </c>
      <c r="C263" s="260">
        <v>3007.330078</v>
      </c>
      <c r="D263" s="260">
        <v>2995.3500979999999</v>
      </c>
      <c r="E263" s="260">
        <v>3006.719971</v>
      </c>
      <c r="F263" s="261">
        <v>3006.719971</v>
      </c>
      <c r="G263" s="260">
        <v>3271620000</v>
      </c>
      <c r="H263" s="263">
        <f t="shared" si="4"/>
        <v>6.871616213485073E-3</v>
      </c>
      <c r="I263" s="262"/>
      <c r="J263" s="266">
        <v>261</v>
      </c>
      <c r="K263">
        <v>6.871616213485073E-3</v>
      </c>
      <c r="L263" s="267">
        <v>-2.0884795731297697E-2</v>
      </c>
    </row>
    <row r="264" spans="1:12" ht="14.4" x14ac:dyDescent="0.3">
      <c r="A264" s="8">
        <v>43756</v>
      </c>
      <c r="B264" s="260">
        <v>2996.8400879999999</v>
      </c>
      <c r="C264" s="260">
        <v>3000</v>
      </c>
      <c r="D264" s="260">
        <v>2976.3100589999999</v>
      </c>
      <c r="E264" s="260">
        <v>2986.1999510000001</v>
      </c>
      <c r="F264" s="261">
        <v>2986.1999510000001</v>
      </c>
      <c r="G264" s="260">
        <v>3264290000</v>
      </c>
      <c r="H264" s="263">
        <f t="shared" si="4"/>
        <v>-3.9193449497316171E-3</v>
      </c>
      <c r="I264" s="262"/>
      <c r="J264" s="266">
        <v>262</v>
      </c>
      <c r="K264">
        <v>-3.9193449497316171E-3</v>
      </c>
      <c r="L264" s="267">
        <v>-2.0875448636635496E-2</v>
      </c>
    </row>
    <row r="265" spans="1:12" ht="14.4" x14ac:dyDescent="0.3">
      <c r="A265" s="8">
        <v>43755</v>
      </c>
      <c r="B265" s="260">
        <v>3000.7700199999999</v>
      </c>
      <c r="C265" s="260">
        <v>3008.290039</v>
      </c>
      <c r="D265" s="260">
        <v>2991.790039</v>
      </c>
      <c r="E265" s="260">
        <v>2997.9499510000001</v>
      </c>
      <c r="F265" s="261">
        <v>2997.9499510000001</v>
      </c>
      <c r="G265" s="260">
        <v>3115960000</v>
      </c>
      <c r="H265" s="263">
        <f t="shared" si="4"/>
        <v>2.7628316524479237E-3</v>
      </c>
      <c r="I265" s="262"/>
      <c r="J265" s="266">
        <v>263</v>
      </c>
      <c r="K265">
        <v>2.7628316524479237E-3</v>
      </c>
      <c r="L265" s="267">
        <v>-2.0866193609611249E-2</v>
      </c>
    </row>
    <row r="266" spans="1:12" ht="14.4" x14ac:dyDescent="0.3">
      <c r="A266" s="8">
        <v>43754</v>
      </c>
      <c r="B266" s="260">
        <v>2989.679932</v>
      </c>
      <c r="C266" s="260">
        <v>2997.540039</v>
      </c>
      <c r="D266" s="260">
        <v>2985.1999510000001</v>
      </c>
      <c r="E266" s="260">
        <v>2989.6899410000001</v>
      </c>
      <c r="F266" s="261">
        <v>2989.6899410000001</v>
      </c>
      <c r="G266" s="260">
        <v>3222570000</v>
      </c>
      <c r="H266" s="263">
        <f t="shared" si="4"/>
        <v>-1.999543053987357E-3</v>
      </c>
      <c r="I266" s="262"/>
      <c r="J266" s="266">
        <v>264</v>
      </c>
      <c r="K266">
        <v>-1.999543053987357E-3</v>
      </c>
      <c r="L266" s="267">
        <v>-2.0815422275925432E-2</v>
      </c>
    </row>
    <row r="267" spans="1:12" ht="14.4" x14ac:dyDescent="0.3">
      <c r="A267" s="8">
        <v>43753</v>
      </c>
      <c r="B267" s="260">
        <v>2973.610107</v>
      </c>
      <c r="C267" s="260">
        <v>3003.280029</v>
      </c>
      <c r="D267" s="260">
        <v>2973.610107</v>
      </c>
      <c r="E267" s="260">
        <v>2995.679932</v>
      </c>
      <c r="F267" s="261">
        <v>2995.679932</v>
      </c>
      <c r="G267" s="260">
        <v>3340740000</v>
      </c>
      <c r="H267" s="263">
        <f t="shared" si="4"/>
        <v>9.9556768793406369E-3</v>
      </c>
      <c r="I267" s="262"/>
      <c r="J267" s="266">
        <v>265</v>
      </c>
      <c r="K267">
        <v>9.9556768793406369E-3</v>
      </c>
      <c r="L267" s="267">
        <v>-2.0783261939113753E-2</v>
      </c>
    </row>
    <row r="268" spans="1:12" ht="14.4" x14ac:dyDescent="0.3">
      <c r="A268" s="8">
        <v>43752</v>
      </c>
      <c r="B268" s="260">
        <v>2965.8100589999999</v>
      </c>
      <c r="C268" s="260">
        <v>2972.8400879999999</v>
      </c>
      <c r="D268" s="260">
        <v>2962.9399410000001</v>
      </c>
      <c r="E268" s="260">
        <v>2966.1499020000001</v>
      </c>
      <c r="F268" s="261">
        <v>2966.1499020000001</v>
      </c>
      <c r="G268" s="260">
        <v>2557020000</v>
      </c>
      <c r="H268" s="263">
        <f t="shared" si="4"/>
        <v>-1.3871190067762998E-3</v>
      </c>
      <c r="I268" s="262"/>
      <c r="J268" s="266">
        <v>266</v>
      </c>
      <c r="K268">
        <v>-1.3871190067762998E-3</v>
      </c>
      <c r="L268" s="267">
        <v>-2.0773480650743484E-2</v>
      </c>
    </row>
    <row r="269" spans="1:12" ht="14.4" x14ac:dyDescent="0.3">
      <c r="A269" s="8">
        <v>43749</v>
      </c>
      <c r="B269" s="260">
        <v>2963.070068</v>
      </c>
      <c r="C269" s="260">
        <v>2993.280029</v>
      </c>
      <c r="D269" s="260">
        <v>2963.070068</v>
      </c>
      <c r="E269" s="260">
        <v>2970.2700199999999</v>
      </c>
      <c r="F269" s="261">
        <v>2970.2700199999999</v>
      </c>
      <c r="G269" s="260">
        <v>3580460000</v>
      </c>
      <c r="H269" s="263">
        <f t="shared" si="4"/>
        <v>1.0938977608159015E-2</v>
      </c>
      <c r="I269" s="262"/>
      <c r="J269" s="266">
        <v>267</v>
      </c>
      <c r="K269">
        <v>1.0938977608159015E-2</v>
      </c>
      <c r="L269" s="267">
        <v>-2.0732266588419708E-2</v>
      </c>
    </row>
    <row r="270" spans="1:12" ht="14.4" x14ac:dyDescent="0.3">
      <c r="A270" s="8">
        <v>43748</v>
      </c>
      <c r="B270" s="260">
        <v>2918.5500489999999</v>
      </c>
      <c r="C270" s="260">
        <v>2948.459961</v>
      </c>
      <c r="D270" s="260">
        <v>2917.1201169999999</v>
      </c>
      <c r="E270" s="260">
        <v>2938.1298830000001</v>
      </c>
      <c r="F270" s="261">
        <v>2938.1298830000001</v>
      </c>
      <c r="G270" s="260">
        <v>3217250000</v>
      </c>
      <c r="H270" s="263">
        <f t="shared" si="4"/>
        <v>6.4156955637247777E-3</v>
      </c>
      <c r="I270" s="262"/>
      <c r="J270" s="266">
        <v>268</v>
      </c>
      <c r="K270">
        <v>6.4156955637247777E-3</v>
      </c>
      <c r="L270" s="267">
        <v>-2.0691134693924008E-2</v>
      </c>
    </row>
    <row r="271" spans="1:12" ht="14.4" x14ac:dyDescent="0.3">
      <c r="A271" s="8">
        <v>43747</v>
      </c>
      <c r="B271" s="260">
        <v>2911.1000979999999</v>
      </c>
      <c r="C271" s="260">
        <v>2929.320068</v>
      </c>
      <c r="D271" s="260">
        <v>2907.4099120000001</v>
      </c>
      <c r="E271" s="260">
        <v>2919.3999020000001</v>
      </c>
      <c r="F271" s="261">
        <v>2919.3999020000001</v>
      </c>
      <c r="G271" s="260">
        <v>2726820000</v>
      </c>
      <c r="H271" s="263">
        <f t="shared" si="4"/>
        <v>9.1044922894219817E-3</v>
      </c>
      <c r="I271" s="262"/>
      <c r="J271" s="266">
        <v>269</v>
      </c>
      <c r="K271">
        <v>9.1044922894219817E-3</v>
      </c>
      <c r="L271" s="267">
        <v>-2.0661415157819229E-2</v>
      </c>
    </row>
    <row r="272" spans="1:12" ht="14.4" x14ac:dyDescent="0.3">
      <c r="A272" s="8">
        <v>43746</v>
      </c>
      <c r="B272" s="260">
        <v>2920.3999020000001</v>
      </c>
      <c r="C272" s="260">
        <v>2925.469971</v>
      </c>
      <c r="D272" s="260">
        <v>2892.6599120000001</v>
      </c>
      <c r="E272" s="260">
        <v>2893.0600589999999</v>
      </c>
      <c r="F272" s="261">
        <v>2893.0600589999999</v>
      </c>
      <c r="G272" s="260">
        <v>3356450000</v>
      </c>
      <c r="H272" s="263">
        <f t="shared" si="4"/>
        <v>-1.5560819042234431E-2</v>
      </c>
      <c r="I272" s="262"/>
      <c r="J272" s="266">
        <v>270</v>
      </c>
      <c r="K272">
        <v>-1.5560819042234431E-2</v>
      </c>
      <c r="L272" s="267">
        <v>-2.059991622006406E-2</v>
      </c>
    </row>
    <row r="273" spans="1:12" ht="14.4" x14ac:dyDescent="0.3">
      <c r="A273" s="8">
        <v>43745</v>
      </c>
      <c r="B273" s="260">
        <v>2944.2299800000001</v>
      </c>
      <c r="C273" s="260">
        <v>2959.75</v>
      </c>
      <c r="D273" s="260">
        <v>2935.679932</v>
      </c>
      <c r="E273" s="260">
        <v>2938.790039</v>
      </c>
      <c r="F273" s="261">
        <v>2938.790039</v>
      </c>
      <c r="G273" s="260">
        <v>2940140000</v>
      </c>
      <c r="H273" s="263">
        <f t="shared" si="4"/>
        <v>-4.4782947738039635E-3</v>
      </c>
      <c r="I273" s="262"/>
      <c r="J273" s="266">
        <v>271</v>
      </c>
      <c r="K273">
        <v>-4.4782947738039635E-3</v>
      </c>
      <c r="L273" s="267">
        <v>-2.0588228435321883E-2</v>
      </c>
    </row>
    <row r="274" spans="1:12" ht="14.4" x14ac:dyDescent="0.3">
      <c r="A274" s="8">
        <v>43742</v>
      </c>
      <c r="B274" s="260">
        <v>2918.5600589999999</v>
      </c>
      <c r="C274" s="260">
        <v>2953.73999</v>
      </c>
      <c r="D274" s="260">
        <v>2918.5600589999999</v>
      </c>
      <c r="E274" s="260">
        <v>2952.01001</v>
      </c>
      <c r="F274" s="261">
        <v>2952.01001</v>
      </c>
      <c r="G274" s="260">
        <v>2990830000</v>
      </c>
      <c r="H274" s="263">
        <f t="shared" si="4"/>
        <v>1.4216897600648972E-2</v>
      </c>
      <c r="I274" s="262"/>
      <c r="J274" s="266">
        <v>272</v>
      </c>
      <c r="K274">
        <v>1.4216897600648972E-2</v>
      </c>
      <c r="L274" s="267">
        <v>-2.0573007811006506E-2</v>
      </c>
    </row>
    <row r="275" spans="1:12" ht="14.4" x14ac:dyDescent="0.3">
      <c r="A275" s="8">
        <v>43741</v>
      </c>
      <c r="B275" s="260">
        <v>2885.3798830000001</v>
      </c>
      <c r="C275" s="260">
        <v>2911.1298830000001</v>
      </c>
      <c r="D275" s="260">
        <v>2855.9399410000001</v>
      </c>
      <c r="E275" s="260">
        <v>2910.6298830000001</v>
      </c>
      <c r="F275" s="261">
        <v>2910.6298830000001</v>
      </c>
      <c r="G275" s="260">
        <v>3503640000</v>
      </c>
      <c r="H275" s="263">
        <f t="shared" si="4"/>
        <v>7.9719128092108783E-3</v>
      </c>
      <c r="I275" s="262"/>
      <c r="J275" s="266">
        <v>273</v>
      </c>
      <c r="K275">
        <v>7.9719128092108783E-3</v>
      </c>
      <c r="L275" s="267">
        <v>-2.0528565531689431E-2</v>
      </c>
    </row>
    <row r="276" spans="1:12" ht="14.4" x14ac:dyDescent="0.3">
      <c r="A276" s="8">
        <v>43740</v>
      </c>
      <c r="B276" s="260">
        <v>2924.780029</v>
      </c>
      <c r="C276" s="260">
        <v>2924.780029</v>
      </c>
      <c r="D276" s="260">
        <v>2874.929932</v>
      </c>
      <c r="E276" s="260">
        <v>2887.610107</v>
      </c>
      <c r="F276" s="261">
        <v>2887.610107</v>
      </c>
      <c r="G276" s="260">
        <v>3912520000</v>
      </c>
      <c r="H276" s="263">
        <f t="shared" si="4"/>
        <v>-1.7903203128985641E-2</v>
      </c>
      <c r="I276" s="262"/>
      <c r="J276" s="266">
        <v>274</v>
      </c>
      <c r="K276">
        <v>-1.7903203128985641E-2</v>
      </c>
      <c r="L276" s="267">
        <v>-2.0508809275909628E-2</v>
      </c>
    </row>
    <row r="277" spans="1:12" ht="14.4" x14ac:dyDescent="0.3">
      <c r="A277" s="8">
        <v>43739</v>
      </c>
      <c r="B277" s="260">
        <v>2983.6899410000001</v>
      </c>
      <c r="C277" s="260">
        <v>2992.530029</v>
      </c>
      <c r="D277" s="260">
        <v>2938.6999510000001</v>
      </c>
      <c r="E277" s="260">
        <v>2940.25</v>
      </c>
      <c r="F277" s="261">
        <v>2940.25</v>
      </c>
      <c r="G277" s="260">
        <v>3558040000</v>
      </c>
      <c r="H277" s="263">
        <f t="shared" si="4"/>
        <v>-1.225837329514293E-2</v>
      </c>
      <c r="I277" s="262"/>
      <c r="J277" s="266">
        <v>275</v>
      </c>
      <c r="K277">
        <v>-1.225837329514293E-2</v>
      </c>
      <c r="L277" s="267">
        <v>-2.0500317457065542E-2</v>
      </c>
    </row>
    <row r="278" spans="1:12" ht="14.4" x14ac:dyDescent="0.3">
      <c r="A278" s="8">
        <v>43738</v>
      </c>
      <c r="B278" s="260">
        <v>2967.070068</v>
      </c>
      <c r="C278" s="260">
        <v>2983.8500979999999</v>
      </c>
      <c r="D278" s="260">
        <v>2967.070068</v>
      </c>
      <c r="E278" s="260">
        <v>2976.73999</v>
      </c>
      <c r="F278" s="261">
        <v>2976.73999</v>
      </c>
      <c r="G278" s="260">
        <v>3247610000</v>
      </c>
      <c r="H278" s="263">
        <f t="shared" si="4"/>
        <v>5.0476066173305327E-3</v>
      </c>
      <c r="I278" s="262"/>
      <c r="J278" s="266">
        <v>276</v>
      </c>
      <c r="K278">
        <v>5.0476066173305327E-3</v>
      </c>
      <c r="L278" s="267">
        <v>-2.0415093018831192E-2</v>
      </c>
    </row>
    <row r="279" spans="1:12" ht="14.4" x14ac:dyDescent="0.3">
      <c r="A279" s="8">
        <v>43735</v>
      </c>
      <c r="B279" s="260">
        <v>2985.469971</v>
      </c>
      <c r="C279" s="260">
        <v>2987.3100589999999</v>
      </c>
      <c r="D279" s="260">
        <v>2945.530029</v>
      </c>
      <c r="E279" s="260">
        <v>2961.790039</v>
      </c>
      <c r="F279" s="261">
        <v>2961.790039</v>
      </c>
      <c r="G279" s="260">
        <v>3243650000</v>
      </c>
      <c r="H279" s="263">
        <f t="shared" si="4"/>
        <v>-5.3163524485954289E-3</v>
      </c>
      <c r="I279" s="262"/>
      <c r="J279" s="266">
        <v>277</v>
      </c>
      <c r="K279">
        <v>-5.3163524485954289E-3</v>
      </c>
      <c r="L279" s="267">
        <v>-2.0374181030954421E-2</v>
      </c>
    </row>
    <row r="280" spans="1:12" ht="14.4" x14ac:dyDescent="0.3">
      <c r="A280" s="8">
        <v>43734</v>
      </c>
      <c r="B280" s="260">
        <v>2985.7299800000001</v>
      </c>
      <c r="C280" s="260">
        <v>2987.280029</v>
      </c>
      <c r="D280" s="260">
        <v>2963.709961</v>
      </c>
      <c r="E280" s="260">
        <v>2977.6201169999999</v>
      </c>
      <c r="F280" s="261">
        <v>2977.6201169999999</v>
      </c>
      <c r="G280" s="260">
        <v>3077240000</v>
      </c>
      <c r="H280" s="263">
        <f t="shared" si="4"/>
        <v>-2.4289164070183224E-3</v>
      </c>
      <c r="I280" s="262"/>
      <c r="J280" s="266">
        <v>278</v>
      </c>
      <c r="K280">
        <v>-2.4289164070183224E-3</v>
      </c>
      <c r="L280" s="267">
        <v>-2.0368282019649284E-2</v>
      </c>
    </row>
    <row r="281" spans="1:12" ht="14.4" x14ac:dyDescent="0.3">
      <c r="A281" s="8">
        <v>43733</v>
      </c>
      <c r="B281" s="260">
        <v>2968.3500979999999</v>
      </c>
      <c r="C281" s="260">
        <v>2989.820068</v>
      </c>
      <c r="D281" s="260">
        <v>2952.860107</v>
      </c>
      <c r="E281" s="260">
        <v>2984.8701169999999</v>
      </c>
      <c r="F281" s="261">
        <v>2984.8701169999999</v>
      </c>
      <c r="G281" s="260">
        <v>3318870000</v>
      </c>
      <c r="H281" s="263">
        <f t="shared" si="4"/>
        <v>6.1585715622126461E-3</v>
      </c>
      <c r="I281" s="262"/>
      <c r="J281" s="266">
        <v>279</v>
      </c>
      <c r="K281">
        <v>6.1585715622126461E-3</v>
      </c>
      <c r="L281" s="267">
        <v>-2.0315519180573914E-2</v>
      </c>
    </row>
    <row r="282" spans="1:12" ht="14.4" x14ac:dyDescent="0.3">
      <c r="A282" s="8">
        <v>43732</v>
      </c>
      <c r="B282" s="260">
        <v>3002.429932</v>
      </c>
      <c r="C282" s="260">
        <v>3007.9799800000001</v>
      </c>
      <c r="D282" s="260">
        <v>2957.7299800000001</v>
      </c>
      <c r="E282" s="260">
        <v>2966.6000979999999</v>
      </c>
      <c r="F282" s="261">
        <v>2966.6000979999999</v>
      </c>
      <c r="G282" s="260">
        <v>3868160000</v>
      </c>
      <c r="H282" s="263">
        <f t="shared" si="4"/>
        <v>-8.4163711088132698E-3</v>
      </c>
      <c r="I282" s="262"/>
      <c r="J282" s="266">
        <v>280</v>
      </c>
      <c r="K282">
        <v>-8.4163711088132698E-3</v>
      </c>
      <c r="L282" s="267">
        <v>-2.0308667956673385E-2</v>
      </c>
    </row>
    <row r="283" spans="1:12" ht="14.4" x14ac:dyDescent="0.3">
      <c r="A283" s="8">
        <v>43731</v>
      </c>
      <c r="B283" s="260">
        <v>2983.5</v>
      </c>
      <c r="C283" s="260">
        <v>2999.1499020000001</v>
      </c>
      <c r="D283" s="260">
        <v>2982.2299800000001</v>
      </c>
      <c r="E283" s="260">
        <v>2991.780029</v>
      </c>
      <c r="F283" s="261">
        <v>2991.780029</v>
      </c>
      <c r="G283" s="260">
        <v>3186590000</v>
      </c>
      <c r="H283" s="263">
        <f t="shared" si="4"/>
        <v>-9.6935898360779585E-5</v>
      </c>
      <c r="I283" s="262"/>
      <c r="J283" s="266">
        <v>281</v>
      </c>
      <c r="K283">
        <v>-9.6935898360779585E-5</v>
      </c>
      <c r="L283" s="267">
        <v>-2.0242990464735086E-2</v>
      </c>
    </row>
    <row r="284" spans="1:12" ht="14.4" x14ac:dyDescent="0.3">
      <c r="A284" s="8">
        <v>43728</v>
      </c>
      <c r="B284" s="260">
        <v>3008.419922</v>
      </c>
      <c r="C284" s="260">
        <v>3016.3701169999999</v>
      </c>
      <c r="D284" s="260">
        <v>2984.679932</v>
      </c>
      <c r="E284" s="260">
        <v>2992.070068</v>
      </c>
      <c r="F284" s="261">
        <v>2992.070068</v>
      </c>
      <c r="G284" s="260">
        <v>6094740000</v>
      </c>
      <c r="H284" s="263">
        <f t="shared" si="4"/>
        <v>-4.8955766146197436E-3</v>
      </c>
      <c r="I284" s="262"/>
      <c r="J284" s="266">
        <v>282</v>
      </c>
      <c r="K284">
        <v>-4.8955766146197436E-3</v>
      </c>
      <c r="L284" s="267">
        <v>-2.0105446568975848E-2</v>
      </c>
    </row>
    <row r="285" spans="1:12" ht="14.4" x14ac:dyDescent="0.3">
      <c r="A285" s="8">
        <v>43727</v>
      </c>
      <c r="B285" s="260">
        <v>3010.360107</v>
      </c>
      <c r="C285" s="260">
        <v>3021.98999</v>
      </c>
      <c r="D285" s="260">
        <v>3003.1599120000001</v>
      </c>
      <c r="E285" s="260">
        <v>3006.790039</v>
      </c>
      <c r="F285" s="261">
        <v>3006.790039</v>
      </c>
      <c r="G285" s="260">
        <v>3251290000</v>
      </c>
      <c r="H285" s="263">
        <f t="shared" si="4"/>
        <v>1.9974856538301507E-5</v>
      </c>
      <c r="I285" s="262"/>
      <c r="J285" s="266">
        <v>283</v>
      </c>
      <c r="K285">
        <v>1.9974856538301507E-5</v>
      </c>
      <c r="L285" s="267">
        <v>-2.0064491052239675E-2</v>
      </c>
    </row>
    <row r="286" spans="1:12" ht="14.4" x14ac:dyDescent="0.3">
      <c r="A286" s="8">
        <v>43726</v>
      </c>
      <c r="B286" s="260">
        <v>3001.5</v>
      </c>
      <c r="C286" s="260">
        <v>3007.830078</v>
      </c>
      <c r="D286" s="260">
        <v>2978.570068</v>
      </c>
      <c r="E286" s="260">
        <v>3006.7299800000001</v>
      </c>
      <c r="F286" s="261">
        <v>3006.7299800000001</v>
      </c>
      <c r="G286" s="260">
        <v>3435540000</v>
      </c>
      <c r="H286" s="263">
        <f t="shared" si="4"/>
        <v>3.4269189100439689E-4</v>
      </c>
      <c r="I286" s="262"/>
      <c r="J286" s="266">
        <v>284</v>
      </c>
      <c r="K286">
        <v>3.4269189100439689E-4</v>
      </c>
      <c r="L286" s="267">
        <v>-2.0044724629154194E-2</v>
      </c>
    </row>
    <row r="287" spans="1:12" ht="14.4" x14ac:dyDescent="0.3">
      <c r="A287" s="8">
        <v>43725</v>
      </c>
      <c r="B287" s="260">
        <v>2995.669922</v>
      </c>
      <c r="C287" s="260">
        <v>3006.209961</v>
      </c>
      <c r="D287" s="260">
        <v>2993.7299800000001</v>
      </c>
      <c r="E287" s="260">
        <v>3005.6999510000001</v>
      </c>
      <c r="F287" s="261">
        <v>3005.6999510000001</v>
      </c>
      <c r="G287" s="260">
        <v>3671840000</v>
      </c>
      <c r="H287" s="263">
        <f t="shared" si="4"/>
        <v>2.5817522917878735E-3</v>
      </c>
      <c r="I287" s="262"/>
      <c r="J287" s="266">
        <v>285</v>
      </c>
      <c r="K287">
        <v>2.5817522917878735E-3</v>
      </c>
      <c r="L287" s="267">
        <v>-1.9999240169110276E-2</v>
      </c>
    </row>
    <row r="288" spans="1:12" ht="14.4" x14ac:dyDescent="0.3">
      <c r="A288" s="8">
        <v>43724</v>
      </c>
      <c r="B288" s="260">
        <v>2996.4099120000001</v>
      </c>
      <c r="C288" s="260">
        <v>3002.1899410000001</v>
      </c>
      <c r="D288" s="260">
        <v>2990.669922</v>
      </c>
      <c r="E288" s="260">
        <v>2997.959961</v>
      </c>
      <c r="F288" s="261">
        <v>2997.959961</v>
      </c>
      <c r="G288" s="260">
        <v>4274640000</v>
      </c>
      <c r="H288" s="263">
        <f t="shared" si="4"/>
        <v>-3.1355867830603259E-3</v>
      </c>
      <c r="I288" s="262"/>
      <c r="J288" s="266">
        <v>286</v>
      </c>
      <c r="K288">
        <v>-3.1355867830603259E-3</v>
      </c>
      <c r="L288" s="267">
        <v>-1.9983575504612584E-2</v>
      </c>
    </row>
    <row r="289" spans="1:12" ht="14.4" x14ac:dyDescent="0.3">
      <c r="A289" s="8">
        <v>43721</v>
      </c>
      <c r="B289" s="260">
        <v>3012.209961</v>
      </c>
      <c r="C289" s="260">
        <v>3017.330078</v>
      </c>
      <c r="D289" s="260">
        <v>3002.8999020000001</v>
      </c>
      <c r="E289" s="260">
        <v>3007.389893</v>
      </c>
      <c r="F289" s="261">
        <v>3007.389893</v>
      </c>
      <c r="G289" s="260">
        <v>3520060000</v>
      </c>
      <c r="H289" s="263">
        <f t="shared" si="4"/>
        <v>-7.2441410259266401E-4</v>
      </c>
      <c r="I289" s="262"/>
      <c r="J289" s="266">
        <v>287</v>
      </c>
      <c r="K289">
        <v>-7.2441410259266401E-4</v>
      </c>
      <c r="L289" s="267">
        <v>-1.9866365144567411E-2</v>
      </c>
    </row>
    <row r="290" spans="1:12" ht="14.4" x14ac:dyDescent="0.3">
      <c r="A290" s="8">
        <v>43720</v>
      </c>
      <c r="B290" s="260">
        <v>3009.080078</v>
      </c>
      <c r="C290" s="260">
        <v>3020.73999</v>
      </c>
      <c r="D290" s="260">
        <v>3000.919922</v>
      </c>
      <c r="E290" s="260">
        <v>3009.570068</v>
      </c>
      <c r="F290" s="261">
        <v>3009.570068</v>
      </c>
      <c r="G290" s="260">
        <v>3791860000</v>
      </c>
      <c r="H290" s="263">
        <f t="shared" si="4"/>
        <v>2.8791528612071519E-3</v>
      </c>
      <c r="I290" s="262"/>
      <c r="J290" s="266">
        <v>288</v>
      </c>
      <c r="K290">
        <v>2.8791528612071519E-3</v>
      </c>
      <c r="L290" s="267">
        <v>-1.9804425403607401E-2</v>
      </c>
    </row>
    <row r="291" spans="1:12" ht="14.4" x14ac:dyDescent="0.3">
      <c r="A291" s="8">
        <v>43719</v>
      </c>
      <c r="B291" s="260">
        <v>2981.4099120000001</v>
      </c>
      <c r="C291" s="260">
        <v>3000.929932</v>
      </c>
      <c r="D291" s="260">
        <v>2975.3100589999999</v>
      </c>
      <c r="E291" s="260">
        <v>3000.929932</v>
      </c>
      <c r="F291" s="261">
        <v>3000.929932</v>
      </c>
      <c r="G291" s="260">
        <v>3927550000</v>
      </c>
      <c r="H291" s="263">
        <f t="shared" si="4"/>
        <v>7.2296811674792032E-3</v>
      </c>
      <c r="I291" s="262"/>
      <c r="J291" s="266">
        <v>289</v>
      </c>
      <c r="K291">
        <v>7.2296811674792032E-3</v>
      </c>
      <c r="L291" s="267">
        <v>-1.9786749361405669E-2</v>
      </c>
    </row>
    <row r="292" spans="1:12" ht="14.4" x14ac:dyDescent="0.3">
      <c r="A292" s="8">
        <v>43718</v>
      </c>
      <c r="B292" s="260">
        <v>2971.01001</v>
      </c>
      <c r="C292" s="260">
        <v>2979.389893</v>
      </c>
      <c r="D292" s="260">
        <v>2957.01001</v>
      </c>
      <c r="E292" s="260">
        <v>2979.389893</v>
      </c>
      <c r="F292" s="261">
        <v>2979.389893</v>
      </c>
      <c r="G292" s="260">
        <v>4390770000</v>
      </c>
      <c r="H292" s="263">
        <f t="shared" si="4"/>
        <v>3.2230437576734008E-4</v>
      </c>
      <c r="I292" s="262"/>
      <c r="J292" s="266">
        <v>290</v>
      </c>
      <c r="K292">
        <v>3.2230437576734008E-4</v>
      </c>
      <c r="L292" s="267">
        <v>-1.97694000751579E-2</v>
      </c>
    </row>
    <row r="293" spans="1:12" ht="14.4" x14ac:dyDescent="0.3">
      <c r="A293" s="8">
        <v>43717</v>
      </c>
      <c r="B293" s="260">
        <v>2988.429932</v>
      </c>
      <c r="C293" s="260">
        <v>2989.429932</v>
      </c>
      <c r="D293" s="260">
        <v>2969.389893</v>
      </c>
      <c r="E293" s="260">
        <v>2978.429932</v>
      </c>
      <c r="F293" s="261">
        <v>2978.429932</v>
      </c>
      <c r="G293" s="260">
        <v>4002890000</v>
      </c>
      <c r="H293" s="263">
        <f t="shared" si="4"/>
        <v>-9.4010159990871696E-5</v>
      </c>
      <c r="I293" s="262"/>
      <c r="J293" s="266">
        <v>291</v>
      </c>
      <c r="K293">
        <v>-9.4010159990871696E-5</v>
      </c>
      <c r="L293" s="267">
        <v>-1.9763786575549214E-2</v>
      </c>
    </row>
    <row r="294" spans="1:12" ht="14.4" x14ac:dyDescent="0.3">
      <c r="A294" s="8">
        <v>43714</v>
      </c>
      <c r="B294" s="260">
        <v>2980.330078</v>
      </c>
      <c r="C294" s="260">
        <v>2985.030029</v>
      </c>
      <c r="D294" s="260">
        <v>2972.51001</v>
      </c>
      <c r="E294" s="260">
        <v>2978.709961</v>
      </c>
      <c r="F294" s="261">
        <v>2978.709961</v>
      </c>
      <c r="G294" s="260">
        <v>3208280000</v>
      </c>
      <c r="H294" s="263">
        <f t="shared" si="4"/>
        <v>9.106051747311899E-4</v>
      </c>
      <c r="I294" s="262"/>
      <c r="J294" s="266">
        <v>292</v>
      </c>
      <c r="K294">
        <v>9.106051747311899E-4</v>
      </c>
      <c r="L294" s="267">
        <v>-1.9728376695635694E-2</v>
      </c>
    </row>
    <row r="295" spans="1:12" ht="14.4" x14ac:dyDescent="0.3">
      <c r="A295" s="8">
        <v>43713</v>
      </c>
      <c r="B295" s="260">
        <v>2960.6000979999999</v>
      </c>
      <c r="C295" s="260">
        <v>2985.860107</v>
      </c>
      <c r="D295" s="260">
        <v>2960.6000979999999</v>
      </c>
      <c r="E295" s="260">
        <v>2976</v>
      </c>
      <c r="F295" s="261">
        <v>2976</v>
      </c>
      <c r="G295" s="260">
        <v>3890700000</v>
      </c>
      <c r="H295" s="263">
        <f t="shared" si="4"/>
        <v>1.3009813744635538E-2</v>
      </c>
      <c r="I295" s="262"/>
      <c r="J295" s="266">
        <v>293</v>
      </c>
      <c r="K295">
        <v>1.3009813744635538E-2</v>
      </c>
      <c r="L295" s="267">
        <v>-1.9701489316106411E-2</v>
      </c>
    </row>
    <row r="296" spans="1:12" ht="14.4" x14ac:dyDescent="0.3">
      <c r="A296" s="8">
        <v>43712</v>
      </c>
      <c r="B296" s="260">
        <v>2924.669922</v>
      </c>
      <c r="C296" s="260">
        <v>2938.8400879999999</v>
      </c>
      <c r="D296" s="260">
        <v>2921.860107</v>
      </c>
      <c r="E296" s="260">
        <v>2937.780029</v>
      </c>
      <c r="F296" s="261">
        <v>2937.780029</v>
      </c>
      <c r="G296" s="260">
        <v>3163260000</v>
      </c>
      <c r="H296" s="263">
        <f t="shared" si="4"/>
        <v>1.0842078947640275E-2</v>
      </c>
      <c r="I296" s="262"/>
      <c r="J296" s="266">
        <v>294</v>
      </c>
      <c r="K296">
        <v>1.0842078947640275E-2</v>
      </c>
      <c r="L296" s="267">
        <v>-1.968348603660881E-2</v>
      </c>
    </row>
    <row r="297" spans="1:12" ht="14.4" x14ac:dyDescent="0.3">
      <c r="A297" s="8">
        <v>43711</v>
      </c>
      <c r="B297" s="260">
        <v>2909.01001</v>
      </c>
      <c r="C297" s="260">
        <v>2914.389893</v>
      </c>
      <c r="D297" s="260">
        <v>2891.8500979999999</v>
      </c>
      <c r="E297" s="260">
        <v>2906.2700199999999</v>
      </c>
      <c r="F297" s="261">
        <v>2906.2700199999999</v>
      </c>
      <c r="G297" s="260">
        <v>3426790000</v>
      </c>
      <c r="H297" s="263">
        <f t="shared" si="4"/>
        <v>-6.8991003700939035E-3</v>
      </c>
      <c r="I297" s="262"/>
      <c r="J297" s="266">
        <v>295</v>
      </c>
      <c r="K297">
        <v>-6.8991003700939035E-3</v>
      </c>
      <c r="L297" s="267">
        <v>-1.9625434113640552E-2</v>
      </c>
    </row>
    <row r="298" spans="1:12" ht="14.4" x14ac:dyDescent="0.3">
      <c r="A298" s="8">
        <v>43707</v>
      </c>
      <c r="B298" s="260">
        <v>2937.0900879999999</v>
      </c>
      <c r="C298" s="260">
        <v>2940.429932</v>
      </c>
      <c r="D298" s="260">
        <v>2913.320068</v>
      </c>
      <c r="E298" s="260">
        <v>2926.459961</v>
      </c>
      <c r="F298" s="261">
        <v>2926.459961</v>
      </c>
      <c r="G298" s="260">
        <v>3008450000</v>
      </c>
      <c r="H298" s="263">
        <f t="shared" si="4"/>
        <v>6.4278732326099894E-4</v>
      </c>
      <c r="I298" s="262"/>
      <c r="J298" s="266">
        <v>296</v>
      </c>
      <c r="K298">
        <v>6.4278732326099894E-4</v>
      </c>
      <c r="L298" s="267">
        <v>-1.9624074476106465E-2</v>
      </c>
    </row>
    <row r="299" spans="1:12" ht="14.4" x14ac:dyDescent="0.3">
      <c r="A299" s="8">
        <v>43706</v>
      </c>
      <c r="B299" s="260">
        <v>2910.3701169999999</v>
      </c>
      <c r="C299" s="260">
        <v>2930.5</v>
      </c>
      <c r="D299" s="260">
        <v>2905.669922</v>
      </c>
      <c r="E299" s="260">
        <v>2924.580078</v>
      </c>
      <c r="F299" s="261">
        <v>2924.580078</v>
      </c>
      <c r="G299" s="260">
        <v>3176190000</v>
      </c>
      <c r="H299" s="263">
        <f t="shared" si="4"/>
        <v>1.2687291892681319E-2</v>
      </c>
      <c r="I299" s="262"/>
      <c r="J299" s="266">
        <v>297</v>
      </c>
      <c r="K299">
        <v>1.2687291892681319E-2</v>
      </c>
      <c r="L299" s="267">
        <v>-1.9595590345727391E-2</v>
      </c>
    </row>
    <row r="300" spans="1:12" ht="14.4" x14ac:dyDescent="0.3">
      <c r="A300" s="8">
        <v>43705</v>
      </c>
      <c r="B300" s="260">
        <v>2861.280029</v>
      </c>
      <c r="C300" s="260">
        <v>2890.030029</v>
      </c>
      <c r="D300" s="260">
        <v>2853.0500489999999</v>
      </c>
      <c r="E300" s="260">
        <v>2887.9399410000001</v>
      </c>
      <c r="F300" s="261">
        <v>2887.9399410000001</v>
      </c>
      <c r="G300" s="260">
        <v>3097420000</v>
      </c>
      <c r="H300" s="263">
        <f t="shared" si="4"/>
        <v>6.5454800624580919E-3</v>
      </c>
      <c r="I300" s="262"/>
      <c r="J300" s="266">
        <v>298</v>
      </c>
      <c r="K300">
        <v>6.5454800624580919E-3</v>
      </c>
      <c r="L300" s="267">
        <v>-1.9540937489404969E-2</v>
      </c>
    </row>
    <row r="301" spans="1:12" ht="14.4" x14ac:dyDescent="0.3">
      <c r="A301" s="8">
        <v>43704</v>
      </c>
      <c r="B301" s="260">
        <v>2893.139893</v>
      </c>
      <c r="C301" s="260">
        <v>2898.790039</v>
      </c>
      <c r="D301" s="260">
        <v>2860.5900879999999</v>
      </c>
      <c r="E301" s="260">
        <v>2869.1599120000001</v>
      </c>
      <c r="F301" s="261">
        <v>2869.1599120000001</v>
      </c>
      <c r="G301" s="260">
        <v>3533630000</v>
      </c>
      <c r="H301" s="263">
        <f t="shared" si="4"/>
        <v>-3.2031807387391982E-3</v>
      </c>
      <c r="I301" s="262"/>
      <c r="J301" s="266">
        <v>299</v>
      </c>
      <c r="K301">
        <v>-3.2031807387391982E-3</v>
      </c>
      <c r="L301" s="267">
        <v>-1.9494948861799387E-2</v>
      </c>
    </row>
    <row r="302" spans="1:12" ht="14.4" x14ac:dyDescent="0.3">
      <c r="A302" s="8">
        <v>43703</v>
      </c>
      <c r="B302" s="260">
        <v>2866.6999510000001</v>
      </c>
      <c r="C302" s="260">
        <v>2879.2700199999999</v>
      </c>
      <c r="D302" s="260">
        <v>2856</v>
      </c>
      <c r="E302" s="260">
        <v>2878.3798830000001</v>
      </c>
      <c r="F302" s="261">
        <v>2878.3798830000001</v>
      </c>
      <c r="G302" s="260">
        <v>2857600000</v>
      </c>
      <c r="H302" s="263">
        <f t="shared" si="4"/>
        <v>1.0982987950876637E-2</v>
      </c>
      <c r="I302" s="262"/>
      <c r="J302" s="266">
        <v>300</v>
      </c>
      <c r="K302">
        <v>1.0982987950876637E-2</v>
      </c>
      <c r="L302" s="267">
        <v>-1.9493335627257132E-2</v>
      </c>
    </row>
    <row r="303" spans="1:12" ht="14.4" x14ac:dyDescent="0.3">
      <c r="A303" s="8">
        <v>43700</v>
      </c>
      <c r="B303" s="260">
        <v>2911.070068</v>
      </c>
      <c r="C303" s="260">
        <v>2927.01001</v>
      </c>
      <c r="D303" s="260">
        <v>2834.969971</v>
      </c>
      <c r="E303" s="260">
        <v>2847.110107</v>
      </c>
      <c r="F303" s="261">
        <v>2847.110107</v>
      </c>
      <c r="G303" s="260">
        <v>3937300000</v>
      </c>
      <c r="H303" s="263">
        <f t="shared" si="4"/>
        <v>-2.5946336841673853E-2</v>
      </c>
      <c r="I303" s="262"/>
      <c r="J303" s="266">
        <v>301</v>
      </c>
      <c r="K303">
        <v>-2.5946336841673853E-2</v>
      </c>
      <c r="L303" s="267">
        <v>-1.9422767130611768E-2</v>
      </c>
    </row>
    <row r="304" spans="1:12" ht="14.4" x14ac:dyDescent="0.3">
      <c r="A304" s="8">
        <v>43699</v>
      </c>
      <c r="B304" s="260">
        <v>2930.9399410000001</v>
      </c>
      <c r="C304" s="260">
        <v>2939.080078</v>
      </c>
      <c r="D304" s="260">
        <v>2904.51001</v>
      </c>
      <c r="E304" s="260">
        <v>2922.9499510000001</v>
      </c>
      <c r="F304" s="261">
        <v>2922.9499510000001</v>
      </c>
      <c r="G304" s="260">
        <v>2890880000</v>
      </c>
      <c r="H304" s="263">
        <f t="shared" si="4"/>
        <v>-5.0607504177328756E-4</v>
      </c>
      <c r="I304" s="262"/>
      <c r="J304" s="266">
        <v>302</v>
      </c>
      <c r="K304">
        <v>-5.0607504177328756E-4</v>
      </c>
      <c r="L304" s="267">
        <v>-1.9369883431278361E-2</v>
      </c>
    </row>
    <row r="305" spans="1:12" ht="14.4" x14ac:dyDescent="0.3">
      <c r="A305" s="8">
        <v>43698</v>
      </c>
      <c r="B305" s="260">
        <v>2922.040039</v>
      </c>
      <c r="C305" s="260">
        <v>2928.7299800000001</v>
      </c>
      <c r="D305" s="260">
        <v>2917.9099120000001</v>
      </c>
      <c r="E305" s="260">
        <v>2924.429932</v>
      </c>
      <c r="F305" s="261">
        <v>2924.429932</v>
      </c>
      <c r="G305" s="260">
        <v>3011190000</v>
      </c>
      <c r="H305" s="263">
        <f t="shared" si="4"/>
        <v>8.2467986380091972E-3</v>
      </c>
      <c r="I305" s="262"/>
      <c r="J305" s="266">
        <v>303</v>
      </c>
      <c r="K305">
        <v>8.2467986380091972E-3</v>
      </c>
      <c r="L305" s="267">
        <v>-1.9339881460035929E-2</v>
      </c>
    </row>
    <row r="306" spans="1:12" ht="14.4" x14ac:dyDescent="0.3">
      <c r="A306" s="8">
        <v>43697</v>
      </c>
      <c r="B306" s="260">
        <v>2919.01001</v>
      </c>
      <c r="C306" s="260">
        <v>2923.6298830000001</v>
      </c>
      <c r="D306" s="260">
        <v>2899.6000979999999</v>
      </c>
      <c r="E306" s="260">
        <v>2900.51001</v>
      </c>
      <c r="F306" s="261">
        <v>2900.51001</v>
      </c>
      <c r="G306" s="260">
        <v>3066300000</v>
      </c>
      <c r="H306" s="263">
        <f t="shared" si="4"/>
        <v>-7.9147274043211164E-3</v>
      </c>
      <c r="I306" s="262"/>
      <c r="J306" s="266">
        <v>304</v>
      </c>
      <c r="K306">
        <v>-7.9147274043211164E-3</v>
      </c>
      <c r="L306" s="267">
        <v>-1.9290314187989478E-2</v>
      </c>
    </row>
    <row r="307" spans="1:12" ht="14.4" x14ac:dyDescent="0.3">
      <c r="A307" s="8">
        <v>43696</v>
      </c>
      <c r="B307" s="260">
        <v>2913.4799800000001</v>
      </c>
      <c r="C307" s="260">
        <v>2931</v>
      </c>
      <c r="D307" s="260">
        <v>2913.4799800000001</v>
      </c>
      <c r="E307" s="260">
        <v>2923.6499020000001</v>
      </c>
      <c r="F307" s="261">
        <v>2923.6499020000001</v>
      </c>
      <c r="G307" s="260">
        <v>3212880000</v>
      </c>
      <c r="H307" s="263">
        <f t="shared" si="4"/>
        <v>1.2105865247517531E-2</v>
      </c>
      <c r="I307" s="262"/>
      <c r="J307" s="266">
        <v>305</v>
      </c>
      <c r="K307">
        <v>1.2105865247517531E-2</v>
      </c>
      <c r="L307" s="267">
        <v>-1.928188981832972E-2</v>
      </c>
    </row>
    <row r="308" spans="1:12" ht="14.4" x14ac:dyDescent="0.3">
      <c r="A308" s="8">
        <v>43693</v>
      </c>
      <c r="B308" s="260">
        <v>2864.73999</v>
      </c>
      <c r="C308" s="260">
        <v>2893.6298830000001</v>
      </c>
      <c r="D308" s="260">
        <v>2864.73999</v>
      </c>
      <c r="E308" s="260">
        <v>2888.679932</v>
      </c>
      <c r="F308" s="261">
        <v>2888.679932</v>
      </c>
      <c r="G308" s="260">
        <v>3498150000</v>
      </c>
      <c r="H308" s="263">
        <f t="shared" si="4"/>
        <v>1.4426124661553555E-2</v>
      </c>
      <c r="I308" s="262"/>
      <c r="J308" s="266">
        <v>306</v>
      </c>
      <c r="K308">
        <v>1.4426124661553555E-2</v>
      </c>
      <c r="L308" s="267">
        <v>-1.9279704429359279E-2</v>
      </c>
    </row>
    <row r="309" spans="1:12" ht="14.4" x14ac:dyDescent="0.3">
      <c r="A309" s="8">
        <v>43692</v>
      </c>
      <c r="B309" s="260">
        <v>2846.1999510000001</v>
      </c>
      <c r="C309" s="260">
        <v>2856.669922</v>
      </c>
      <c r="D309" s="260">
        <v>2825.51001</v>
      </c>
      <c r="E309" s="260">
        <v>2847.6000979999999</v>
      </c>
      <c r="F309" s="261">
        <v>2847.6000979999999</v>
      </c>
      <c r="G309" s="260">
        <v>4038000000</v>
      </c>
      <c r="H309" s="263">
        <f t="shared" si="4"/>
        <v>2.4642680273539862E-3</v>
      </c>
      <c r="I309" s="262"/>
      <c r="J309" s="266">
        <v>307</v>
      </c>
      <c r="K309">
        <v>2.4642680273539862E-3</v>
      </c>
      <c r="L309" s="267">
        <v>-1.9175842820905946E-2</v>
      </c>
    </row>
    <row r="310" spans="1:12" ht="14.4" x14ac:dyDescent="0.3">
      <c r="A310" s="8">
        <v>43691</v>
      </c>
      <c r="B310" s="260">
        <v>2894.1499020000001</v>
      </c>
      <c r="C310" s="260">
        <v>2894.1499020000001</v>
      </c>
      <c r="D310" s="260">
        <v>2839.639893</v>
      </c>
      <c r="E310" s="260">
        <v>2840.6000979999999</v>
      </c>
      <c r="F310" s="261">
        <v>2840.6000979999999</v>
      </c>
      <c r="G310" s="260">
        <v>4312530000</v>
      </c>
      <c r="H310" s="263">
        <f t="shared" si="4"/>
        <v>-2.9292752675063875E-2</v>
      </c>
      <c r="I310" s="262"/>
      <c r="J310" s="266">
        <v>308</v>
      </c>
      <c r="K310">
        <v>-2.9292752675063875E-2</v>
      </c>
      <c r="L310" s="267">
        <v>-1.9111129025345112E-2</v>
      </c>
    </row>
    <row r="311" spans="1:12" ht="14.4" x14ac:dyDescent="0.3">
      <c r="A311" s="8">
        <v>43690</v>
      </c>
      <c r="B311" s="260">
        <v>2880.719971</v>
      </c>
      <c r="C311" s="260">
        <v>2943.3100589999999</v>
      </c>
      <c r="D311" s="260">
        <v>2877.0500489999999</v>
      </c>
      <c r="E311" s="260">
        <v>2926.320068</v>
      </c>
      <c r="F311" s="261">
        <v>2926.320068</v>
      </c>
      <c r="G311" s="260">
        <v>3853600000</v>
      </c>
      <c r="H311" s="263">
        <f t="shared" si="4"/>
        <v>1.5131688258040262E-2</v>
      </c>
      <c r="I311" s="262"/>
      <c r="J311" s="266">
        <v>309</v>
      </c>
      <c r="K311">
        <v>1.5131688258040262E-2</v>
      </c>
      <c r="L311" s="267">
        <v>-1.9095675972736877E-2</v>
      </c>
    </row>
    <row r="312" spans="1:12" ht="14.4" x14ac:dyDescent="0.3">
      <c r="A312" s="8">
        <v>43689</v>
      </c>
      <c r="B312" s="260">
        <v>2907.070068</v>
      </c>
      <c r="C312" s="260">
        <v>2907.580078</v>
      </c>
      <c r="D312" s="260">
        <v>2873.139893</v>
      </c>
      <c r="E312" s="260">
        <v>2882.6999510000001</v>
      </c>
      <c r="F312" s="261">
        <v>2882.6999510000001</v>
      </c>
      <c r="G312" s="260">
        <v>2851630000</v>
      </c>
      <c r="H312" s="263">
        <f t="shared" si="4"/>
        <v>-1.2317322120534364E-2</v>
      </c>
      <c r="I312" s="262"/>
      <c r="J312" s="266">
        <v>310</v>
      </c>
      <c r="K312">
        <v>-1.2317322120534364E-2</v>
      </c>
      <c r="L312" s="267">
        <v>-1.908670959714558E-2</v>
      </c>
    </row>
    <row r="313" spans="1:12" ht="14.4" x14ac:dyDescent="0.3">
      <c r="A313" s="8">
        <v>43686</v>
      </c>
      <c r="B313" s="260">
        <v>2930.51001</v>
      </c>
      <c r="C313" s="260">
        <v>2935.75</v>
      </c>
      <c r="D313" s="260">
        <v>2900.1499020000001</v>
      </c>
      <c r="E313" s="260">
        <v>2918.6499020000001</v>
      </c>
      <c r="F313" s="261">
        <v>2918.6499020000001</v>
      </c>
      <c r="G313" s="260">
        <v>3350640000</v>
      </c>
      <c r="H313" s="263">
        <f t="shared" si="4"/>
        <v>-6.6166065089015109E-3</v>
      </c>
      <c r="I313" s="262"/>
      <c r="J313" s="266">
        <v>311</v>
      </c>
      <c r="K313">
        <v>-6.6166065089015109E-3</v>
      </c>
      <c r="L313" s="267">
        <v>-1.9066403987440785E-2</v>
      </c>
    </row>
    <row r="314" spans="1:12" ht="14.4" x14ac:dyDescent="0.3">
      <c r="A314" s="8">
        <v>43685</v>
      </c>
      <c r="B314" s="260">
        <v>2896.209961</v>
      </c>
      <c r="C314" s="260">
        <v>2938.719971</v>
      </c>
      <c r="D314" s="260">
        <v>2894.469971</v>
      </c>
      <c r="E314" s="260">
        <v>2938.0900879999999</v>
      </c>
      <c r="F314" s="261">
        <v>2938.0900879999999</v>
      </c>
      <c r="G314" s="260">
        <v>4106370000</v>
      </c>
      <c r="H314" s="263">
        <f t="shared" si="4"/>
        <v>1.876230361349452E-2</v>
      </c>
      <c r="I314" s="262"/>
      <c r="J314" s="266">
        <v>312</v>
      </c>
      <c r="K314">
        <v>1.876230361349452E-2</v>
      </c>
      <c r="L314" s="267">
        <v>-1.9034260079584125E-2</v>
      </c>
    </row>
    <row r="315" spans="1:12" ht="14.4" x14ac:dyDescent="0.3">
      <c r="A315" s="8">
        <v>43684</v>
      </c>
      <c r="B315" s="260">
        <v>2858.6499020000001</v>
      </c>
      <c r="C315" s="260">
        <v>2892.169922</v>
      </c>
      <c r="D315" s="260">
        <v>2825.709961</v>
      </c>
      <c r="E315" s="260">
        <v>2883.9799800000001</v>
      </c>
      <c r="F315" s="261">
        <v>2883.9799800000001</v>
      </c>
      <c r="G315" s="260">
        <v>4491750000</v>
      </c>
      <c r="H315" s="263">
        <f t="shared" si="4"/>
        <v>7.6687590774510779E-4</v>
      </c>
      <c r="I315" s="262"/>
      <c r="J315" s="266">
        <v>313</v>
      </c>
      <c r="K315">
        <v>7.6687590774510779E-4</v>
      </c>
      <c r="L315" s="267">
        <v>-1.9000500215128995E-2</v>
      </c>
    </row>
    <row r="316" spans="1:12" ht="14.4" x14ac:dyDescent="0.3">
      <c r="A316" s="8">
        <v>43683</v>
      </c>
      <c r="B316" s="260">
        <v>2861.179932</v>
      </c>
      <c r="C316" s="260">
        <v>2884.3999020000001</v>
      </c>
      <c r="D316" s="260">
        <v>2847.419922</v>
      </c>
      <c r="E316" s="260">
        <v>2881.7700199999999</v>
      </c>
      <c r="F316" s="261">
        <v>2881.7700199999999</v>
      </c>
      <c r="G316" s="260">
        <v>4154240000</v>
      </c>
      <c r="H316" s="263">
        <f t="shared" si="4"/>
        <v>1.3017017418171808E-2</v>
      </c>
      <c r="I316" s="262"/>
      <c r="J316" s="266">
        <v>314</v>
      </c>
      <c r="K316">
        <v>1.3017017418171808E-2</v>
      </c>
      <c r="L316" s="267">
        <v>-1.8974501282021203E-2</v>
      </c>
    </row>
    <row r="317" spans="1:12" ht="14.4" x14ac:dyDescent="0.3">
      <c r="A317" s="8">
        <v>43682</v>
      </c>
      <c r="B317" s="260">
        <v>2898.070068</v>
      </c>
      <c r="C317" s="260">
        <v>2898.070068</v>
      </c>
      <c r="D317" s="260">
        <v>2822.1201169999999</v>
      </c>
      <c r="E317" s="260">
        <v>2844.73999</v>
      </c>
      <c r="F317" s="261">
        <v>2844.73999</v>
      </c>
      <c r="G317" s="260">
        <v>4513730000</v>
      </c>
      <c r="H317" s="263">
        <f t="shared" si="4"/>
        <v>-2.9777820139795273E-2</v>
      </c>
      <c r="I317" s="262"/>
      <c r="J317" s="266">
        <v>315</v>
      </c>
      <c r="K317">
        <v>-2.9777820139795273E-2</v>
      </c>
      <c r="L317" s="267">
        <v>-1.8971162850274382E-2</v>
      </c>
    </row>
    <row r="318" spans="1:12" ht="14.4" x14ac:dyDescent="0.3">
      <c r="A318" s="8">
        <v>43679</v>
      </c>
      <c r="B318" s="260">
        <v>2943.8999020000001</v>
      </c>
      <c r="C318" s="260">
        <v>2945.5</v>
      </c>
      <c r="D318" s="260">
        <v>2914.110107</v>
      </c>
      <c r="E318" s="260">
        <v>2932.0500489999999</v>
      </c>
      <c r="F318" s="261">
        <v>2932.0500489999999</v>
      </c>
      <c r="G318" s="260">
        <v>3874660000</v>
      </c>
      <c r="H318" s="263">
        <f t="shared" si="4"/>
        <v>-7.2827400053895319E-3</v>
      </c>
      <c r="I318" s="262"/>
      <c r="J318" s="266">
        <v>316</v>
      </c>
      <c r="K318">
        <v>-7.2827400053895319E-3</v>
      </c>
      <c r="L318" s="267">
        <v>-1.8944903747802066E-2</v>
      </c>
    </row>
    <row r="319" spans="1:12" ht="14.4" x14ac:dyDescent="0.3">
      <c r="A319" s="8">
        <v>43678</v>
      </c>
      <c r="B319" s="260">
        <v>2980.320068</v>
      </c>
      <c r="C319" s="260">
        <v>3013.5900879999999</v>
      </c>
      <c r="D319" s="260">
        <v>2945.2299800000001</v>
      </c>
      <c r="E319" s="260">
        <v>2953.5600589999999</v>
      </c>
      <c r="F319" s="261">
        <v>2953.5600589999999</v>
      </c>
      <c r="G319" s="260">
        <v>4762300000</v>
      </c>
      <c r="H319" s="263">
        <f t="shared" si="4"/>
        <v>-8.9987937957102873E-3</v>
      </c>
      <c r="I319" s="262"/>
      <c r="J319" s="266">
        <v>317</v>
      </c>
      <c r="K319">
        <v>-8.9987937957102873E-3</v>
      </c>
      <c r="L319" s="267">
        <v>-1.8905297173682917E-2</v>
      </c>
    </row>
    <row r="320" spans="1:12" ht="14.4" x14ac:dyDescent="0.3">
      <c r="A320" s="8">
        <v>43677</v>
      </c>
      <c r="B320" s="260">
        <v>3016.219971</v>
      </c>
      <c r="C320" s="260">
        <v>3017.3999020000001</v>
      </c>
      <c r="D320" s="260">
        <v>2958.080078</v>
      </c>
      <c r="E320" s="260">
        <v>2980.3798830000001</v>
      </c>
      <c r="F320" s="261">
        <v>2980.3798830000001</v>
      </c>
      <c r="G320" s="260">
        <v>4623430000</v>
      </c>
      <c r="H320" s="263">
        <f t="shared" si="4"/>
        <v>-1.0885526168438568E-2</v>
      </c>
      <c r="I320" s="262"/>
      <c r="J320" s="266">
        <v>318</v>
      </c>
      <c r="K320">
        <v>-1.0885526168438568E-2</v>
      </c>
      <c r="L320" s="267">
        <v>-1.8873813129031514E-2</v>
      </c>
    </row>
    <row r="321" spans="1:12" ht="14.4" x14ac:dyDescent="0.3">
      <c r="A321" s="8">
        <v>43676</v>
      </c>
      <c r="B321" s="260">
        <v>3007.6599120000001</v>
      </c>
      <c r="C321" s="260">
        <v>3017.1899410000001</v>
      </c>
      <c r="D321" s="260">
        <v>3000.9399410000001</v>
      </c>
      <c r="E321" s="260">
        <v>3013.179932</v>
      </c>
      <c r="F321" s="261">
        <v>3013.179932</v>
      </c>
      <c r="G321" s="260">
        <v>3634330000</v>
      </c>
      <c r="H321" s="263">
        <f t="shared" si="4"/>
        <v>-2.5786548938853981E-3</v>
      </c>
      <c r="I321" s="262"/>
      <c r="J321" s="266">
        <v>319</v>
      </c>
      <c r="K321">
        <v>-2.5786548938853981E-3</v>
      </c>
      <c r="L321" s="267">
        <v>-1.8870952426918403E-2</v>
      </c>
    </row>
    <row r="322" spans="1:12" ht="14.4" x14ac:dyDescent="0.3">
      <c r="A322" s="8">
        <v>43675</v>
      </c>
      <c r="B322" s="260">
        <v>3024.469971</v>
      </c>
      <c r="C322" s="260">
        <v>3025.610107</v>
      </c>
      <c r="D322" s="260">
        <v>3014.3000489999999</v>
      </c>
      <c r="E322" s="260">
        <v>3020.969971</v>
      </c>
      <c r="F322" s="261">
        <v>3020.969971</v>
      </c>
      <c r="G322" s="260">
        <v>3203710000</v>
      </c>
      <c r="H322" s="263">
        <f t="shared" si="4"/>
        <v>-1.6161143698240324E-3</v>
      </c>
      <c r="I322" s="262"/>
      <c r="J322" s="266">
        <v>320</v>
      </c>
      <c r="K322">
        <v>-1.6161143698240324E-3</v>
      </c>
      <c r="L322" s="267">
        <v>-1.8834715468357022E-2</v>
      </c>
    </row>
    <row r="323" spans="1:12" ht="14.4" x14ac:dyDescent="0.3">
      <c r="A323" s="8">
        <v>43672</v>
      </c>
      <c r="B323" s="260">
        <v>3013.25</v>
      </c>
      <c r="C323" s="260">
        <v>3027.9799800000001</v>
      </c>
      <c r="D323" s="260">
        <v>3012.5900879999999</v>
      </c>
      <c r="E323" s="260">
        <v>3025.860107</v>
      </c>
      <c r="F323" s="261">
        <v>3025.860107</v>
      </c>
      <c r="G323" s="260">
        <v>3257590000</v>
      </c>
      <c r="H323" s="263">
        <f t="shared" si="4"/>
        <v>7.3876909168583164E-3</v>
      </c>
      <c r="I323" s="262"/>
      <c r="J323" s="266">
        <v>321</v>
      </c>
      <c r="K323">
        <v>7.3876909168583164E-3</v>
      </c>
      <c r="L323" s="267">
        <v>-1.8800013917957718E-2</v>
      </c>
    </row>
    <row r="324" spans="1:12" ht="14.4" x14ac:dyDescent="0.3">
      <c r="A324" s="8">
        <v>43671</v>
      </c>
      <c r="B324" s="260">
        <v>3016.26001</v>
      </c>
      <c r="C324" s="260">
        <v>3016.3100589999999</v>
      </c>
      <c r="D324" s="260">
        <v>2997.23999</v>
      </c>
      <c r="E324" s="260">
        <v>3003.669922</v>
      </c>
      <c r="F324" s="261">
        <v>3003.669922</v>
      </c>
      <c r="G324" s="260">
        <v>3645270000</v>
      </c>
      <c r="H324" s="263">
        <f t="shared" ref="H324:H387" si="5">(F324-F325)/F325</f>
        <v>-5.2624013728881647E-3</v>
      </c>
      <c r="I324" s="262"/>
      <c r="J324" s="266">
        <v>322</v>
      </c>
      <c r="K324">
        <v>-5.2624013728881647E-3</v>
      </c>
      <c r="L324" s="267">
        <v>-1.8743091042644822E-2</v>
      </c>
    </row>
    <row r="325" spans="1:12" ht="14.4" x14ac:dyDescent="0.3">
      <c r="A325" s="8">
        <v>43670</v>
      </c>
      <c r="B325" s="260">
        <v>2998.7700199999999</v>
      </c>
      <c r="C325" s="260">
        <v>3019.5900879999999</v>
      </c>
      <c r="D325" s="260">
        <v>2996.820068</v>
      </c>
      <c r="E325" s="260">
        <v>3019.5600589999999</v>
      </c>
      <c r="F325" s="261">
        <v>3019.5600589999999</v>
      </c>
      <c r="G325" s="260">
        <v>3428980000</v>
      </c>
      <c r="H325" s="263">
        <f t="shared" si="5"/>
        <v>4.6881479888191248E-3</v>
      </c>
      <c r="I325" s="262"/>
      <c r="J325" s="266">
        <v>323</v>
      </c>
      <c r="K325">
        <v>4.6881479888191248E-3</v>
      </c>
      <c r="L325" s="267">
        <v>-1.8648495498240505E-2</v>
      </c>
    </row>
    <row r="326" spans="1:12" ht="14.4" x14ac:dyDescent="0.3">
      <c r="A326" s="8">
        <v>43669</v>
      </c>
      <c r="B326" s="260">
        <v>2994.73999</v>
      </c>
      <c r="C326" s="260">
        <v>3005.8999020000001</v>
      </c>
      <c r="D326" s="260">
        <v>2988.5600589999999</v>
      </c>
      <c r="E326" s="260">
        <v>3005.469971</v>
      </c>
      <c r="F326" s="261">
        <v>3005.469971</v>
      </c>
      <c r="G326" s="260">
        <v>3313660000</v>
      </c>
      <c r="H326" s="263">
        <f t="shared" si="5"/>
        <v>6.8474828733456512E-3</v>
      </c>
      <c r="I326" s="262"/>
      <c r="J326" s="266">
        <v>324</v>
      </c>
      <c r="K326">
        <v>6.8474828733456512E-3</v>
      </c>
      <c r="L326" s="267">
        <v>-1.8637016045473274E-2</v>
      </c>
    </row>
    <row r="327" spans="1:12" ht="14.4" x14ac:dyDescent="0.3">
      <c r="A327" s="8">
        <v>43668</v>
      </c>
      <c r="B327" s="260">
        <v>2981.929932</v>
      </c>
      <c r="C327" s="260">
        <v>2990.709961</v>
      </c>
      <c r="D327" s="260">
        <v>2976.6499020000001</v>
      </c>
      <c r="E327" s="260">
        <v>2985.030029</v>
      </c>
      <c r="F327" s="261">
        <v>2985.030029</v>
      </c>
      <c r="G327" s="260">
        <v>3003720000</v>
      </c>
      <c r="H327" s="263">
        <f t="shared" si="5"/>
        <v>2.8286949574615693E-3</v>
      </c>
      <c r="I327" s="262"/>
      <c r="J327" s="266">
        <v>325</v>
      </c>
      <c r="K327">
        <v>2.8286949574615693E-3</v>
      </c>
      <c r="L327" s="267">
        <v>-1.8632644161786224E-2</v>
      </c>
    </row>
    <row r="328" spans="1:12" ht="14.4" x14ac:dyDescent="0.3">
      <c r="A328" s="8">
        <v>43665</v>
      </c>
      <c r="B328" s="260">
        <v>3004.26001</v>
      </c>
      <c r="C328" s="260">
        <v>3006.0200199999999</v>
      </c>
      <c r="D328" s="260">
        <v>2975.860107</v>
      </c>
      <c r="E328" s="260">
        <v>2976.610107</v>
      </c>
      <c r="F328" s="261">
        <v>2976.610107</v>
      </c>
      <c r="G328" s="260">
        <v>3260360000</v>
      </c>
      <c r="H328" s="263">
        <f t="shared" si="5"/>
        <v>-6.1767345236366632E-3</v>
      </c>
      <c r="I328" s="262"/>
      <c r="J328" s="266">
        <v>326</v>
      </c>
      <c r="K328">
        <v>-6.1767345236366632E-3</v>
      </c>
      <c r="L328" s="267">
        <v>-1.8596564379559141E-2</v>
      </c>
    </row>
    <row r="329" spans="1:12" ht="14.4" x14ac:dyDescent="0.3">
      <c r="A329" s="8">
        <v>43664</v>
      </c>
      <c r="B329" s="260">
        <v>2978.8701169999999</v>
      </c>
      <c r="C329" s="260">
        <v>2998.280029</v>
      </c>
      <c r="D329" s="260">
        <v>2973.0900879999999</v>
      </c>
      <c r="E329" s="260">
        <v>2995.110107</v>
      </c>
      <c r="F329" s="261">
        <v>2995.110107</v>
      </c>
      <c r="G329" s="260">
        <v>3296580000</v>
      </c>
      <c r="H329" s="263">
        <f t="shared" si="5"/>
        <v>3.5819976006714006E-3</v>
      </c>
      <c r="I329" s="262"/>
      <c r="J329" s="266">
        <v>327</v>
      </c>
      <c r="K329">
        <v>3.5819976006714006E-3</v>
      </c>
      <c r="L329" s="267">
        <v>-1.8589516328343502E-2</v>
      </c>
    </row>
    <row r="330" spans="1:12" ht="14.4" x14ac:dyDescent="0.3">
      <c r="A330" s="8">
        <v>43663</v>
      </c>
      <c r="B330" s="260">
        <v>3005.1000979999999</v>
      </c>
      <c r="C330" s="260">
        <v>3005.26001</v>
      </c>
      <c r="D330" s="260">
        <v>2984.25</v>
      </c>
      <c r="E330" s="260">
        <v>2984.419922</v>
      </c>
      <c r="F330" s="261">
        <v>2984.419922</v>
      </c>
      <c r="G330" s="260">
        <v>3181600000</v>
      </c>
      <c r="H330" s="263">
        <f t="shared" si="5"/>
        <v>-6.5312435071708235E-3</v>
      </c>
      <c r="I330" s="262"/>
      <c r="J330" s="266">
        <v>328</v>
      </c>
      <c r="K330">
        <v>-6.5312435071708235E-3</v>
      </c>
      <c r="L330" s="267">
        <v>-1.8565541739841082E-2</v>
      </c>
    </row>
    <row r="331" spans="1:12" ht="14.4" x14ac:dyDescent="0.3">
      <c r="A331" s="8">
        <v>43662</v>
      </c>
      <c r="B331" s="260">
        <v>3012.1298830000001</v>
      </c>
      <c r="C331" s="260">
        <v>3015.0200199999999</v>
      </c>
      <c r="D331" s="260">
        <v>3001.1499020000001</v>
      </c>
      <c r="E331" s="260">
        <v>3004.040039</v>
      </c>
      <c r="F331" s="261">
        <v>3004.040039</v>
      </c>
      <c r="G331" s="260">
        <v>3290650000</v>
      </c>
      <c r="H331" s="263">
        <f t="shared" si="5"/>
        <v>-3.4037785997461482E-3</v>
      </c>
      <c r="I331" s="262"/>
      <c r="J331" s="266">
        <v>329</v>
      </c>
      <c r="K331">
        <v>-3.4037785997461482E-3</v>
      </c>
      <c r="L331" s="267">
        <v>-1.8555729100272891E-2</v>
      </c>
    </row>
    <row r="332" spans="1:12" ht="14.4" x14ac:dyDescent="0.3">
      <c r="A332" s="8">
        <v>43661</v>
      </c>
      <c r="B332" s="260">
        <v>3017.8000489999999</v>
      </c>
      <c r="C332" s="260">
        <v>3017.8000489999999</v>
      </c>
      <c r="D332" s="260">
        <v>3008.7700199999999</v>
      </c>
      <c r="E332" s="260">
        <v>3014.3000489999999</v>
      </c>
      <c r="F332" s="261">
        <v>3014.3000489999999</v>
      </c>
      <c r="G332" s="260">
        <v>2874970000</v>
      </c>
      <c r="H332" s="263">
        <f t="shared" si="5"/>
        <v>1.7586909302389742E-4</v>
      </c>
      <c r="I332" s="262"/>
      <c r="J332" s="266">
        <v>330</v>
      </c>
      <c r="K332">
        <v>1.7586909302389742E-4</v>
      </c>
      <c r="L332" s="267">
        <v>-1.8547512854967325E-2</v>
      </c>
    </row>
    <row r="333" spans="1:12" ht="14.4" x14ac:dyDescent="0.3">
      <c r="A333" s="8">
        <v>43658</v>
      </c>
      <c r="B333" s="260">
        <v>3003.360107</v>
      </c>
      <c r="C333" s="260">
        <v>3013.919922</v>
      </c>
      <c r="D333" s="260">
        <v>3001.8701169999999</v>
      </c>
      <c r="E333" s="260">
        <v>3013.7700199999999</v>
      </c>
      <c r="F333" s="261">
        <v>3013.7700199999999</v>
      </c>
      <c r="G333" s="260">
        <v>2974960000</v>
      </c>
      <c r="H333" s="263">
        <f t="shared" si="5"/>
        <v>4.6201747407673003E-3</v>
      </c>
      <c r="I333" s="262"/>
      <c r="J333" s="266">
        <v>331</v>
      </c>
      <c r="K333">
        <v>4.6201747407673003E-3</v>
      </c>
      <c r="L333" s="267">
        <v>-1.8542855622741342E-2</v>
      </c>
    </row>
    <row r="334" spans="1:12" ht="14.4" x14ac:dyDescent="0.3">
      <c r="A334" s="8">
        <v>43657</v>
      </c>
      <c r="B334" s="260">
        <v>2999.6201169999999</v>
      </c>
      <c r="C334" s="260">
        <v>3002.330078</v>
      </c>
      <c r="D334" s="260">
        <v>2988.8000489999999</v>
      </c>
      <c r="E334" s="260">
        <v>2999.9099120000001</v>
      </c>
      <c r="F334" s="261">
        <v>2999.9099120000001</v>
      </c>
      <c r="G334" s="260">
        <v>3154620000</v>
      </c>
      <c r="H334" s="263">
        <f t="shared" si="5"/>
        <v>2.2852268221607449E-3</v>
      </c>
      <c r="I334" s="262"/>
      <c r="J334" s="266">
        <v>332</v>
      </c>
      <c r="K334">
        <v>2.2852268221607449E-3</v>
      </c>
      <c r="L334" s="267">
        <v>-1.8536681944374807E-2</v>
      </c>
    </row>
    <row r="335" spans="1:12" ht="14.4" x14ac:dyDescent="0.3">
      <c r="A335" s="8">
        <v>43656</v>
      </c>
      <c r="B335" s="260">
        <v>2989.3000489999999</v>
      </c>
      <c r="C335" s="260">
        <v>3002.9799800000001</v>
      </c>
      <c r="D335" s="260">
        <v>2984.6201169999999</v>
      </c>
      <c r="E335" s="260">
        <v>2993.070068</v>
      </c>
      <c r="F335" s="261">
        <v>2993.070068</v>
      </c>
      <c r="G335" s="260">
        <v>3154240000</v>
      </c>
      <c r="H335" s="263">
        <f t="shared" si="5"/>
        <v>4.510689423770935E-3</v>
      </c>
      <c r="I335" s="262"/>
      <c r="J335" s="266">
        <v>333</v>
      </c>
      <c r="K335">
        <v>4.510689423770935E-3</v>
      </c>
      <c r="L335" s="267">
        <v>-1.8509026973258427E-2</v>
      </c>
    </row>
    <row r="336" spans="1:12" ht="14.4" x14ac:dyDescent="0.3">
      <c r="A336" s="8">
        <v>43655</v>
      </c>
      <c r="B336" s="260">
        <v>2965.5200199999999</v>
      </c>
      <c r="C336" s="260">
        <v>2981.8999020000001</v>
      </c>
      <c r="D336" s="260">
        <v>2963.4399410000001</v>
      </c>
      <c r="E336" s="260">
        <v>2979.6298830000001</v>
      </c>
      <c r="F336" s="261">
        <v>2979.6298830000001</v>
      </c>
      <c r="G336" s="260">
        <v>3028210000</v>
      </c>
      <c r="H336" s="263">
        <f t="shared" si="5"/>
        <v>1.2365570861712413E-3</v>
      </c>
      <c r="I336" s="262"/>
      <c r="J336" s="266">
        <v>334</v>
      </c>
      <c r="K336">
        <v>1.2365570861712413E-3</v>
      </c>
      <c r="L336" s="267">
        <v>-1.8507453118942165E-2</v>
      </c>
    </row>
    <row r="337" spans="1:12" ht="14.4" x14ac:dyDescent="0.3">
      <c r="A337" s="8">
        <v>43654</v>
      </c>
      <c r="B337" s="260">
        <v>2979.7700199999999</v>
      </c>
      <c r="C337" s="260">
        <v>2980.76001</v>
      </c>
      <c r="D337" s="260">
        <v>2970.0900879999999</v>
      </c>
      <c r="E337" s="260">
        <v>2975.9499510000001</v>
      </c>
      <c r="F337" s="261">
        <v>2975.9499510000001</v>
      </c>
      <c r="G337" s="260">
        <v>2904550000</v>
      </c>
      <c r="H337" s="263">
        <f t="shared" si="5"/>
        <v>-4.8354444459184969E-3</v>
      </c>
      <c r="I337" s="262"/>
      <c r="J337" s="266">
        <v>335</v>
      </c>
      <c r="K337">
        <v>-4.8354444459184969E-3</v>
      </c>
      <c r="L337" s="267">
        <v>-1.8481246133065947E-2</v>
      </c>
    </row>
    <row r="338" spans="1:12" ht="14.4" x14ac:dyDescent="0.3">
      <c r="A338" s="8">
        <v>43651</v>
      </c>
      <c r="B338" s="260">
        <v>2984.25</v>
      </c>
      <c r="C338" s="260">
        <v>2994.030029</v>
      </c>
      <c r="D338" s="260">
        <v>2967.969971</v>
      </c>
      <c r="E338" s="260">
        <v>2990.4099120000001</v>
      </c>
      <c r="F338" s="261">
        <v>2990.4099120000001</v>
      </c>
      <c r="G338" s="260">
        <v>2434210000</v>
      </c>
      <c r="H338" s="263">
        <f t="shared" si="5"/>
        <v>-1.8059015151773512E-3</v>
      </c>
      <c r="I338" s="262"/>
      <c r="J338" s="266">
        <v>336</v>
      </c>
      <c r="K338">
        <v>-1.8059015151773512E-3</v>
      </c>
      <c r="L338" s="267">
        <v>-1.8380709424374905E-2</v>
      </c>
    </row>
    <row r="339" spans="1:12" ht="14.4" x14ac:dyDescent="0.3">
      <c r="A339" s="8">
        <v>43649</v>
      </c>
      <c r="B339" s="260">
        <v>2978.080078</v>
      </c>
      <c r="C339" s="260">
        <v>2995.8400879999999</v>
      </c>
      <c r="D339" s="260">
        <v>2977.959961</v>
      </c>
      <c r="E339" s="260">
        <v>2995.820068</v>
      </c>
      <c r="F339" s="261">
        <v>2995.820068</v>
      </c>
      <c r="G339" s="260">
        <v>1963720000</v>
      </c>
      <c r="H339" s="263">
        <f t="shared" si="5"/>
        <v>7.6723784727519388E-3</v>
      </c>
      <c r="I339" s="262"/>
      <c r="J339" s="266">
        <v>337</v>
      </c>
      <c r="K339">
        <v>7.6723784727519388E-3</v>
      </c>
      <c r="L339" s="267">
        <v>-1.8379114068076206E-2</v>
      </c>
    </row>
    <row r="340" spans="1:12" ht="14.4" x14ac:dyDescent="0.3">
      <c r="A340" s="8">
        <v>43648</v>
      </c>
      <c r="B340" s="260">
        <v>2964.6599120000001</v>
      </c>
      <c r="C340" s="260">
        <v>2973.209961</v>
      </c>
      <c r="D340" s="260">
        <v>2955.919922</v>
      </c>
      <c r="E340" s="260">
        <v>2973.01001</v>
      </c>
      <c r="F340" s="261">
        <v>2973.01001</v>
      </c>
      <c r="G340" s="260">
        <v>3206840000</v>
      </c>
      <c r="H340" s="263">
        <f t="shared" si="5"/>
        <v>2.9281260087797847E-3</v>
      </c>
      <c r="I340" s="262"/>
      <c r="J340" s="266">
        <v>338</v>
      </c>
      <c r="K340">
        <v>2.9281260087797847E-3</v>
      </c>
      <c r="L340" s="267">
        <v>-1.8352265961231958E-2</v>
      </c>
    </row>
    <row r="341" spans="1:12" ht="14.4" x14ac:dyDescent="0.3">
      <c r="A341" s="8">
        <v>43647</v>
      </c>
      <c r="B341" s="260">
        <v>2971.4099120000001</v>
      </c>
      <c r="C341" s="260">
        <v>2977.929932</v>
      </c>
      <c r="D341" s="260">
        <v>2952.219971</v>
      </c>
      <c r="E341" s="260">
        <v>2964.330078</v>
      </c>
      <c r="F341" s="261">
        <v>2964.330078</v>
      </c>
      <c r="G341" s="260">
        <v>3513270000</v>
      </c>
      <c r="H341" s="263">
        <f t="shared" si="5"/>
        <v>7.6723009094137465E-3</v>
      </c>
      <c r="I341" s="262"/>
      <c r="J341" s="266">
        <v>339</v>
      </c>
      <c r="K341">
        <v>7.6723009094137465E-3</v>
      </c>
      <c r="L341" s="267">
        <v>-1.8351692255870387E-2</v>
      </c>
    </row>
    <row r="342" spans="1:12" ht="14.4" x14ac:dyDescent="0.3">
      <c r="A342" s="8">
        <v>43644</v>
      </c>
      <c r="B342" s="260">
        <v>2932.9399410000001</v>
      </c>
      <c r="C342" s="260">
        <v>2943.9799800000001</v>
      </c>
      <c r="D342" s="260">
        <v>2929.0500489999999</v>
      </c>
      <c r="E342" s="260">
        <v>2941.76001</v>
      </c>
      <c r="F342" s="261">
        <v>2941.76001</v>
      </c>
      <c r="G342" s="260">
        <v>5420700000</v>
      </c>
      <c r="H342" s="263">
        <f t="shared" si="5"/>
        <v>5.7574526650579268E-3</v>
      </c>
      <c r="I342" s="262"/>
      <c r="J342" s="266">
        <v>340</v>
      </c>
      <c r="K342">
        <v>5.7574526650579268E-3</v>
      </c>
      <c r="L342" s="267">
        <v>-1.8326315356155174E-2</v>
      </c>
    </row>
    <row r="343" spans="1:12" ht="14.4" x14ac:dyDescent="0.3">
      <c r="A343" s="8">
        <v>43643</v>
      </c>
      <c r="B343" s="260">
        <v>2919.6599120000001</v>
      </c>
      <c r="C343" s="260">
        <v>2929.3000489999999</v>
      </c>
      <c r="D343" s="260">
        <v>2918.570068</v>
      </c>
      <c r="E343" s="260">
        <v>2924.919922</v>
      </c>
      <c r="F343" s="261">
        <v>2924.919922</v>
      </c>
      <c r="G343" s="260">
        <v>3122920000</v>
      </c>
      <c r="H343" s="263">
        <f t="shared" si="5"/>
        <v>3.8231756993074061E-3</v>
      </c>
      <c r="I343" s="262"/>
      <c r="J343" s="266">
        <v>341</v>
      </c>
      <c r="K343">
        <v>3.8231756993074061E-3</v>
      </c>
      <c r="L343" s="267">
        <v>-1.8309580654150129E-2</v>
      </c>
    </row>
    <row r="344" spans="1:12" ht="14.4" x14ac:dyDescent="0.3">
      <c r="A344" s="8">
        <v>43642</v>
      </c>
      <c r="B344" s="260">
        <v>2926.070068</v>
      </c>
      <c r="C344" s="260">
        <v>2932.5900879999999</v>
      </c>
      <c r="D344" s="260">
        <v>2912.98999</v>
      </c>
      <c r="E344" s="260">
        <v>2913.780029</v>
      </c>
      <c r="F344" s="261">
        <v>2913.780029</v>
      </c>
      <c r="G344" s="260">
        <v>3478130000</v>
      </c>
      <c r="H344" s="263">
        <f t="shared" si="5"/>
        <v>-1.2339339216592693E-3</v>
      </c>
      <c r="I344" s="262"/>
      <c r="J344" s="266">
        <v>342</v>
      </c>
      <c r="K344">
        <v>-1.2339339216592693E-3</v>
      </c>
      <c r="L344" s="267">
        <v>-1.8302022692807458E-2</v>
      </c>
    </row>
    <row r="345" spans="1:12" ht="14.4" x14ac:dyDescent="0.3">
      <c r="A345" s="8">
        <v>43641</v>
      </c>
      <c r="B345" s="260">
        <v>2945.780029</v>
      </c>
      <c r="C345" s="260">
        <v>2946.5200199999999</v>
      </c>
      <c r="D345" s="260">
        <v>2916.01001</v>
      </c>
      <c r="E345" s="260">
        <v>2917.3798830000001</v>
      </c>
      <c r="F345" s="261">
        <v>2917.3798830000001</v>
      </c>
      <c r="G345" s="260">
        <v>3578050000</v>
      </c>
      <c r="H345" s="263">
        <f t="shared" si="5"/>
        <v>-9.4963973956755168E-3</v>
      </c>
      <c r="I345" s="262"/>
      <c r="J345" s="266">
        <v>343</v>
      </c>
      <c r="K345">
        <v>-9.4963973956755168E-3</v>
      </c>
      <c r="L345" s="267">
        <v>-1.827810508970322E-2</v>
      </c>
    </row>
    <row r="346" spans="1:12" ht="14.4" x14ac:dyDescent="0.3">
      <c r="A346" s="8">
        <v>43640</v>
      </c>
      <c r="B346" s="260">
        <v>2951.419922</v>
      </c>
      <c r="C346" s="260">
        <v>2954.919922</v>
      </c>
      <c r="D346" s="260">
        <v>2944.0500489999999</v>
      </c>
      <c r="E346" s="260">
        <v>2945.3500979999999</v>
      </c>
      <c r="F346" s="261">
        <v>2945.3500979999999</v>
      </c>
      <c r="G346" s="260">
        <v>3136250000</v>
      </c>
      <c r="H346" s="263">
        <f t="shared" si="5"/>
        <v>-1.7318869151060248E-3</v>
      </c>
      <c r="I346" s="262"/>
      <c r="J346" s="266">
        <v>344</v>
      </c>
      <c r="K346">
        <v>-1.7318869151060248E-3</v>
      </c>
      <c r="L346" s="267">
        <v>-1.8277686093083275E-2</v>
      </c>
    </row>
    <row r="347" spans="1:12" ht="14.4" x14ac:dyDescent="0.3">
      <c r="A347" s="8">
        <v>43637</v>
      </c>
      <c r="B347" s="260">
        <v>2952.709961</v>
      </c>
      <c r="C347" s="260">
        <v>2964.1499020000001</v>
      </c>
      <c r="D347" s="260">
        <v>2946.8701169999999</v>
      </c>
      <c r="E347" s="260">
        <v>2950.459961</v>
      </c>
      <c r="F347" s="261">
        <v>2950.459961</v>
      </c>
      <c r="G347" s="260">
        <v>5000120000</v>
      </c>
      <c r="H347" s="263">
        <f t="shared" si="5"/>
        <v>-1.2592228928593192E-3</v>
      </c>
      <c r="I347" s="262"/>
      <c r="J347" s="266">
        <v>345</v>
      </c>
      <c r="K347">
        <v>-1.2592228928593192E-3</v>
      </c>
      <c r="L347" s="267">
        <v>-1.825139625924321E-2</v>
      </c>
    </row>
    <row r="348" spans="1:12" ht="14.4" x14ac:dyDescent="0.3">
      <c r="A348" s="8">
        <v>43636</v>
      </c>
      <c r="B348" s="260">
        <v>2949.6000979999999</v>
      </c>
      <c r="C348" s="260">
        <v>2958.0600589999999</v>
      </c>
      <c r="D348" s="260">
        <v>2931.5</v>
      </c>
      <c r="E348" s="260">
        <v>2954.179932</v>
      </c>
      <c r="F348" s="261">
        <v>2954.179932</v>
      </c>
      <c r="G348" s="260">
        <v>3905940000</v>
      </c>
      <c r="H348" s="263">
        <f t="shared" si="5"/>
        <v>9.4721852919278631E-3</v>
      </c>
      <c r="I348" s="262"/>
      <c r="J348" s="266">
        <v>346</v>
      </c>
      <c r="K348">
        <v>9.4721852919278631E-3</v>
      </c>
      <c r="L348" s="267">
        <v>-1.8220136775604155E-2</v>
      </c>
    </row>
    <row r="349" spans="1:12" ht="14.4" x14ac:dyDescent="0.3">
      <c r="A349" s="8">
        <v>43635</v>
      </c>
      <c r="B349" s="260">
        <v>2920.5500489999999</v>
      </c>
      <c r="C349" s="260">
        <v>2931.73999</v>
      </c>
      <c r="D349" s="260">
        <v>2911.429932</v>
      </c>
      <c r="E349" s="260">
        <v>2926.459961</v>
      </c>
      <c r="F349" s="261">
        <v>2926.459961</v>
      </c>
      <c r="G349" s="260">
        <v>3287890000</v>
      </c>
      <c r="H349" s="263">
        <f t="shared" si="5"/>
        <v>2.9851635678176751E-3</v>
      </c>
      <c r="I349" s="262"/>
      <c r="J349" s="266">
        <v>347</v>
      </c>
      <c r="K349">
        <v>2.9851635678176751E-3</v>
      </c>
      <c r="L349" s="267">
        <v>-1.8219650202270621E-2</v>
      </c>
    </row>
    <row r="350" spans="1:12" ht="14.4" x14ac:dyDescent="0.3">
      <c r="A350" s="8">
        <v>43634</v>
      </c>
      <c r="B350" s="260">
        <v>2906.709961</v>
      </c>
      <c r="C350" s="260">
        <v>2930.790039</v>
      </c>
      <c r="D350" s="260">
        <v>2905.4399410000001</v>
      </c>
      <c r="E350" s="260">
        <v>2917.75</v>
      </c>
      <c r="F350" s="261">
        <v>2917.75</v>
      </c>
      <c r="G350" s="260">
        <v>3437620000</v>
      </c>
      <c r="H350" s="263">
        <f t="shared" si="5"/>
        <v>9.7173998269550303E-3</v>
      </c>
      <c r="I350" s="262"/>
      <c r="J350" s="266">
        <v>348</v>
      </c>
      <c r="K350">
        <v>9.7173998269550303E-3</v>
      </c>
      <c r="L350" s="267">
        <v>-1.8203620005352115E-2</v>
      </c>
    </row>
    <row r="351" spans="1:12" ht="14.4" x14ac:dyDescent="0.3">
      <c r="A351" s="8">
        <v>43633</v>
      </c>
      <c r="B351" s="260">
        <v>2889.75</v>
      </c>
      <c r="C351" s="260">
        <v>2897.2700199999999</v>
      </c>
      <c r="D351" s="260">
        <v>2887.3000489999999</v>
      </c>
      <c r="E351" s="260">
        <v>2889.669922</v>
      </c>
      <c r="F351" s="261">
        <v>2889.669922</v>
      </c>
      <c r="G351" s="260">
        <v>2810140000</v>
      </c>
      <c r="H351" s="263">
        <f t="shared" si="5"/>
        <v>9.3174944704672792E-4</v>
      </c>
      <c r="I351" s="262"/>
      <c r="J351" s="266">
        <v>349</v>
      </c>
      <c r="K351">
        <v>9.3174944704672792E-4</v>
      </c>
      <c r="L351" s="267">
        <v>-1.8178214589219161E-2</v>
      </c>
    </row>
    <row r="352" spans="1:12" ht="14.4" x14ac:dyDescent="0.3">
      <c r="A352" s="8">
        <v>43630</v>
      </c>
      <c r="B352" s="260">
        <v>2886.820068</v>
      </c>
      <c r="C352" s="260">
        <v>2894.4499510000001</v>
      </c>
      <c r="D352" s="260">
        <v>2879.6201169999999</v>
      </c>
      <c r="E352" s="260">
        <v>2886.9799800000001</v>
      </c>
      <c r="F352" s="261">
        <v>2886.9799800000001</v>
      </c>
      <c r="G352" s="260">
        <v>2922330000</v>
      </c>
      <c r="H352" s="263">
        <f t="shared" si="5"/>
        <v>-1.6115122119045825E-3</v>
      </c>
      <c r="I352" s="262"/>
      <c r="J352" s="266">
        <v>350</v>
      </c>
      <c r="K352">
        <v>-1.6115122119045825E-3</v>
      </c>
      <c r="L352" s="267">
        <v>-1.8171059386760488E-2</v>
      </c>
    </row>
    <row r="353" spans="1:12" ht="14.4" x14ac:dyDescent="0.3">
      <c r="A353" s="8">
        <v>43629</v>
      </c>
      <c r="B353" s="260">
        <v>2886.23999</v>
      </c>
      <c r="C353" s="260">
        <v>2895.23999</v>
      </c>
      <c r="D353" s="260">
        <v>2881.98999</v>
      </c>
      <c r="E353" s="260">
        <v>2891.639893</v>
      </c>
      <c r="F353" s="261">
        <v>2891.639893</v>
      </c>
      <c r="G353" s="260">
        <v>3069810000</v>
      </c>
      <c r="H353" s="263">
        <f t="shared" si="5"/>
        <v>4.0973820210256431E-3</v>
      </c>
      <c r="I353" s="262"/>
      <c r="J353" s="266">
        <v>351</v>
      </c>
      <c r="K353">
        <v>4.0973820210256431E-3</v>
      </c>
      <c r="L353" s="267">
        <v>-1.8156542824871363E-2</v>
      </c>
    </row>
    <row r="354" spans="1:12" ht="14.4" x14ac:dyDescent="0.3">
      <c r="A354" s="8">
        <v>43628</v>
      </c>
      <c r="B354" s="260">
        <v>2882.7299800000001</v>
      </c>
      <c r="C354" s="260">
        <v>2888.570068</v>
      </c>
      <c r="D354" s="260">
        <v>2874.679932</v>
      </c>
      <c r="E354" s="260">
        <v>2879.8400879999999</v>
      </c>
      <c r="F354" s="261">
        <v>2879.8400879999999</v>
      </c>
      <c r="G354" s="260">
        <v>3034130000</v>
      </c>
      <c r="H354" s="263">
        <f t="shared" si="5"/>
        <v>-2.0375792034881624E-3</v>
      </c>
      <c r="I354" s="262"/>
      <c r="J354" s="266">
        <v>352</v>
      </c>
      <c r="K354">
        <v>-2.0375792034881624E-3</v>
      </c>
      <c r="L354" s="267">
        <v>-1.8151240504630656E-2</v>
      </c>
    </row>
    <row r="355" spans="1:12" ht="14.4" x14ac:dyDescent="0.3">
      <c r="A355" s="8">
        <v>43627</v>
      </c>
      <c r="B355" s="260">
        <v>2903.2700199999999</v>
      </c>
      <c r="C355" s="260">
        <v>2910.610107</v>
      </c>
      <c r="D355" s="260">
        <v>2878.530029</v>
      </c>
      <c r="E355" s="260">
        <v>2885.719971</v>
      </c>
      <c r="F355" s="261">
        <v>2885.719971</v>
      </c>
      <c r="G355" s="260">
        <v>3548420000</v>
      </c>
      <c r="H355" s="263">
        <f t="shared" si="5"/>
        <v>-3.4987997041555021E-4</v>
      </c>
      <c r="I355" s="262"/>
      <c r="J355" s="266">
        <v>353</v>
      </c>
      <c r="K355">
        <v>-3.4987997041555021E-4</v>
      </c>
      <c r="L355" s="267">
        <v>-1.813184556714351E-2</v>
      </c>
    </row>
    <row r="356" spans="1:12" ht="14.4" x14ac:dyDescent="0.3">
      <c r="A356" s="8">
        <v>43626</v>
      </c>
      <c r="B356" s="260">
        <v>2885.830078</v>
      </c>
      <c r="C356" s="260">
        <v>2904.7700199999999</v>
      </c>
      <c r="D356" s="260">
        <v>2885.51001</v>
      </c>
      <c r="E356" s="260">
        <v>2886.7299800000001</v>
      </c>
      <c r="F356" s="261">
        <v>2886.7299800000001</v>
      </c>
      <c r="G356" s="260">
        <v>3209210000</v>
      </c>
      <c r="H356" s="263">
        <f t="shared" si="5"/>
        <v>4.6600442655294018E-3</v>
      </c>
      <c r="I356" s="262"/>
      <c r="J356" s="266">
        <v>354</v>
      </c>
      <c r="K356">
        <v>4.6600442655294018E-3</v>
      </c>
      <c r="L356" s="267">
        <v>-1.8113790009491908E-2</v>
      </c>
    </row>
    <row r="357" spans="1:12" ht="14.4" x14ac:dyDescent="0.3">
      <c r="A357" s="8">
        <v>43623</v>
      </c>
      <c r="B357" s="260">
        <v>2852.8701169999999</v>
      </c>
      <c r="C357" s="260">
        <v>2884.969971</v>
      </c>
      <c r="D357" s="260">
        <v>2852.8701169999999</v>
      </c>
      <c r="E357" s="260">
        <v>2873.3400879999999</v>
      </c>
      <c r="F357" s="261">
        <v>2873.3400879999999</v>
      </c>
      <c r="G357" s="260">
        <v>3220250000</v>
      </c>
      <c r="H357" s="263">
        <f t="shared" si="5"/>
        <v>1.0497697584650153E-2</v>
      </c>
      <c r="I357" s="262"/>
      <c r="J357" s="266">
        <v>355</v>
      </c>
      <c r="K357">
        <v>1.0497697584650153E-2</v>
      </c>
      <c r="L357" s="267">
        <v>-1.809650212020111E-2</v>
      </c>
    </row>
    <row r="358" spans="1:12" ht="14.4" x14ac:dyDescent="0.3">
      <c r="A358" s="8">
        <v>43622</v>
      </c>
      <c r="B358" s="260">
        <v>2828.51001</v>
      </c>
      <c r="C358" s="260">
        <v>2852.1000979999999</v>
      </c>
      <c r="D358" s="260">
        <v>2822.4499510000001</v>
      </c>
      <c r="E358" s="260">
        <v>2843.48999</v>
      </c>
      <c r="F358" s="261">
        <v>2843.48999</v>
      </c>
      <c r="G358" s="260">
        <v>3396410000</v>
      </c>
      <c r="H358" s="263">
        <f t="shared" si="5"/>
        <v>6.1355867881348926E-3</v>
      </c>
      <c r="I358" s="262"/>
      <c r="J358" s="266">
        <v>356</v>
      </c>
      <c r="K358">
        <v>6.1355867881348926E-3</v>
      </c>
      <c r="L358" s="267">
        <v>-1.809053290189299E-2</v>
      </c>
    </row>
    <row r="359" spans="1:12" ht="14.4" x14ac:dyDescent="0.3">
      <c r="A359" s="8">
        <v>43621</v>
      </c>
      <c r="B359" s="260">
        <v>2818.0900879999999</v>
      </c>
      <c r="C359" s="260">
        <v>2827.280029</v>
      </c>
      <c r="D359" s="260">
        <v>2800.919922</v>
      </c>
      <c r="E359" s="260">
        <v>2826.1499020000001</v>
      </c>
      <c r="F359" s="261">
        <v>2826.1499020000001</v>
      </c>
      <c r="G359" s="260">
        <v>3548830000</v>
      </c>
      <c r="H359" s="263">
        <f t="shared" si="5"/>
        <v>8.1618544902071835E-3</v>
      </c>
      <c r="I359" s="262"/>
      <c r="J359" s="266">
        <v>357</v>
      </c>
      <c r="K359">
        <v>8.1618544902071835E-3</v>
      </c>
      <c r="L359" s="267">
        <v>-1.8027790866975531E-2</v>
      </c>
    </row>
    <row r="360" spans="1:12" ht="14.4" x14ac:dyDescent="0.3">
      <c r="A360" s="8">
        <v>43620</v>
      </c>
      <c r="B360" s="260">
        <v>2762.639893</v>
      </c>
      <c r="C360" s="260">
        <v>2804.48999</v>
      </c>
      <c r="D360" s="260">
        <v>2762.639893</v>
      </c>
      <c r="E360" s="260">
        <v>2803.2700199999999</v>
      </c>
      <c r="F360" s="261">
        <v>2803.2700199999999</v>
      </c>
      <c r="G360" s="260">
        <v>3810430000</v>
      </c>
      <c r="H360" s="263">
        <f t="shared" si="5"/>
        <v>2.1432370802960902E-2</v>
      </c>
      <c r="I360" s="262"/>
      <c r="J360" s="266">
        <v>358</v>
      </c>
      <c r="K360">
        <v>2.1432370802960902E-2</v>
      </c>
      <c r="L360" s="267">
        <v>-1.8023466382070481E-2</v>
      </c>
    </row>
    <row r="361" spans="1:12" ht="14.4" x14ac:dyDescent="0.3">
      <c r="A361" s="8">
        <v>43619</v>
      </c>
      <c r="B361" s="260">
        <v>2751.530029</v>
      </c>
      <c r="C361" s="260">
        <v>2763.070068</v>
      </c>
      <c r="D361" s="260">
        <v>2728.8100589999999</v>
      </c>
      <c r="E361" s="260">
        <v>2744.4499510000001</v>
      </c>
      <c r="F361" s="261">
        <v>2744.4499510000001</v>
      </c>
      <c r="G361" s="260">
        <v>3943810000</v>
      </c>
      <c r="H361" s="263">
        <f t="shared" si="5"/>
        <v>-2.7652405241348895E-3</v>
      </c>
      <c r="I361" s="262"/>
      <c r="J361" s="266">
        <v>359</v>
      </c>
      <c r="K361">
        <v>-2.7652405241348895E-3</v>
      </c>
      <c r="L361" s="267">
        <v>-1.8002647744089703E-2</v>
      </c>
    </row>
    <row r="362" spans="1:12" ht="14.4" x14ac:dyDescent="0.3">
      <c r="A362" s="8">
        <v>43616</v>
      </c>
      <c r="B362" s="260">
        <v>2766.1499020000001</v>
      </c>
      <c r="C362" s="260">
        <v>2768.9799800000001</v>
      </c>
      <c r="D362" s="260">
        <v>2750.5200199999999</v>
      </c>
      <c r="E362" s="260">
        <v>2752.0600589999999</v>
      </c>
      <c r="F362" s="261">
        <v>2752.0600589999999</v>
      </c>
      <c r="G362" s="260">
        <v>3981020000</v>
      </c>
      <c r="H362" s="263">
        <f t="shared" si="5"/>
        <v>-1.3195372513534276E-2</v>
      </c>
      <c r="I362" s="262"/>
      <c r="J362" s="266">
        <v>360</v>
      </c>
      <c r="K362">
        <v>-1.3195372513534276E-2</v>
      </c>
      <c r="L362" s="267">
        <v>-1.7999888069573228E-2</v>
      </c>
    </row>
    <row r="363" spans="1:12" ht="14.4" x14ac:dyDescent="0.3">
      <c r="A363" s="8">
        <v>43615</v>
      </c>
      <c r="B363" s="260">
        <v>2786.9399410000001</v>
      </c>
      <c r="C363" s="260">
        <v>2799</v>
      </c>
      <c r="D363" s="260">
        <v>2776.73999</v>
      </c>
      <c r="E363" s="260">
        <v>2788.860107</v>
      </c>
      <c r="F363" s="261">
        <v>2788.860107</v>
      </c>
      <c r="G363" s="260">
        <v>3273790000</v>
      </c>
      <c r="H363" s="263">
        <f t="shared" si="5"/>
        <v>2.0984710702871764E-3</v>
      </c>
      <c r="I363" s="262"/>
      <c r="J363" s="266">
        <v>361</v>
      </c>
      <c r="K363">
        <v>2.0984710702871764E-3</v>
      </c>
      <c r="L363" s="267">
        <v>-1.7992613875710634E-2</v>
      </c>
    </row>
    <row r="364" spans="1:12" ht="14.4" x14ac:dyDescent="0.3">
      <c r="A364" s="8">
        <v>43614</v>
      </c>
      <c r="B364" s="260">
        <v>2790.25</v>
      </c>
      <c r="C364" s="260">
        <v>2792.030029</v>
      </c>
      <c r="D364" s="260">
        <v>2766.0600589999999</v>
      </c>
      <c r="E364" s="260">
        <v>2783.0200199999999</v>
      </c>
      <c r="F364" s="261">
        <v>2783.0200199999999</v>
      </c>
      <c r="G364" s="260">
        <v>3700050000</v>
      </c>
      <c r="H364" s="263">
        <f t="shared" si="5"/>
        <v>-6.9119122390440685E-3</v>
      </c>
      <c r="I364" s="262"/>
      <c r="J364" s="266">
        <v>362</v>
      </c>
      <c r="K364">
        <v>-6.9119122390440685E-3</v>
      </c>
      <c r="L364" s="267">
        <v>-1.7986011437085874E-2</v>
      </c>
    </row>
    <row r="365" spans="1:12" ht="14.4" x14ac:dyDescent="0.3">
      <c r="A365" s="8">
        <v>43613</v>
      </c>
      <c r="B365" s="260">
        <v>2830.030029</v>
      </c>
      <c r="C365" s="260">
        <v>2840.51001</v>
      </c>
      <c r="D365" s="260">
        <v>2801.580078</v>
      </c>
      <c r="E365" s="260">
        <v>2802.389893</v>
      </c>
      <c r="F365" s="261">
        <v>2802.389893</v>
      </c>
      <c r="G365" s="260">
        <v>4121410000</v>
      </c>
      <c r="H365" s="263">
        <f t="shared" si="5"/>
        <v>-8.3756769162137198E-3</v>
      </c>
      <c r="I365" s="262"/>
      <c r="J365" s="266">
        <v>363</v>
      </c>
      <c r="K365">
        <v>-8.3756769162137198E-3</v>
      </c>
      <c r="L365" s="267">
        <v>-1.7933738283798798E-2</v>
      </c>
    </row>
    <row r="366" spans="1:12" ht="14.4" x14ac:dyDescent="0.3">
      <c r="A366" s="8">
        <v>43609</v>
      </c>
      <c r="B366" s="260">
        <v>2832.4099120000001</v>
      </c>
      <c r="C366" s="260">
        <v>2841.360107</v>
      </c>
      <c r="D366" s="260">
        <v>2820.1899410000001</v>
      </c>
      <c r="E366" s="260">
        <v>2826.0600589999999</v>
      </c>
      <c r="F366" s="261">
        <v>2826.0600589999999</v>
      </c>
      <c r="G366" s="260">
        <v>2887390000</v>
      </c>
      <c r="H366" s="263">
        <f t="shared" si="5"/>
        <v>1.3535592343441622E-3</v>
      </c>
      <c r="I366" s="262"/>
      <c r="J366" s="266">
        <v>364</v>
      </c>
      <c r="K366">
        <v>1.3535592343441622E-3</v>
      </c>
      <c r="L366" s="267">
        <v>-1.7932246067757823E-2</v>
      </c>
    </row>
    <row r="367" spans="1:12" ht="14.4" x14ac:dyDescent="0.3">
      <c r="A367" s="8">
        <v>43608</v>
      </c>
      <c r="B367" s="260">
        <v>2836.6999510000001</v>
      </c>
      <c r="C367" s="260">
        <v>2836.6999510000001</v>
      </c>
      <c r="D367" s="260">
        <v>2805.48999</v>
      </c>
      <c r="E367" s="260">
        <v>2822.23999</v>
      </c>
      <c r="F367" s="261">
        <v>2822.23999</v>
      </c>
      <c r="G367" s="260">
        <v>3891980000</v>
      </c>
      <c r="H367" s="263">
        <f t="shared" si="5"/>
        <v>-1.19141501894838E-2</v>
      </c>
      <c r="I367" s="262"/>
      <c r="J367" s="266">
        <v>365</v>
      </c>
      <c r="K367">
        <v>-1.19141501894838E-2</v>
      </c>
      <c r="L367" s="267">
        <v>-1.7923701746528659E-2</v>
      </c>
    </row>
    <row r="368" spans="1:12" ht="14.4" x14ac:dyDescent="0.3">
      <c r="A368" s="8">
        <v>43607</v>
      </c>
      <c r="B368" s="260">
        <v>2856.0600589999999</v>
      </c>
      <c r="C368" s="260">
        <v>2865.469971</v>
      </c>
      <c r="D368" s="260">
        <v>2851.110107</v>
      </c>
      <c r="E368" s="260">
        <v>2856.2700199999999</v>
      </c>
      <c r="F368" s="261">
        <v>2856.2700199999999</v>
      </c>
      <c r="G368" s="260">
        <v>3192510000</v>
      </c>
      <c r="H368" s="263">
        <f t="shared" si="5"/>
        <v>-2.8243959201321328E-3</v>
      </c>
      <c r="I368" s="262"/>
      <c r="J368" s="266">
        <v>366</v>
      </c>
      <c r="K368">
        <v>-2.8243959201321328E-3</v>
      </c>
      <c r="L368" s="267">
        <v>-1.79140131245214E-2</v>
      </c>
    </row>
    <row r="369" spans="1:12" ht="14.4" x14ac:dyDescent="0.3">
      <c r="A369" s="8">
        <v>43606</v>
      </c>
      <c r="B369" s="260">
        <v>2854.0200199999999</v>
      </c>
      <c r="C369" s="260">
        <v>2868.8798830000001</v>
      </c>
      <c r="D369" s="260">
        <v>2854.0200199999999</v>
      </c>
      <c r="E369" s="260">
        <v>2864.360107</v>
      </c>
      <c r="F369" s="261">
        <v>2864.360107</v>
      </c>
      <c r="G369" s="260">
        <v>3218700000</v>
      </c>
      <c r="H369" s="263">
        <f t="shared" si="5"/>
        <v>8.4958356083544694E-3</v>
      </c>
      <c r="I369" s="262"/>
      <c r="J369" s="266">
        <v>367</v>
      </c>
      <c r="K369">
        <v>8.4958356083544694E-3</v>
      </c>
      <c r="L369" s="267">
        <v>-1.7903203128985641E-2</v>
      </c>
    </row>
    <row r="370" spans="1:12" ht="14.4" x14ac:dyDescent="0.3">
      <c r="A370" s="8">
        <v>43605</v>
      </c>
      <c r="B370" s="260">
        <v>2841.9399410000001</v>
      </c>
      <c r="C370" s="260">
        <v>2853.860107</v>
      </c>
      <c r="D370" s="260">
        <v>2831.290039</v>
      </c>
      <c r="E370" s="260">
        <v>2840.2299800000001</v>
      </c>
      <c r="F370" s="261">
        <v>2840.2299800000001</v>
      </c>
      <c r="G370" s="260">
        <v>3288870000</v>
      </c>
      <c r="H370" s="263">
        <f t="shared" si="5"/>
        <v>-6.7493779761946832E-3</v>
      </c>
      <c r="I370" s="262"/>
      <c r="J370" s="266">
        <v>368</v>
      </c>
      <c r="K370">
        <v>-6.7493779761946832E-3</v>
      </c>
      <c r="L370" s="267">
        <v>-1.7895992995677398E-2</v>
      </c>
    </row>
    <row r="371" spans="1:12" ht="14.4" x14ac:dyDescent="0.3">
      <c r="A371" s="8">
        <v>43602</v>
      </c>
      <c r="B371" s="260">
        <v>2858.6000979999999</v>
      </c>
      <c r="C371" s="260">
        <v>2885.4799800000001</v>
      </c>
      <c r="D371" s="260">
        <v>2854.2299800000001</v>
      </c>
      <c r="E371" s="260">
        <v>2859.530029</v>
      </c>
      <c r="F371" s="261">
        <v>2859.530029</v>
      </c>
      <c r="G371" s="260">
        <v>3257950000</v>
      </c>
      <c r="H371" s="263">
        <f t="shared" si="5"/>
        <v>-5.8373333297620962E-3</v>
      </c>
      <c r="I371" s="262"/>
      <c r="J371" s="266">
        <v>369</v>
      </c>
      <c r="K371">
        <v>-5.8373333297620962E-3</v>
      </c>
      <c r="L371" s="267">
        <v>-1.7881048210862876E-2</v>
      </c>
    </row>
    <row r="372" spans="1:12" ht="14.4" x14ac:dyDescent="0.3">
      <c r="A372" s="8">
        <v>43601</v>
      </c>
      <c r="B372" s="260">
        <v>2855.8000489999999</v>
      </c>
      <c r="C372" s="260">
        <v>2892.1499020000001</v>
      </c>
      <c r="D372" s="260">
        <v>2855.8000489999999</v>
      </c>
      <c r="E372" s="260">
        <v>2876.320068</v>
      </c>
      <c r="F372" s="261">
        <v>2876.320068</v>
      </c>
      <c r="G372" s="260">
        <v>3338060000</v>
      </c>
      <c r="H372" s="263">
        <f t="shared" si="5"/>
        <v>8.8952869724289937E-3</v>
      </c>
      <c r="I372" s="262"/>
      <c r="J372" s="266">
        <v>370</v>
      </c>
      <c r="K372">
        <v>8.8952869724289937E-3</v>
      </c>
      <c r="L372" s="267">
        <v>-1.7852526512266986E-2</v>
      </c>
    </row>
    <row r="373" spans="1:12" ht="14.4" x14ac:dyDescent="0.3">
      <c r="A373" s="8">
        <v>43600</v>
      </c>
      <c r="B373" s="260">
        <v>2820.3798830000001</v>
      </c>
      <c r="C373" s="260">
        <v>2858.679932</v>
      </c>
      <c r="D373" s="260">
        <v>2815.080078</v>
      </c>
      <c r="E373" s="260">
        <v>2850.959961</v>
      </c>
      <c r="F373" s="261">
        <v>2850.959961</v>
      </c>
      <c r="G373" s="260">
        <v>3125950000</v>
      </c>
      <c r="H373" s="263">
        <f t="shared" si="5"/>
        <v>5.8389751355060688E-3</v>
      </c>
      <c r="I373" s="262"/>
      <c r="J373" s="266">
        <v>371</v>
      </c>
      <c r="K373">
        <v>5.8389751355060688E-3</v>
      </c>
      <c r="L373" s="267">
        <v>-1.7848245621533705E-2</v>
      </c>
    </row>
    <row r="374" spans="1:12" ht="14.4" x14ac:dyDescent="0.3">
      <c r="A374" s="8">
        <v>43599</v>
      </c>
      <c r="B374" s="260">
        <v>2820.1201169999999</v>
      </c>
      <c r="C374" s="260">
        <v>2852.540039</v>
      </c>
      <c r="D374" s="260">
        <v>2820.1201169999999</v>
      </c>
      <c r="E374" s="260">
        <v>2834.4099120000001</v>
      </c>
      <c r="F374" s="261">
        <v>2834.4099120000001</v>
      </c>
      <c r="G374" s="260">
        <v>3322720000</v>
      </c>
      <c r="H374" s="263">
        <f t="shared" si="5"/>
        <v>8.0159445714540947E-3</v>
      </c>
      <c r="I374" s="262"/>
      <c r="J374" s="266">
        <v>372</v>
      </c>
      <c r="K374">
        <v>8.0159445714540947E-3</v>
      </c>
      <c r="L374" s="267">
        <v>-1.7799702314970561E-2</v>
      </c>
    </row>
    <row r="375" spans="1:12" ht="14.4" x14ac:dyDescent="0.3">
      <c r="A375" s="8">
        <v>43598</v>
      </c>
      <c r="B375" s="260">
        <v>2840.1899410000001</v>
      </c>
      <c r="C375" s="260">
        <v>2840.1899410000001</v>
      </c>
      <c r="D375" s="260">
        <v>2801.429932</v>
      </c>
      <c r="E375" s="260">
        <v>2811.8701169999999</v>
      </c>
      <c r="F375" s="261">
        <v>2811.8701169999999</v>
      </c>
      <c r="G375" s="260">
        <v>3894030000</v>
      </c>
      <c r="H375" s="263">
        <f t="shared" si="5"/>
        <v>-2.4130557147495929E-2</v>
      </c>
      <c r="I375" s="262"/>
      <c r="J375" s="266">
        <v>373</v>
      </c>
      <c r="K375">
        <v>-2.4130557147495929E-2</v>
      </c>
      <c r="L375" s="267">
        <v>-1.7797220091700192E-2</v>
      </c>
    </row>
    <row r="376" spans="1:12" ht="14.4" x14ac:dyDescent="0.3">
      <c r="A376" s="8">
        <v>43595</v>
      </c>
      <c r="B376" s="260">
        <v>2863.1000979999999</v>
      </c>
      <c r="C376" s="260">
        <v>2891.3100589999999</v>
      </c>
      <c r="D376" s="260">
        <v>2825.389893</v>
      </c>
      <c r="E376" s="260">
        <v>2881.3999020000001</v>
      </c>
      <c r="F376" s="261">
        <v>2881.3999020000001</v>
      </c>
      <c r="G376" s="260">
        <v>3529600000</v>
      </c>
      <c r="H376" s="263">
        <f t="shared" si="5"/>
        <v>3.7202970362448231E-3</v>
      </c>
      <c r="I376" s="262"/>
      <c r="J376" s="266">
        <v>374</v>
      </c>
      <c r="K376">
        <v>3.7202970362448231E-3</v>
      </c>
      <c r="L376" s="267">
        <v>-1.7770572060939824E-2</v>
      </c>
    </row>
    <row r="377" spans="1:12" ht="14.4" x14ac:dyDescent="0.3">
      <c r="A377" s="8">
        <v>43594</v>
      </c>
      <c r="B377" s="260">
        <v>2859.8400879999999</v>
      </c>
      <c r="C377" s="260">
        <v>2875.969971</v>
      </c>
      <c r="D377" s="260">
        <v>2836.3999020000001</v>
      </c>
      <c r="E377" s="260">
        <v>2870.719971</v>
      </c>
      <c r="F377" s="261">
        <v>2870.719971</v>
      </c>
      <c r="G377" s="260">
        <v>3638820000</v>
      </c>
      <c r="H377" s="263">
        <f t="shared" si="5"/>
        <v>-3.0214248826747041E-3</v>
      </c>
      <c r="I377" s="262"/>
      <c r="J377" s="266">
        <v>375</v>
      </c>
      <c r="K377">
        <v>-3.0214248826747041E-3</v>
      </c>
      <c r="L377" s="267">
        <v>-1.7741756803705887E-2</v>
      </c>
    </row>
    <row r="378" spans="1:12" ht="14.4" x14ac:dyDescent="0.3">
      <c r="A378" s="8">
        <v>43593</v>
      </c>
      <c r="B378" s="260">
        <v>2879.610107</v>
      </c>
      <c r="C378" s="260">
        <v>2897.959961</v>
      </c>
      <c r="D378" s="260">
        <v>2873.280029</v>
      </c>
      <c r="E378" s="260">
        <v>2879.419922</v>
      </c>
      <c r="F378" s="261">
        <v>2879.419922</v>
      </c>
      <c r="G378" s="260">
        <v>3485790000</v>
      </c>
      <c r="H378" s="263">
        <f t="shared" si="5"/>
        <v>-1.6054253294270422E-3</v>
      </c>
      <c r="I378" s="262"/>
      <c r="J378" s="266">
        <v>376</v>
      </c>
      <c r="K378">
        <v>-1.6054253294270422E-3</v>
      </c>
      <c r="L378" s="267">
        <v>-1.7717188524620869E-2</v>
      </c>
    </row>
    <row r="379" spans="1:12" ht="14.4" x14ac:dyDescent="0.3">
      <c r="A379" s="8">
        <v>43592</v>
      </c>
      <c r="B379" s="260">
        <v>2913.030029</v>
      </c>
      <c r="C379" s="260">
        <v>2913.030029</v>
      </c>
      <c r="D379" s="260">
        <v>2862.6000979999999</v>
      </c>
      <c r="E379" s="260">
        <v>2884.0500489999999</v>
      </c>
      <c r="F379" s="261">
        <v>2884.0500489999999</v>
      </c>
      <c r="G379" s="260">
        <v>3767100000</v>
      </c>
      <c r="H379" s="263">
        <f t="shared" si="5"/>
        <v>-1.6511651433377982E-2</v>
      </c>
      <c r="I379" s="262"/>
      <c r="J379" s="266">
        <v>377</v>
      </c>
      <c r="K379">
        <v>-1.6511651433377982E-2</v>
      </c>
      <c r="L379" s="267">
        <v>-1.7705820200054914E-2</v>
      </c>
    </row>
    <row r="380" spans="1:12" ht="14.4" x14ac:dyDescent="0.3">
      <c r="A380" s="8">
        <v>43591</v>
      </c>
      <c r="B380" s="260">
        <v>2908.889893</v>
      </c>
      <c r="C380" s="260">
        <v>2937.320068</v>
      </c>
      <c r="D380" s="260">
        <v>2898.209961</v>
      </c>
      <c r="E380" s="260">
        <v>2932.469971</v>
      </c>
      <c r="F380" s="261">
        <v>2932.469971</v>
      </c>
      <c r="G380" s="260">
        <v>3181520000</v>
      </c>
      <c r="H380" s="263">
        <f t="shared" si="5"/>
        <v>-4.4709884705516657E-3</v>
      </c>
      <c r="I380" s="262"/>
      <c r="J380" s="266">
        <v>378</v>
      </c>
      <c r="K380">
        <v>-4.4709884705516657E-3</v>
      </c>
      <c r="L380" s="267">
        <v>-1.7685470785640089E-2</v>
      </c>
    </row>
    <row r="381" spans="1:12" ht="14.4" x14ac:dyDescent="0.3">
      <c r="A381" s="8">
        <v>43588</v>
      </c>
      <c r="B381" s="260">
        <v>2929.209961</v>
      </c>
      <c r="C381" s="260">
        <v>2947.8500979999999</v>
      </c>
      <c r="D381" s="260">
        <v>2929.209961</v>
      </c>
      <c r="E381" s="260">
        <v>2945.639893</v>
      </c>
      <c r="F381" s="261">
        <v>2945.639893</v>
      </c>
      <c r="G381" s="260">
        <v>3338120000</v>
      </c>
      <c r="H381" s="263">
        <f t="shared" si="5"/>
        <v>9.6382793630324769E-3</v>
      </c>
      <c r="I381" s="262"/>
      <c r="J381" s="266">
        <v>379</v>
      </c>
      <c r="K381">
        <v>9.6382793630324769E-3</v>
      </c>
      <c r="L381" s="267">
        <v>-1.7663442824073533E-2</v>
      </c>
    </row>
    <row r="382" spans="1:12" ht="14.4" x14ac:dyDescent="0.3">
      <c r="A382" s="8">
        <v>43587</v>
      </c>
      <c r="B382" s="260">
        <v>2922.1599120000001</v>
      </c>
      <c r="C382" s="260">
        <v>2931.679932</v>
      </c>
      <c r="D382" s="260">
        <v>2900.5</v>
      </c>
      <c r="E382" s="260">
        <v>2917.5200199999999</v>
      </c>
      <c r="F382" s="261">
        <v>2917.5200199999999</v>
      </c>
      <c r="G382" s="260">
        <v>3778890000</v>
      </c>
      <c r="H382" s="263">
        <f t="shared" si="5"/>
        <v>-2.1239854714627708E-3</v>
      </c>
      <c r="I382" s="262"/>
      <c r="J382" s="266">
        <v>380</v>
      </c>
      <c r="K382">
        <v>-2.1239854714627708E-3</v>
      </c>
      <c r="L382" s="267">
        <v>-1.760332002178425E-2</v>
      </c>
    </row>
    <row r="383" spans="1:12" ht="14.4" x14ac:dyDescent="0.3">
      <c r="A383" s="8">
        <v>43586</v>
      </c>
      <c r="B383" s="260">
        <v>2952.330078</v>
      </c>
      <c r="C383" s="260">
        <v>2954.1298830000001</v>
      </c>
      <c r="D383" s="260">
        <v>2923.360107</v>
      </c>
      <c r="E383" s="260">
        <v>2923.7299800000001</v>
      </c>
      <c r="F383" s="261">
        <v>2923.7299800000001</v>
      </c>
      <c r="G383" s="260">
        <v>3645850000</v>
      </c>
      <c r="H383" s="263">
        <f t="shared" si="5"/>
        <v>-7.5021631984300381E-3</v>
      </c>
      <c r="I383" s="262"/>
      <c r="J383" s="266">
        <v>381</v>
      </c>
      <c r="K383">
        <v>-7.5021631984300381E-3</v>
      </c>
      <c r="L383" s="267">
        <v>-1.7584796727765847E-2</v>
      </c>
    </row>
    <row r="384" spans="1:12" ht="14.4" x14ac:dyDescent="0.3">
      <c r="A384" s="8">
        <v>43585</v>
      </c>
      <c r="B384" s="260">
        <v>2937.139893</v>
      </c>
      <c r="C384" s="260">
        <v>2948.219971</v>
      </c>
      <c r="D384" s="260">
        <v>2924.110107</v>
      </c>
      <c r="E384" s="260">
        <v>2945.830078</v>
      </c>
      <c r="F384" s="261">
        <v>2945.830078</v>
      </c>
      <c r="G384" s="260">
        <v>3919330000</v>
      </c>
      <c r="H384" s="263">
        <f t="shared" si="5"/>
        <v>9.5141706758301804E-4</v>
      </c>
      <c r="I384" s="262"/>
      <c r="J384" s="266">
        <v>382</v>
      </c>
      <c r="K384">
        <v>9.5141706758301804E-4</v>
      </c>
      <c r="L384" s="267">
        <v>-1.7569780748494836E-2</v>
      </c>
    </row>
    <row r="385" spans="1:12" ht="14.4" x14ac:dyDescent="0.3">
      <c r="A385" s="8">
        <v>43584</v>
      </c>
      <c r="B385" s="260">
        <v>2940.580078</v>
      </c>
      <c r="C385" s="260">
        <v>2949.5200199999999</v>
      </c>
      <c r="D385" s="260">
        <v>2939.3500979999999</v>
      </c>
      <c r="E385" s="260">
        <v>2943.030029</v>
      </c>
      <c r="F385" s="261">
        <v>2943.030029</v>
      </c>
      <c r="G385" s="260">
        <v>3118780000</v>
      </c>
      <c r="H385" s="263">
        <f t="shared" si="5"/>
        <v>1.071522009526928E-3</v>
      </c>
      <c r="I385" s="262"/>
      <c r="J385" s="266">
        <v>383</v>
      </c>
      <c r="K385">
        <v>1.071522009526928E-3</v>
      </c>
      <c r="L385" s="267">
        <v>-1.7507323088642147E-2</v>
      </c>
    </row>
    <row r="386" spans="1:12" ht="14.4" x14ac:dyDescent="0.3">
      <c r="A386" s="8">
        <v>43581</v>
      </c>
      <c r="B386" s="260">
        <v>2925.8100589999999</v>
      </c>
      <c r="C386" s="260">
        <v>2939.8798830000001</v>
      </c>
      <c r="D386" s="260">
        <v>2917.5600589999999</v>
      </c>
      <c r="E386" s="260">
        <v>2939.8798830000001</v>
      </c>
      <c r="F386" s="261">
        <v>2939.8798830000001</v>
      </c>
      <c r="G386" s="260">
        <v>3248500000</v>
      </c>
      <c r="H386" s="263">
        <f t="shared" si="5"/>
        <v>4.6852921619225159E-3</v>
      </c>
      <c r="I386" s="262"/>
      <c r="J386" s="266">
        <v>384</v>
      </c>
      <c r="K386">
        <v>4.6852921619225159E-3</v>
      </c>
      <c r="L386" s="267">
        <v>-1.7501595860211223E-2</v>
      </c>
    </row>
    <row r="387" spans="1:12" ht="14.4" x14ac:dyDescent="0.3">
      <c r="A387" s="8">
        <v>43580</v>
      </c>
      <c r="B387" s="260">
        <v>2928.98999</v>
      </c>
      <c r="C387" s="260">
        <v>2933.1000979999999</v>
      </c>
      <c r="D387" s="260">
        <v>2912.8400879999999</v>
      </c>
      <c r="E387" s="260">
        <v>2926.169922</v>
      </c>
      <c r="F387" s="261">
        <v>2926.169922</v>
      </c>
      <c r="G387" s="260">
        <v>3425280000</v>
      </c>
      <c r="H387" s="263">
        <f t="shared" si="5"/>
        <v>-3.6897361004354176E-4</v>
      </c>
      <c r="I387" s="262"/>
      <c r="J387" s="266">
        <v>385</v>
      </c>
      <c r="K387">
        <v>-3.6897361004354176E-4</v>
      </c>
      <c r="L387" s="267">
        <v>-1.7473989607887829E-2</v>
      </c>
    </row>
    <row r="388" spans="1:12" ht="14.4" x14ac:dyDescent="0.3">
      <c r="A388" s="8">
        <v>43579</v>
      </c>
      <c r="B388" s="260">
        <v>2934</v>
      </c>
      <c r="C388" s="260">
        <v>2936.830078</v>
      </c>
      <c r="D388" s="260">
        <v>2926.0500489999999</v>
      </c>
      <c r="E388" s="260">
        <v>2927.25</v>
      </c>
      <c r="F388" s="261">
        <v>2927.25</v>
      </c>
      <c r="G388" s="260">
        <v>3448960000</v>
      </c>
      <c r="H388" s="263">
        <f t="shared" ref="H388:H451" si="6">(F388-F389)/F389</f>
        <v>-2.1917632969648744E-3</v>
      </c>
      <c r="I388" s="262"/>
      <c r="J388" s="266">
        <v>386</v>
      </c>
      <c r="K388">
        <v>-2.1917632969648744E-3</v>
      </c>
      <c r="L388" s="267">
        <v>-1.7462724540040542E-2</v>
      </c>
    </row>
    <row r="389" spans="1:12" ht="14.4" x14ac:dyDescent="0.3">
      <c r="A389" s="8">
        <v>43578</v>
      </c>
      <c r="B389" s="260">
        <v>2909.98999</v>
      </c>
      <c r="C389" s="260">
        <v>2936.3100589999999</v>
      </c>
      <c r="D389" s="260">
        <v>2908.530029</v>
      </c>
      <c r="E389" s="260">
        <v>2933.679932</v>
      </c>
      <c r="F389" s="261">
        <v>2933.679932</v>
      </c>
      <c r="G389" s="260">
        <v>3635030000</v>
      </c>
      <c r="H389" s="263">
        <f t="shared" si="6"/>
        <v>8.8412058089990583E-3</v>
      </c>
      <c r="I389" s="262"/>
      <c r="J389" s="266">
        <v>387</v>
      </c>
      <c r="K389">
        <v>8.8412058089990583E-3</v>
      </c>
      <c r="L389" s="267">
        <v>-1.7460253489040293E-2</v>
      </c>
    </row>
    <row r="390" spans="1:12" ht="14.4" x14ac:dyDescent="0.3">
      <c r="A390" s="8">
        <v>43577</v>
      </c>
      <c r="B390" s="260">
        <v>2898.780029</v>
      </c>
      <c r="C390" s="260">
        <v>2909.51001</v>
      </c>
      <c r="D390" s="260">
        <v>2896.3500979999999</v>
      </c>
      <c r="E390" s="260">
        <v>2907.969971</v>
      </c>
      <c r="F390" s="261">
        <v>2907.969971</v>
      </c>
      <c r="G390" s="260">
        <v>2997950000</v>
      </c>
      <c r="H390" s="263">
        <f t="shared" si="6"/>
        <v>1.0120177659616108E-3</v>
      </c>
      <c r="I390" s="262"/>
      <c r="J390" s="266">
        <v>388</v>
      </c>
      <c r="K390">
        <v>1.0120177659616108E-3</v>
      </c>
      <c r="L390" s="267">
        <v>-1.7431845673211804E-2</v>
      </c>
    </row>
    <row r="391" spans="1:12" ht="14.4" x14ac:dyDescent="0.3">
      <c r="A391" s="8">
        <v>43573</v>
      </c>
      <c r="B391" s="260">
        <v>2904.8100589999999</v>
      </c>
      <c r="C391" s="260">
        <v>2908.3999020000001</v>
      </c>
      <c r="D391" s="260">
        <v>2891.8999020000001</v>
      </c>
      <c r="E391" s="260">
        <v>2905.030029</v>
      </c>
      <c r="F391" s="261">
        <v>2905.030029</v>
      </c>
      <c r="G391" s="260">
        <v>3506850000</v>
      </c>
      <c r="H391" s="263">
        <f t="shared" si="6"/>
        <v>1.5790922365065687E-3</v>
      </c>
      <c r="I391" s="262"/>
      <c r="J391" s="266">
        <v>389</v>
      </c>
      <c r="K391">
        <v>1.5790922365065687E-3</v>
      </c>
      <c r="L391" s="267">
        <v>-1.7422049338598842E-2</v>
      </c>
    </row>
    <row r="392" spans="1:12" ht="14.4" x14ac:dyDescent="0.3">
      <c r="A392" s="8">
        <v>43572</v>
      </c>
      <c r="B392" s="260">
        <v>2916.040039</v>
      </c>
      <c r="C392" s="260">
        <v>2918</v>
      </c>
      <c r="D392" s="260">
        <v>2895.4499510000001</v>
      </c>
      <c r="E392" s="260">
        <v>2900.4499510000001</v>
      </c>
      <c r="F392" s="261">
        <v>2900.4499510000001</v>
      </c>
      <c r="G392" s="260">
        <v>3602300000</v>
      </c>
      <c r="H392" s="263">
        <f t="shared" si="6"/>
        <v>-2.2738119838754439E-3</v>
      </c>
      <c r="I392" s="262"/>
      <c r="J392" s="266">
        <v>390</v>
      </c>
      <c r="K392">
        <v>-2.2738119838754439E-3</v>
      </c>
      <c r="L392" s="267">
        <v>-1.7390709580655257E-2</v>
      </c>
    </row>
    <row r="393" spans="1:12" ht="14.4" x14ac:dyDescent="0.3">
      <c r="A393" s="8">
        <v>43571</v>
      </c>
      <c r="B393" s="260">
        <v>2912.26001</v>
      </c>
      <c r="C393" s="260">
        <v>2916.0600589999999</v>
      </c>
      <c r="D393" s="260">
        <v>2900.709961</v>
      </c>
      <c r="E393" s="260">
        <v>2907.0600589999999</v>
      </c>
      <c r="F393" s="261">
        <v>2907.0600589999999</v>
      </c>
      <c r="G393" s="260">
        <v>3402210000</v>
      </c>
      <c r="H393" s="263">
        <f t="shared" si="6"/>
        <v>5.0935818675445653E-4</v>
      </c>
      <c r="I393" s="262"/>
      <c r="J393" s="266">
        <v>391</v>
      </c>
      <c r="K393">
        <v>5.0935818675445653E-4</v>
      </c>
      <c r="L393" s="267">
        <v>-1.7356563042465096E-2</v>
      </c>
    </row>
    <row r="394" spans="1:12" ht="14.4" x14ac:dyDescent="0.3">
      <c r="A394" s="8">
        <v>43570</v>
      </c>
      <c r="B394" s="260">
        <v>2908.320068</v>
      </c>
      <c r="C394" s="260">
        <v>2909.6000979999999</v>
      </c>
      <c r="D394" s="260">
        <v>2896.4799800000001</v>
      </c>
      <c r="E394" s="260">
        <v>2905.580078</v>
      </c>
      <c r="F394" s="261">
        <v>2905.580078</v>
      </c>
      <c r="G394" s="260">
        <v>3088330000</v>
      </c>
      <c r="H394" s="263">
        <f t="shared" si="6"/>
        <v>-6.2936911387957012E-4</v>
      </c>
      <c r="I394" s="262"/>
      <c r="J394" s="266">
        <v>392</v>
      </c>
      <c r="K394">
        <v>-6.2936911387957012E-4</v>
      </c>
      <c r="L394" s="267">
        <v>-1.7328125692564762E-2</v>
      </c>
    </row>
    <row r="395" spans="1:12" ht="14.4" x14ac:dyDescent="0.3">
      <c r="A395" s="8">
        <v>43567</v>
      </c>
      <c r="B395" s="260">
        <v>2900.860107</v>
      </c>
      <c r="C395" s="260">
        <v>2910.540039</v>
      </c>
      <c r="D395" s="260">
        <v>2898.3701169999999</v>
      </c>
      <c r="E395" s="260">
        <v>2907.4099120000001</v>
      </c>
      <c r="F395" s="261">
        <v>2907.4099120000001</v>
      </c>
      <c r="G395" s="260">
        <v>3688490000</v>
      </c>
      <c r="H395" s="263">
        <f t="shared" si="6"/>
        <v>6.6093242959803736E-3</v>
      </c>
      <c r="I395" s="262"/>
      <c r="J395" s="266">
        <v>393</v>
      </c>
      <c r="K395">
        <v>6.6093242959803736E-3</v>
      </c>
      <c r="L395" s="267">
        <v>-1.7327264059605166E-2</v>
      </c>
    </row>
    <row r="396" spans="1:12" ht="14.4" x14ac:dyDescent="0.3">
      <c r="A396" s="8">
        <v>43566</v>
      </c>
      <c r="B396" s="260">
        <v>2891.919922</v>
      </c>
      <c r="C396" s="260">
        <v>2893.419922</v>
      </c>
      <c r="D396" s="260">
        <v>2881.98999</v>
      </c>
      <c r="E396" s="260">
        <v>2888.320068</v>
      </c>
      <c r="F396" s="261">
        <v>2888.320068</v>
      </c>
      <c r="G396" s="260">
        <v>2938540000</v>
      </c>
      <c r="H396" s="263">
        <f t="shared" si="6"/>
        <v>3.8122920939531678E-5</v>
      </c>
      <c r="I396" s="262"/>
      <c r="J396" s="266">
        <v>394</v>
      </c>
      <c r="K396">
        <v>3.8122920939531678E-5</v>
      </c>
      <c r="L396" s="267">
        <v>-1.7320866043613731E-2</v>
      </c>
    </row>
    <row r="397" spans="1:12" ht="14.4" x14ac:dyDescent="0.3">
      <c r="A397" s="8">
        <v>43565</v>
      </c>
      <c r="B397" s="260">
        <v>2881.3701169999999</v>
      </c>
      <c r="C397" s="260">
        <v>2889.709961</v>
      </c>
      <c r="D397" s="260">
        <v>2879.1298830000001</v>
      </c>
      <c r="E397" s="260">
        <v>2888.209961</v>
      </c>
      <c r="F397" s="261">
        <v>2888.209961</v>
      </c>
      <c r="G397" s="260">
        <v>3062380000</v>
      </c>
      <c r="H397" s="263">
        <f t="shared" si="6"/>
        <v>3.4778716456172871E-3</v>
      </c>
      <c r="I397" s="262"/>
      <c r="J397" s="266">
        <v>395</v>
      </c>
      <c r="K397">
        <v>3.4778716456172871E-3</v>
      </c>
      <c r="L397" s="267">
        <v>-1.7284435399528331E-2</v>
      </c>
    </row>
    <row r="398" spans="1:12" ht="14.4" x14ac:dyDescent="0.3">
      <c r="A398" s="8">
        <v>43564</v>
      </c>
      <c r="B398" s="260">
        <v>2886.580078</v>
      </c>
      <c r="C398" s="260">
        <v>2886.8798830000001</v>
      </c>
      <c r="D398" s="260">
        <v>2873.330078</v>
      </c>
      <c r="E398" s="260">
        <v>2878.1999510000001</v>
      </c>
      <c r="F398" s="261">
        <v>2878.1999510000001</v>
      </c>
      <c r="G398" s="260">
        <v>3007980000</v>
      </c>
      <c r="H398" s="263">
        <f t="shared" si="6"/>
        <v>-6.0674946140922741E-3</v>
      </c>
      <c r="I398" s="262"/>
      <c r="J398" s="266">
        <v>396</v>
      </c>
      <c r="K398">
        <v>-6.0674946140922741E-3</v>
      </c>
      <c r="L398" s="267">
        <v>-1.727630894790802E-2</v>
      </c>
    </row>
    <row r="399" spans="1:12" ht="14.4" x14ac:dyDescent="0.3">
      <c r="A399" s="8">
        <v>43563</v>
      </c>
      <c r="B399" s="260">
        <v>2888.459961</v>
      </c>
      <c r="C399" s="260">
        <v>2895.9499510000001</v>
      </c>
      <c r="D399" s="260">
        <v>2880.780029</v>
      </c>
      <c r="E399" s="260">
        <v>2895.7700199999999</v>
      </c>
      <c r="F399" s="261">
        <v>2895.7700199999999</v>
      </c>
      <c r="G399" s="260">
        <v>3054030000</v>
      </c>
      <c r="H399" s="263">
        <f t="shared" si="6"/>
        <v>1.0474601970707699E-3</v>
      </c>
      <c r="I399" s="262"/>
      <c r="J399" s="266">
        <v>397</v>
      </c>
      <c r="K399">
        <v>1.0474601970707699E-3</v>
      </c>
      <c r="L399" s="267">
        <v>-1.7233475517348325E-2</v>
      </c>
    </row>
    <row r="400" spans="1:12" ht="14.4" x14ac:dyDescent="0.3">
      <c r="A400" s="8">
        <v>43560</v>
      </c>
      <c r="B400" s="260">
        <v>2884.1599120000001</v>
      </c>
      <c r="C400" s="260">
        <v>2893.23999</v>
      </c>
      <c r="D400" s="260">
        <v>2882.98999</v>
      </c>
      <c r="E400" s="260">
        <v>2892.73999</v>
      </c>
      <c r="F400" s="261">
        <v>2892.73999</v>
      </c>
      <c r="G400" s="260">
        <v>3146820000</v>
      </c>
      <c r="H400" s="263">
        <f t="shared" si="6"/>
        <v>4.6364325416488519E-3</v>
      </c>
      <c r="I400" s="262"/>
      <c r="J400" s="266">
        <v>398</v>
      </c>
      <c r="K400">
        <v>4.6364325416488519E-3</v>
      </c>
      <c r="L400" s="267">
        <v>-1.7165917795483626E-2</v>
      </c>
    </row>
    <row r="401" spans="1:12" ht="14.4" x14ac:dyDescent="0.3">
      <c r="A401" s="8">
        <v>43559</v>
      </c>
      <c r="B401" s="260">
        <v>2873.98999</v>
      </c>
      <c r="C401" s="260">
        <v>2881.280029</v>
      </c>
      <c r="D401" s="260">
        <v>2867.139893</v>
      </c>
      <c r="E401" s="260">
        <v>2879.389893</v>
      </c>
      <c r="F401" s="261">
        <v>2879.389893</v>
      </c>
      <c r="G401" s="260">
        <v>3015180000</v>
      </c>
      <c r="H401" s="263">
        <f t="shared" si="6"/>
        <v>2.0846353463820498E-3</v>
      </c>
      <c r="I401" s="262"/>
      <c r="J401" s="266">
        <v>399</v>
      </c>
      <c r="K401">
        <v>2.0846353463820498E-3</v>
      </c>
      <c r="L401" s="267">
        <v>-1.7165321060371264E-2</v>
      </c>
    </row>
    <row r="402" spans="1:12" ht="14.4" x14ac:dyDescent="0.3">
      <c r="A402" s="8">
        <v>43558</v>
      </c>
      <c r="B402" s="260">
        <v>2876.0900879999999</v>
      </c>
      <c r="C402" s="260">
        <v>2885.25</v>
      </c>
      <c r="D402" s="260">
        <v>2865.169922</v>
      </c>
      <c r="E402" s="260">
        <v>2873.3999020000001</v>
      </c>
      <c r="F402" s="261">
        <v>2873.3999020000001</v>
      </c>
      <c r="G402" s="260">
        <v>3550240000</v>
      </c>
      <c r="H402" s="263">
        <f t="shared" si="6"/>
        <v>2.1483768437535206E-3</v>
      </c>
      <c r="I402" s="262"/>
      <c r="J402" s="266">
        <v>400</v>
      </c>
      <c r="K402">
        <v>2.1483768437535206E-3</v>
      </c>
      <c r="L402" s="267">
        <v>-1.7110225960350414E-2</v>
      </c>
    </row>
    <row r="403" spans="1:12" ht="14.4" x14ac:dyDescent="0.3">
      <c r="A403" s="8">
        <v>43557</v>
      </c>
      <c r="B403" s="260">
        <v>2868.23999</v>
      </c>
      <c r="C403" s="260">
        <v>2872.8999020000001</v>
      </c>
      <c r="D403" s="260">
        <v>2858.75</v>
      </c>
      <c r="E403" s="260">
        <v>2867.23999</v>
      </c>
      <c r="F403" s="261">
        <v>2867.23999</v>
      </c>
      <c r="G403" s="260">
        <v>3246900000</v>
      </c>
      <c r="H403" s="263">
        <f t="shared" si="6"/>
        <v>1.7455767155240763E-5</v>
      </c>
      <c r="I403" s="262"/>
      <c r="J403" s="266">
        <v>401</v>
      </c>
      <c r="K403">
        <v>1.7455767155240763E-5</v>
      </c>
      <c r="L403" s="267">
        <v>-1.708145408550955E-2</v>
      </c>
    </row>
    <row r="404" spans="1:12" ht="14.4" x14ac:dyDescent="0.3">
      <c r="A404" s="8">
        <v>43556</v>
      </c>
      <c r="B404" s="260">
        <v>2848.6298830000001</v>
      </c>
      <c r="C404" s="260">
        <v>2869.3999020000001</v>
      </c>
      <c r="D404" s="260">
        <v>2848.6298830000001</v>
      </c>
      <c r="E404" s="260">
        <v>2867.1899410000001</v>
      </c>
      <c r="F404" s="261">
        <v>2867.1899410000001</v>
      </c>
      <c r="G404" s="260">
        <v>3500760000</v>
      </c>
      <c r="H404" s="263">
        <f t="shared" si="6"/>
        <v>1.1568600103627853E-2</v>
      </c>
      <c r="I404" s="262"/>
      <c r="J404" s="266">
        <v>402</v>
      </c>
      <c r="K404">
        <v>1.1568600103627853E-2</v>
      </c>
      <c r="L404" s="267">
        <v>-1.7077526289083138E-2</v>
      </c>
    </row>
    <row r="405" spans="1:12" ht="14.4" x14ac:dyDescent="0.3">
      <c r="A405" s="8">
        <v>43553</v>
      </c>
      <c r="B405" s="260">
        <v>2828.2700199999999</v>
      </c>
      <c r="C405" s="260">
        <v>2836.030029</v>
      </c>
      <c r="D405" s="260">
        <v>2819.2299800000001</v>
      </c>
      <c r="E405" s="260">
        <v>2834.3999020000001</v>
      </c>
      <c r="F405" s="261">
        <v>2834.3999020000001</v>
      </c>
      <c r="G405" s="260">
        <v>3740700000</v>
      </c>
      <c r="H405" s="263">
        <f t="shared" si="6"/>
        <v>6.7342800405345319E-3</v>
      </c>
      <c r="I405" s="262"/>
      <c r="J405" s="266">
        <v>403</v>
      </c>
      <c r="K405">
        <v>6.7342800405345319E-3</v>
      </c>
      <c r="L405" s="267">
        <v>-1.7053851930321835E-2</v>
      </c>
    </row>
    <row r="406" spans="1:12" ht="14.4" x14ac:dyDescent="0.3">
      <c r="A406" s="8">
        <v>43552</v>
      </c>
      <c r="B406" s="260">
        <v>2809.3999020000001</v>
      </c>
      <c r="C406" s="260">
        <v>2819.709961</v>
      </c>
      <c r="D406" s="260">
        <v>2798.7700199999999</v>
      </c>
      <c r="E406" s="260">
        <v>2815.4399410000001</v>
      </c>
      <c r="F406" s="261">
        <v>2815.4399410000001</v>
      </c>
      <c r="G406" s="260">
        <v>3158170000</v>
      </c>
      <c r="H406" s="263">
        <f t="shared" si="6"/>
        <v>3.5894814516555119E-3</v>
      </c>
      <c r="I406" s="262"/>
      <c r="J406" s="266">
        <v>404</v>
      </c>
      <c r="K406">
        <v>3.5894814516555119E-3</v>
      </c>
      <c r="L406" s="267">
        <v>-1.7049334475145554E-2</v>
      </c>
    </row>
    <row r="407" spans="1:12" ht="14.4" x14ac:dyDescent="0.3">
      <c r="A407" s="8">
        <v>43551</v>
      </c>
      <c r="B407" s="260">
        <v>2819.719971</v>
      </c>
      <c r="C407" s="260">
        <v>2825.5600589999999</v>
      </c>
      <c r="D407" s="260">
        <v>2787.719971</v>
      </c>
      <c r="E407" s="260">
        <v>2805.3701169999999</v>
      </c>
      <c r="F407" s="261">
        <v>2805.3701169999999</v>
      </c>
      <c r="G407" s="260">
        <v>3372930000</v>
      </c>
      <c r="H407" s="263">
        <f t="shared" si="6"/>
        <v>-4.6443249792896685E-3</v>
      </c>
      <c r="I407" s="262"/>
      <c r="J407" s="266">
        <v>405</v>
      </c>
      <c r="K407">
        <v>-4.6443249792896685E-3</v>
      </c>
      <c r="L407" s="267">
        <v>-1.704276438694699E-2</v>
      </c>
    </row>
    <row r="408" spans="1:12" ht="14.4" x14ac:dyDescent="0.3">
      <c r="A408" s="8">
        <v>43550</v>
      </c>
      <c r="B408" s="260">
        <v>2812.6599120000001</v>
      </c>
      <c r="C408" s="260">
        <v>2829.8701169999999</v>
      </c>
      <c r="D408" s="260">
        <v>2803.98999</v>
      </c>
      <c r="E408" s="260">
        <v>2818.459961</v>
      </c>
      <c r="F408" s="261">
        <v>2818.459961</v>
      </c>
      <c r="G408" s="260">
        <v>3266050000</v>
      </c>
      <c r="H408" s="263">
        <f t="shared" si="6"/>
        <v>7.1827260364814979E-3</v>
      </c>
      <c r="I408" s="262"/>
      <c r="J408" s="266">
        <v>406</v>
      </c>
      <c r="K408">
        <v>7.1827260364814979E-3</v>
      </c>
      <c r="L408" s="267">
        <v>-1.7028278109150367E-2</v>
      </c>
    </row>
    <row r="409" spans="1:12" ht="14.4" x14ac:dyDescent="0.3">
      <c r="A409" s="8">
        <v>43549</v>
      </c>
      <c r="B409" s="260">
        <v>2796.01001</v>
      </c>
      <c r="C409" s="260">
        <v>2809.790039</v>
      </c>
      <c r="D409" s="260">
        <v>2785.0200199999999</v>
      </c>
      <c r="E409" s="260">
        <v>2798.360107</v>
      </c>
      <c r="F409" s="261">
        <v>2798.360107</v>
      </c>
      <c r="G409" s="260">
        <v>3376580000</v>
      </c>
      <c r="H409" s="263">
        <f t="shared" si="6"/>
        <v>-8.3902083140413065E-4</v>
      </c>
      <c r="I409" s="262"/>
      <c r="J409" s="266">
        <v>407</v>
      </c>
      <c r="K409">
        <v>-8.3902083140413065E-4</v>
      </c>
      <c r="L409" s="267">
        <v>-1.7003925782517481E-2</v>
      </c>
    </row>
    <row r="410" spans="1:12" ht="14.4" x14ac:dyDescent="0.3">
      <c r="A410" s="8">
        <v>43546</v>
      </c>
      <c r="B410" s="260">
        <v>2844.5200199999999</v>
      </c>
      <c r="C410" s="260">
        <v>2846.1599120000001</v>
      </c>
      <c r="D410" s="260">
        <v>2800.469971</v>
      </c>
      <c r="E410" s="260">
        <v>2800.709961</v>
      </c>
      <c r="F410" s="261">
        <v>2800.709961</v>
      </c>
      <c r="G410" s="260">
        <v>4237200000</v>
      </c>
      <c r="H410" s="263">
        <f t="shared" si="6"/>
        <v>-1.8974501282021203E-2</v>
      </c>
      <c r="I410" s="262"/>
      <c r="J410" s="266">
        <v>408</v>
      </c>
      <c r="K410">
        <v>-1.8974501282021203E-2</v>
      </c>
      <c r="L410" s="267">
        <v>-1.6961330342146873E-2</v>
      </c>
    </row>
    <row r="411" spans="1:12" ht="14.4" x14ac:dyDescent="0.3">
      <c r="A411" s="8">
        <v>43545</v>
      </c>
      <c r="B411" s="260">
        <v>2819.719971</v>
      </c>
      <c r="C411" s="260">
        <v>2860.3100589999999</v>
      </c>
      <c r="D411" s="260">
        <v>2817.3798830000001</v>
      </c>
      <c r="E411" s="260">
        <v>2854.8798830000001</v>
      </c>
      <c r="F411" s="261">
        <v>2854.8798830000001</v>
      </c>
      <c r="G411" s="260">
        <v>3546800000</v>
      </c>
      <c r="H411" s="263">
        <f t="shared" si="6"/>
        <v>1.0852481284119786E-2</v>
      </c>
      <c r="I411" s="262"/>
      <c r="J411" s="266">
        <v>409</v>
      </c>
      <c r="K411">
        <v>1.0852481284119786E-2</v>
      </c>
      <c r="L411" s="267">
        <v>-1.6935391920922614E-2</v>
      </c>
    </row>
    <row r="412" spans="1:12" ht="14.4" x14ac:dyDescent="0.3">
      <c r="A412" s="8">
        <v>43544</v>
      </c>
      <c r="B412" s="260">
        <v>2831.3400879999999</v>
      </c>
      <c r="C412" s="260">
        <v>2843.540039</v>
      </c>
      <c r="D412" s="260">
        <v>2812.429932</v>
      </c>
      <c r="E412" s="260">
        <v>2824.2299800000001</v>
      </c>
      <c r="F412" s="261">
        <v>2824.2299800000001</v>
      </c>
      <c r="G412" s="260">
        <v>3771200000</v>
      </c>
      <c r="H412" s="263">
        <f t="shared" si="6"/>
        <v>-2.9443536434347168E-3</v>
      </c>
      <c r="I412" s="262"/>
      <c r="J412" s="266">
        <v>410</v>
      </c>
      <c r="K412">
        <v>-2.9443536434347168E-3</v>
      </c>
      <c r="L412" s="267">
        <v>-1.6908457050140751E-2</v>
      </c>
    </row>
    <row r="413" spans="1:12" ht="14.4" x14ac:dyDescent="0.3">
      <c r="A413" s="8">
        <v>43543</v>
      </c>
      <c r="B413" s="260">
        <v>2840.76001</v>
      </c>
      <c r="C413" s="260">
        <v>2852.419922</v>
      </c>
      <c r="D413" s="260">
        <v>2823.2700199999999</v>
      </c>
      <c r="E413" s="260">
        <v>2832.570068</v>
      </c>
      <c r="F413" s="261">
        <v>2832.570068</v>
      </c>
      <c r="G413" s="260">
        <v>3620220000</v>
      </c>
      <c r="H413" s="263">
        <f t="shared" si="6"/>
        <v>-1.3056153949721089E-4</v>
      </c>
      <c r="I413" s="262"/>
      <c r="J413" s="266">
        <v>411</v>
      </c>
      <c r="K413">
        <v>-1.3056153949721089E-4</v>
      </c>
      <c r="L413" s="267">
        <v>-1.6903701428768896E-2</v>
      </c>
    </row>
    <row r="414" spans="1:12" ht="14.4" x14ac:dyDescent="0.3">
      <c r="A414" s="8">
        <v>43542</v>
      </c>
      <c r="B414" s="260">
        <v>2822.610107</v>
      </c>
      <c r="C414" s="260">
        <v>2835.4099120000001</v>
      </c>
      <c r="D414" s="260">
        <v>2821.98999</v>
      </c>
      <c r="E414" s="260">
        <v>2832.9399410000001</v>
      </c>
      <c r="F414" s="261">
        <v>2832.9399410000001</v>
      </c>
      <c r="G414" s="260">
        <v>3552190000</v>
      </c>
      <c r="H414" s="263">
        <f t="shared" si="6"/>
        <v>3.7059469240238938E-3</v>
      </c>
      <c r="I414" s="262"/>
      <c r="J414" s="266">
        <v>412</v>
      </c>
      <c r="K414">
        <v>3.7059469240238938E-3</v>
      </c>
      <c r="L414" s="267">
        <v>-1.689434350929472E-2</v>
      </c>
    </row>
    <row r="415" spans="1:12" ht="14.4" x14ac:dyDescent="0.3">
      <c r="A415" s="8">
        <v>43539</v>
      </c>
      <c r="B415" s="260">
        <v>2810.790039</v>
      </c>
      <c r="C415" s="260">
        <v>2830.7299800000001</v>
      </c>
      <c r="D415" s="260">
        <v>2810.790039</v>
      </c>
      <c r="E415" s="260">
        <v>2822.4799800000001</v>
      </c>
      <c r="F415" s="261">
        <v>2822.4799800000001</v>
      </c>
      <c r="G415" s="260">
        <v>5962730000</v>
      </c>
      <c r="H415" s="263">
        <f t="shared" si="6"/>
        <v>4.9849029011059566E-3</v>
      </c>
      <c r="I415" s="262"/>
      <c r="J415" s="266">
        <v>413</v>
      </c>
      <c r="K415">
        <v>4.9849029011059566E-3</v>
      </c>
      <c r="L415" s="267">
        <v>-1.6864371474199082E-2</v>
      </c>
    </row>
    <row r="416" spans="1:12" ht="14.4" x14ac:dyDescent="0.3">
      <c r="A416" s="8">
        <v>43538</v>
      </c>
      <c r="B416" s="260">
        <v>2810.3798830000001</v>
      </c>
      <c r="C416" s="260">
        <v>2815</v>
      </c>
      <c r="D416" s="260">
        <v>2803.459961</v>
      </c>
      <c r="E416" s="260">
        <v>2808.4799800000001</v>
      </c>
      <c r="F416" s="261">
        <v>2808.4799800000001</v>
      </c>
      <c r="G416" s="260">
        <v>3469730000</v>
      </c>
      <c r="H416" s="263">
        <f t="shared" si="6"/>
        <v>-8.6802259320995824E-4</v>
      </c>
      <c r="I416" s="262"/>
      <c r="J416" s="266">
        <v>414</v>
      </c>
      <c r="K416">
        <v>-8.6802259320995824E-4</v>
      </c>
      <c r="L416" s="267">
        <v>-1.684144268105555E-2</v>
      </c>
    </row>
    <row r="417" spans="1:12" ht="14.4" x14ac:dyDescent="0.3">
      <c r="A417" s="8">
        <v>43537</v>
      </c>
      <c r="B417" s="260">
        <v>2799.780029</v>
      </c>
      <c r="C417" s="260">
        <v>2821.23999</v>
      </c>
      <c r="D417" s="260">
        <v>2799.780029</v>
      </c>
      <c r="E417" s="260">
        <v>2810.919922</v>
      </c>
      <c r="F417" s="261">
        <v>2810.919922</v>
      </c>
      <c r="G417" s="260">
        <v>3766150000</v>
      </c>
      <c r="H417" s="263">
        <f t="shared" si="6"/>
        <v>6.9495836895341742E-3</v>
      </c>
      <c r="I417" s="262"/>
      <c r="J417" s="266">
        <v>415</v>
      </c>
      <c r="K417">
        <v>6.9495836895341742E-3</v>
      </c>
      <c r="L417" s="267">
        <v>-1.6841070785870133E-2</v>
      </c>
    </row>
    <row r="418" spans="1:12" ht="14.4" x14ac:dyDescent="0.3">
      <c r="A418" s="8">
        <v>43536</v>
      </c>
      <c r="B418" s="260">
        <v>2787.3400879999999</v>
      </c>
      <c r="C418" s="260">
        <v>2798.320068</v>
      </c>
      <c r="D418" s="260">
        <v>2786.7299800000001</v>
      </c>
      <c r="E418" s="260">
        <v>2791.5200199999999</v>
      </c>
      <c r="F418" s="261">
        <v>2791.5200199999999</v>
      </c>
      <c r="G418" s="260">
        <v>3414230000</v>
      </c>
      <c r="H418" s="263">
        <f t="shared" si="6"/>
        <v>2.9533183111009917E-3</v>
      </c>
      <c r="I418" s="262"/>
      <c r="J418" s="266">
        <v>416</v>
      </c>
      <c r="K418">
        <v>2.9533183111009917E-3</v>
      </c>
      <c r="L418" s="267">
        <v>-1.6803502934565836E-2</v>
      </c>
    </row>
    <row r="419" spans="1:12" ht="14.4" x14ac:dyDescent="0.3">
      <c r="A419" s="8">
        <v>43535</v>
      </c>
      <c r="B419" s="260">
        <v>2747.610107</v>
      </c>
      <c r="C419" s="260">
        <v>2784</v>
      </c>
      <c r="D419" s="260">
        <v>2747.610107</v>
      </c>
      <c r="E419" s="260">
        <v>2783.3000489999999</v>
      </c>
      <c r="F419" s="261">
        <v>2783.3000489999999</v>
      </c>
      <c r="G419" s="260">
        <v>3749030000</v>
      </c>
      <c r="H419" s="263">
        <f t="shared" si="6"/>
        <v>1.4666042063348398E-2</v>
      </c>
      <c r="I419" s="262"/>
      <c r="J419" s="266">
        <v>417</v>
      </c>
      <c r="K419">
        <v>1.4666042063348398E-2</v>
      </c>
      <c r="L419" s="267">
        <v>-1.6799951838696148E-2</v>
      </c>
    </row>
    <row r="420" spans="1:12" ht="14.4" x14ac:dyDescent="0.3">
      <c r="A420" s="8">
        <v>43532</v>
      </c>
      <c r="B420" s="260">
        <v>2730.790039</v>
      </c>
      <c r="C420" s="260">
        <v>2744.1298830000001</v>
      </c>
      <c r="D420" s="260">
        <v>2722.2700199999999</v>
      </c>
      <c r="E420" s="260">
        <v>2743.070068</v>
      </c>
      <c r="F420" s="261">
        <v>2743.070068</v>
      </c>
      <c r="G420" s="260">
        <v>3423130000</v>
      </c>
      <c r="H420" s="263">
        <f t="shared" si="6"/>
        <v>-2.1316891099281811E-3</v>
      </c>
      <c r="I420" s="262"/>
      <c r="J420" s="266">
        <v>418</v>
      </c>
      <c r="K420">
        <v>-2.1316891099281811E-3</v>
      </c>
      <c r="L420" s="267">
        <v>-1.6793897384051369E-2</v>
      </c>
    </row>
    <row r="421" spans="1:12" ht="14.4" x14ac:dyDescent="0.3">
      <c r="A421" s="8">
        <v>43531</v>
      </c>
      <c r="B421" s="260">
        <v>2766.530029</v>
      </c>
      <c r="C421" s="260">
        <v>2767.25</v>
      </c>
      <c r="D421" s="260">
        <v>2739.0900879999999</v>
      </c>
      <c r="E421" s="260">
        <v>2748.929932</v>
      </c>
      <c r="F421" s="261">
        <v>2748.929932</v>
      </c>
      <c r="G421" s="260">
        <v>3904860000</v>
      </c>
      <c r="H421" s="263">
        <f t="shared" si="6"/>
        <v>-8.1257173675008381E-3</v>
      </c>
      <c r="I421" s="262"/>
      <c r="J421" s="266">
        <v>419</v>
      </c>
      <c r="K421">
        <v>-8.1257173675008381E-3</v>
      </c>
      <c r="L421" s="267">
        <v>-1.675756194004149E-2</v>
      </c>
    </row>
    <row r="422" spans="1:12" ht="14.4" x14ac:dyDescent="0.3">
      <c r="A422" s="8">
        <v>43530</v>
      </c>
      <c r="B422" s="260">
        <v>2790.2700199999999</v>
      </c>
      <c r="C422" s="260">
        <v>2790.2700199999999</v>
      </c>
      <c r="D422" s="260">
        <v>2768.6899410000001</v>
      </c>
      <c r="E422" s="260">
        <v>2771.4499510000001</v>
      </c>
      <c r="F422" s="261">
        <v>2771.4499510000001</v>
      </c>
      <c r="G422" s="260">
        <v>3786600000</v>
      </c>
      <c r="H422" s="263">
        <f t="shared" si="6"/>
        <v>-6.5240985927846563E-3</v>
      </c>
      <c r="I422" s="262"/>
      <c r="J422" s="266">
        <v>420</v>
      </c>
      <c r="K422">
        <v>-6.5240985927846563E-3</v>
      </c>
      <c r="L422" s="267">
        <v>-1.6720496691790879E-2</v>
      </c>
    </row>
    <row r="423" spans="1:12" ht="14.4" x14ac:dyDescent="0.3">
      <c r="A423" s="8">
        <v>43529</v>
      </c>
      <c r="B423" s="260">
        <v>2794.4099120000001</v>
      </c>
      <c r="C423" s="260">
        <v>2796.4399410000001</v>
      </c>
      <c r="D423" s="260">
        <v>2782.969971</v>
      </c>
      <c r="E423" s="260">
        <v>2789.6499020000001</v>
      </c>
      <c r="F423" s="261">
        <v>2789.6499020000001</v>
      </c>
      <c r="G423" s="260">
        <v>3585690000</v>
      </c>
      <c r="H423" s="263">
        <f t="shared" si="6"/>
        <v>-1.1315330914882669E-3</v>
      </c>
      <c r="I423" s="262"/>
      <c r="J423" s="266">
        <v>421</v>
      </c>
      <c r="K423">
        <v>-1.1315330914882669E-3</v>
      </c>
      <c r="L423" s="267">
        <v>-1.6705672335967474E-2</v>
      </c>
    </row>
    <row r="424" spans="1:12" ht="14.4" x14ac:dyDescent="0.3">
      <c r="A424" s="8">
        <v>43528</v>
      </c>
      <c r="B424" s="260">
        <v>2814.3701169999999</v>
      </c>
      <c r="C424" s="260">
        <v>2816.8798830000001</v>
      </c>
      <c r="D424" s="260">
        <v>2767.6599120000001</v>
      </c>
      <c r="E424" s="260">
        <v>2792.8100589999999</v>
      </c>
      <c r="F424" s="261">
        <v>2792.8100589999999</v>
      </c>
      <c r="G424" s="260">
        <v>3919810000</v>
      </c>
      <c r="H424" s="263">
        <f t="shared" si="6"/>
        <v>-3.8805582032796471E-3</v>
      </c>
      <c r="I424" s="262"/>
      <c r="J424" s="266">
        <v>422</v>
      </c>
      <c r="K424">
        <v>-3.8805582032796471E-3</v>
      </c>
      <c r="L424" s="267">
        <v>-1.6701543722645668E-2</v>
      </c>
    </row>
    <row r="425" spans="1:12" ht="14.4" x14ac:dyDescent="0.3">
      <c r="A425" s="8">
        <v>43525</v>
      </c>
      <c r="B425" s="260">
        <v>2798.219971</v>
      </c>
      <c r="C425" s="260">
        <v>2808.0200199999999</v>
      </c>
      <c r="D425" s="260">
        <v>2787.3798830000001</v>
      </c>
      <c r="E425" s="260">
        <v>2803.6899410000001</v>
      </c>
      <c r="F425" s="261">
        <v>2803.6899410000001</v>
      </c>
      <c r="G425" s="260">
        <v>3972280000</v>
      </c>
      <c r="H425" s="263">
        <f t="shared" si="6"/>
        <v>6.8953205322889507E-3</v>
      </c>
      <c r="I425" s="262"/>
      <c r="J425" s="266">
        <v>423</v>
      </c>
      <c r="K425">
        <v>6.8953205322889507E-3</v>
      </c>
      <c r="L425" s="267">
        <v>-1.6663052344546004E-2</v>
      </c>
    </row>
    <row r="426" spans="1:12" ht="14.4" x14ac:dyDescent="0.3">
      <c r="A426" s="8">
        <v>43524</v>
      </c>
      <c r="B426" s="260">
        <v>2788.110107</v>
      </c>
      <c r="C426" s="260">
        <v>2793.7299800000001</v>
      </c>
      <c r="D426" s="260">
        <v>2782.51001</v>
      </c>
      <c r="E426" s="260">
        <v>2784.48999</v>
      </c>
      <c r="F426" s="261">
        <v>2784.48999</v>
      </c>
      <c r="G426" s="260">
        <v>4396930000</v>
      </c>
      <c r="H426" s="263">
        <f t="shared" si="6"/>
        <v>-2.825508466105802E-3</v>
      </c>
      <c r="I426" s="262"/>
      <c r="J426" s="266">
        <v>424</v>
      </c>
      <c r="K426">
        <v>-2.825508466105802E-3</v>
      </c>
      <c r="L426" s="267">
        <v>-1.6652748966799316E-2</v>
      </c>
    </row>
    <row r="427" spans="1:12" ht="14.4" x14ac:dyDescent="0.3">
      <c r="A427" s="8">
        <v>43523</v>
      </c>
      <c r="B427" s="260">
        <v>2787.5</v>
      </c>
      <c r="C427" s="260">
        <v>2795.76001</v>
      </c>
      <c r="D427" s="260">
        <v>2775.1298830000001</v>
      </c>
      <c r="E427" s="260">
        <v>2792.3798830000001</v>
      </c>
      <c r="F427" s="261">
        <v>2792.3798830000001</v>
      </c>
      <c r="G427" s="260">
        <v>3767130000</v>
      </c>
      <c r="H427" s="263">
        <f t="shared" si="6"/>
        <v>-5.4404919765090693E-4</v>
      </c>
      <c r="I427" s="262"/>
      <c r="J427" s="266">
        <v>425</v>
      </c>
      <c r="K427">
        <v>-5.4404919765090693E-4</v>
      </c>
      <c r="L427" s="267">
        <v>-1.6647680204525429E-2</v>
      </c>
    </row>
    <row r="428" spans="1:12" ht="14.4" x14ac:dyDescent="0.3">
      <c r="A428" s="8">
        <v>43522</v>
      </c>
      <c r="B428" s="260">
        <v>2792.360107</v>
      </c>
      <c r="C428" s="260">
        <v>2803.1201169999999</v>
      </c>
      <c r="D428" s="260">
        <v>2789.469971</v>
      </c>
      <c r="E428" s="260">
        <v>2793.8999020000001</v>
      </c>
      <c r="F428" s="261">
        <v>2793.8999020000001</v>
      </c>
      <c r="G428" s="260">
        <v>3645680000</v>
      </c>
      <c r="H428" s="263">
        <f t="shared" si="6"/>
        <v>-7.9045706907845308E-4</v>
      </c>
      <c r="I428" s="262"/>
      <c r="J428" s="266">
        <v>426</v>
      </c>
      <c r="K428">
        <v>-7.9045706907845308E-4</v>
      </c>
      <c r="L428" s="267">
        <v>-1.6643108928262811E-2</v>
      </c>
    </row>
    <row r="429" spans="1:12" ht="14.4" x14ac:dyDescent="0.3">
      <c r="A429" s="8">
        <v>43521</v>
      </c>
      <c r="B429" s="260">
        <v>2804.3500979999999</v>
      </c>
      <c r="C429" s="260">
        <v>2813.48999</v>
      </c>
      <c r="D429" s="260">
        <v>2794.98999</v>
      </c>
      <c r="E429" s="260">
        <v>2796.110107</v>
      </c>
      <c r="F429" s="261">
        <v>2796.110107</v>
      </c>
      <c r="G429" s="260">
        <v>3804380000</v>
      </c>
      <c r="H429" s="263">
        <f t="shared" si="6"/>
        <v>1.2318623740310147E-3</v>
      </c>
      <c r="I429" s="262"/>
      <c r="J429" s="266">
        <v>427</v>
      </c>
      <c r="K429">
        <v>1.2318623740310147E-3</v>
      </c>
      <c r="L429" s="267">
        <v>-1.6628843516588568E-2</v>
      </c>
    </row>
    <row r="430" spans="1:12" ht="14.4" x14ac:dyDescent="0.3">
      <c r="A430" s="8">
        <v>43518</v>
      </c>
      <c r="B430" s="260">
        <v>2780.669922</v>
      </c>
      <c r="C430" s="260">
        <v>2794.1999510000001</v>
      </c>
      <c r="D430" s="260">
        <v>2779.110107</v>
      </c>
      <c r="E430" s="260">
        <v>2792.669922</v>
      </c>
      <c r="F430" s="261">
        <v>2792.669922</v>
      </c>
      <c r="G430" s="260">
        <v>3427810000</v>
      </c>
      <c r="H430" s="263">
        <f t="shared" si="6"/>
        <v>6.4111023720301256E-3</v>
      </c>
      <c r="I430" s="262"/>
      <c r="J430" s="266">
        <v>428</v>
      </c>
      <c r="K430">
        <v>6.4111023720301256E-3</v>
      </c>
      <c r="L430" s="267">
        <v>-1.6616201190675892E-2</v>
      </c>
    </row>
    <row r="431" spans="1:12" ht="14.4" x14ac:dyDescent="0.3">
      <c r="A431" s="8">
        <v>43517</v>
      </c>
      <c r="B431" s="260">
        <v>2780.23999</v>
      </c>
      <c r="C431" s="260">
        <v>2781.580078</v>
      </c>
      <c r="D431" s="260">
        <v>2764.5500489999999</v>
      </c>
      <c r="E431" s="260">
        <v>2774.8798830000001</v>
      </c>
      <c r="F431" s="261">
        <v>2774.8798830000001</v>
      </c>
      <c r="G431" s="260">
        <v>3559710000</v>
      </c>
      <c r="H431" s="263">
        <f t="shared" si="6"/>
        <v>-3.5264366620445247E-3</v>
      </c>
      <c r="I431" s="262"/>
      <c r="J431" s="266">
        <v>429</v>
      </c>
      <c r="K431">
        <v>-3.5264366620445247E-3</v>
      </c>
      <c r="L431" s="267">
        <v>-1.6615686901813906E-2</v>
      </c>
    </row>
    <row r="432" spans="1:12" ht="14.4" x14ac:dyDescent="0.3">
      <c r="A432" s="8">
        <v>43516</v>
      </c>
      <c r="B432" s="260">
        <v>2779.0500489999999</v>
      </c>
      <c r="C432" s="260">
        <v>2789.8798830000001</v>
      </c>
      <c r="D432" s="260">
        <v>2774.0600589999999</v>
      </c>
      <c r="E432" s="260">
        <v>2784.6999510000001</v>
      </c>
      <c r="F432" s="261">
        <v>2784.6999510000001</v>
      </c>
      <c r="G432" s="260">
        <v>3835450000</v>
      </c>
      <c r="H432" s="263">
        <f t="shared" si="6"/>
        <v>1.7771106074729415E-3</v>
      </c>
      <c r="I432" s="262"/>
      <c r="J432" s="266">
        <v>430</v>
      </c>
      <c r="K432">
        <v>1.7771106074729415E-3</v>
      </c>
      <c r="L432" s="267">
        <v>-1.6604071754674425E-2</v>
      </c>
    </row>
    <row r="433" spans="1:12" ht="14.4" x14ac:dyDescent="0.3">
      <c r="A433" s="8">
        <v>43515</v>
      </c>
      <c r="B433" s="260">
        <v>2769.280029</v>
      </c>
      <c r="C433" s="260">
        <v>2787.330078</v>
      </c>
      <c r="D433" s="260">
        <v>2767.290039</v>
      </c>
      <c r="E433" s="260">
        <v>2779.76001</v>
      </c>
      <c r="F433" s="261">
        <v>2779.76001</v>
      </c>
      <c r="G433" s="260">
        <v>3533710000</v>
      </c>
      <c r="H433" s="263">
        <f t="shared" si="6"/>
        <v>1.4987432818573409E-3</v>
      </c>
      <c r="I433" s="262"/>
      <c r="J433" s="266">
        <v>431</v>
      </c>
      <c r="K433">
        <v>1.4987432818573409E-3</v>
      </c>
      <c r="L433" s="267">
        <v>-1.6571304955209001E-2</v>
      </c>
    </row>
    <row r="434" spans="1:12" ht="14.4" x14ac:dyDescent="0.3">
      <c r="A434" s="8">
        <v>43511</v>
      </c>
      <c r="B434" s="260">
        <v>2760.23999</v>
      </c>
      <c r="C434" s="260">
        <v>2775.6599120000001</v>
      </c>
      <c r="D434" s="260">
        <v>2760.23999</v>
      </c>
      <c r="E434" s="260">
        <v>2775.6000979999999</v>
      </c>
      <c r="F434" s="261">
        <v>2775.6000979999999</v>
      </c>
      <c r="G434" s="260">
        <v>3641370000</v>
      </c>
      <c r="H434" s="263">
        <f t="shared" si="6"/>
        <v>1.0878752906358192E-2</v>
      </c>
      <c r="I434" s="262"/>
      <c r="J434" s="266">
        <v>432</v>
      </c>
      <c r="K434">
        <v>1.0878752906358192E-2</v>
      </c>
      <c r="L434" s="267">
        <v>-1.6535882091098294E-2</v>
      </c>
    </row>
    <row r="435" spans="1:12" ht="14.4" x14ac:dyDescent="0.3">
      <c r="A435" s="8">
        <v>43510</v>
      </c>
      <c r="B435" s="260">
        <v>2743.5</v>
      </c>
      <c r="C435" s="260">
        <v>2757.8999020000001</v>
      </c>
      <c r="D435" s="260">
        <v>2731.2299800000001</v>
      </c>
      <c r="E435" s="260">
        <v>2745.7299800000001</v>
      </c>
      <c r="F435" s="261">
        <v>2745.7299800000001</v>
      </c>
      <c r="G435" s="260">
        <v>3836700000</v>
      </c>
      <c r="H435" s="263">
        <f t="shared" si="6"/>
        <v>-2.6516416178183084E-3</v>
      </c>
      <c r="I435" s="262"/>
      <c r="J435" s="266">
        <v>433</v>
      </c>
      <c r="K435">
        <v>-2.6516416178183084E-3</v>
      </c>
      <c r="L435" s="267">
        <v>-1.6511651433377982E-2</v>
      </c>
    </row>
    <row r="436" spans="1:12" ht="14.4" x14ac:dyDescent="0.3">
      <c r="A436" s="8">
        <v>43509</v>
      </c>
      <c r="B436" s="260">
        <v>2750.3000489999999</v>
      </c>
      <c r="C436" s="260">
        <v>2761.8500979999999</v>
      </c>
      <c r="D436" s="260">
        <v>2748.6298830000001</v>
      </c>
      <c r="E436" s="260">
        <v>2753.030029</v>
      </c>
      <c r="F436" s="261">
        <v>2753.030029</v>
      </c>
      <c r="G436" s="260">
        <v>3670770000</v>
      </c>
      <c r="H436" s="263">
        <f t="shared" si="6"/>
        <v>3.023994731897068E-3</v>
      </c>
      <c r="I436" s="262"/>
      <c r="J436" s="266">
        <v>434</v>
      </c>
      <c r="K436">
        <v>3.023994731897068E-3</v>
      </c>
      <c r="L436" s="267">
        <v>-1.6497847658819752E-2</v>
      </c>
    </row>
    <row r="437" spans="1:12" ht="14.4" x14ac:dyDescent="0.3">
      <c r="A437" s="8">
        <v>43508</v>
      </c>
      <c r="B437" s="260">
        <v>2722.610107</v>
      </c>
      <c r="C437" s="260">
        <v>2748.1899410000001</v>
      </c>
      <c r="D437" s="260">
        <v>2722.610107</v>
      </c>
      <c r="E437" s="260">
        <v>2744.7299800000001</v>
      </c>
      <c r="F437" s="261">
        <v>2744.7299800000001</v>
      </c>
      <c r="G437" s="260">
        <v>3827770000</v>
      </c>
      <c r="H437" s="263">
        <f t="shared" si="6"/>
        <v>1.2890224506745563E-2</v>
      </c>
      <c r="I437" s="262"/>
      <c r="J437" s="266">
        <v>435</v>
      </c>
      <c r="K437">
        <v>1.2890224506745563E-2</v>
      </c>
      <c r="L437" s="267">
        <v>-1.6467929741235017E-2</v>
      </c>
    </row>
    <row r="438" spans="1:12" ht="14.4" x14ac:dyDescent="0.3">
      <c r="A438" s="8">
        <v>43507</v>
      </c>
      <c r="B438" s="260">
        <v>2712.3999020000001</v>
      </c>
      <c r="C438" s="260">
        <v>2718.0500489999999</v>
      </c>
      <c r="D438" s="260">
        <v>2703.790039</v>
      </c>
      <c r="E438" s="260">
        <v>2709.8000489999999</v>
      </c>
      <c r="F438" s="261">
        <v>2709.8000489999999</v>
      </c>
      <c r="G438" s="260">
        <v>3361970000</v>
      </c>
      <c r="H438" s="263">
        <f t="shared" si="6"/>
        <v>7.091030928124373E-4</v>
      </c>
      <c r="I438" s="262"/>
      <c r="J438" s="266">
        <v>436</v>
      </c>
      <c r="K438">
        <v>7.091030928124373E-4</v>
      </c>
      <c r="L438" s="267">
        <v>-1.6412076812872767E-2</v>
      </c>
    </row>
    <row r="439" spans="1:12" ht="14.4" x14ac:dyDescent="0.3">
      <c r="A439" s="8">
        <v>43504</v>
      </c>
      <c r="B439" s="260">
        <v>2692.360107</v>
      </c>
      <c r="C439" s="260">
        <v>2708.070068</v>
      </c>
      <c r="D439" s="260">
        <v>2681.830078</v>
      </c>
      <c r="E439" s="260">
        <v>2707.8798830000001</v>
      </c>
      <c r="F439" s="261">
        <v>2707.8798830000001</v>
      </c>
      <c r="G439" s="260">
        <v>3622330000</v>
      </c>
      <c r="H439" s="263">
        <f t="shared" si="6"/>
        <v>6.7620109268722505E-4</v>
      </c>
      <c r="I439" s="262"/>
      <c r="J439" s="266">
        <v>437</v>
      </c>
      <c r="K439">
        <v>6.7620109268722505E-4</v>
      </c>
      <c r="L439" s="267">
        <v>-1.636862319267202E-2</v>
      </c>
    </row>
    <row r="440" spans="1:12" ht="14.4" x14ac:dyDescent="0.3">
      <c r="A440" s="8">
        <v>43503</v>
      </c>
      <c r="B440" s="260">
        <v>2717.530029</v>
      </c>
      <c r="C440" s="260">
        <v>2719.320068</v>
      </c>
      <c r="D440" s="260">
        <v>2687.26001</v>
      </c>
      <c r="E440" s="260">
        <v>2706.0500489999999</v>
      </c>
      <c r="F440" s="261">
        <v>2706.0500489999999</v>
      </c>
      <c r="G440" s="260">
        <v>4099490000</v>
      </c>
      <c r="H440" s="263">
        <f t="shared" si="6"/>
        <v>-9.3571399280226886E-3</v>
      </c>
      <c r="I440" s="262"/>
      <c r="J440" s="266">
        <v>438</v>
      </c>
      <c r="K440">
        <v>-9.3571399280226886E-3</v>
      </c>
      <c r="L440" s="267">
        <v>-1.6350968476922346E-2</v>
      </c>
    </row>
    <row r="441" spans="1:12" ht="14.4" x14ac:dyDescent="0.3">
      <c r="A441" s="8">
        <v>43502</v>
      </c>
      <c r="B441" s="260">
        <v>2735.0500489999999</v>
      </c>
      <c r="C441" s="260">
        <v>2738.080078</v>
      </c>
      <c r="D441" s="260">
        <v>2724.1499020000001</v>
      </c>
      <c r="E441" s="260">
        <v>2731.610107</v>
      </c>
      <c r="F441" s="261">
        <v>2731.610107</v>
      </c>
      <c r="G441" s="260">
        <v>3472690000</v>
      </c>
      <c r="H441" s="263">
        <f t="shared" si="6"/>
        <v>-2.2244380717381562E-3</v>
      </c>
      <c r="I441" s="262"/>
      <c r="J441" s="266">
        <v>439</v>
      </c>
      <c r="K441">
        <v>-2.2244380717381562E-3</v>
      </c>
      <c r="L441" s="267">
        <v>-1.6347802173913063E-2</v>
      </c>
    </row>
    <row r="442" spans="1:12" ht="14.4" x14ac:dyDescent="0.3">
      <c r="A442" s="8">
        <v>43501</v>
      </c>
      <c r="B442" s="260">
        <v>2728.3400879999999</v>
      </c>
      <c r="C442" s="260">
        <v>2738.9799800000001</v>
      </c>
      <c r="D442" s="260">
        <v>2724.030029</v>
      </c>
      <c r="E442" s="260">
        <v>2737.6999510000001</v>
      </c>
      <c r="F442" s="261">
        <v>2737.6999510000001</v>
      </c>
      <c r="G442" s="260">
        <v>3560430000</v>
      </c>
      <c r="H442" s="263">
        <f t="shared" si="6"/>
        <v>4.7084203830329279E-3</v>
      </c>
      <c r="I442" s="262"/>
      <c r="J442" s="266">
        <v>440</v>
      </c>
      <c r="K442">
        <v>4.7084203830329279E-3</v>
      </c>
      <c r="L442" s="267">
        <v>-1.6329861857144339E-2</v>
      </c>
    </row>
    <row r="443" spans="1:12" ht="14.4" x14ac:dyDescent="0.3">
      <c r="A443" s="8">
        <v>43500</v>
      </c>
      <c r="B443" s="260">
        <v>2706.48999</v>
      </c>
      <c r="C443" s="260">
        <v>2724.98999</v>
      </c>
      <c r="D443" s="260">
        <v>2698.75</v>
      </c>
      <c r="E443" s="260">
        <v>2724.8701169999999</v>
      </c>
      <c r="F443" s="261">
        <v>2724.8701169999999</v>
      </c>
      <c r="G443" s="260">
        <v>3359840000</v>
      </c>
      <c r="H443" s="263">
        <f t="shared" si="6"/>
        <v>6.7762366585587671E-3</v>
      </c>
      <c r="I443" s="262"/>
      <c r="J443" s="266">
        <v>441</v>
      </c>
      <c r="K443">
        <v>6.7762366585587671E-3</v>
      </c>
      <c r="L443" s="267">
        <v>-1.6320375302329312E-2</v>
      </c>
    </row>
    <row r="444" spans="1:12" ht="14.4" x14ac:dyDescent="0.3">
      <c r="A444" s="8">
        <v>43497</v>
      </c>
      <c r="B444" s="260">
        <v>2702.320068</v>
      </c>
      <c r="C444" s="260">
        <v>2716.6599120000001</v>
      </c>
      <c r="D444" s="260">
        <v>2696.8798830000001</v>
      </c>
      <c r="E444" s="260">
        <v>2706.530029</v>
      </c>
      <c r="F444" s="261">
        <v>2706.530029</v>
      </c>
      <c r="G444" s="260">
        <v>3759270000</v>
      </c>
      <c r="H444" s="263">
        <f t="shared" si="6"/>
        <v>8.9860985612083815E-4</v>
      </c>
      <c r="I444" s="262"/>
      <c r="J444" s="266">
        <v>442</v>
      </c>
      <c r="K444">
        <v>8.9860985612083815E-4</v>
      </c>
      <c r="L444" s="267">
        <v>-1.6271634239374819E-2</v>
      </c>
    </row>
    <row r="445" spans="1:12" ht="14.4" x14ac:dyDescent="0.3">
      <c r="A445" s="8">
        <v>43496</v>
      </c>
      <c r="B445" s="260">
        <v>2685.48999</v>
      </c>
      <c r="C445" s="260">
        <v>2708.9499510000001</v>
      </c>
      <c r="D445" s="260">
        <v>2678.6499020000001</v>
      </c>
      <c r="E445" s="260">
        <v>2704.1000979999999</v>
      </c>
      <c r="F445" s="261">
        <v>2704.1000979999999</v>
      </c>
      <c r="G445" s="260">
        <v>4917650000</v>
      </c>
      <c r="H445" s="263">
        <f t="shared" si="6"/>
        <v>8.5973960122815839E-3</v>
      </c>
      <c r="I445" s="262"/>
      <c r="J445" s="266">
        <v>443</v>
      </c>
      <c r="K445">
        <v>8.5973960122815839E-3</v>
      </c>
      <c r="L445" s="267">
        <v>-1.6245121627707616E-2</v>
      </c>
    </row>
    <row r="446" spans="1:12" ht="14.4" x14ac:dyDescent="0.3">
      <c r="A446" s="8">
        <v>43495</v>
      </c>
      <c r="B446" s="260">
        <v>2653.6201169999999</v>
      </c>
      <c r="C446" s="260">
        <v>2690.4399410000001</v>
      </c>
      <c r="D446" s="260">
        <v>2648.3400879999999</v>
      </c>
      <c r="E446" s="260">
        <v>2681.0500489999999</v>
      </c>
      <c r="F446" s="261">
        <v>2681.0500489999999</v>
      </c>
      <c r="G446" s="260">
        <v>3867810000</v>
      </c>
      <c r="H446" s="263">
        <f t="shared" si="6"/>
        <v>1.5549260984848464E-2</v>
      </c>
      <c r="I446" s="262"/>
      <c r="J446" s="266">
        <v>444</v>
      </c>
      <c r="K446">
        <v>1.5549260984848464E-2</v>
      </c>
      <c r="L446" s="267">
        <v>-1.6213587336401391E-2</v>
      </c>
    </row>
    <row r="447" spans="1:12" ht="14.4" x14ac:dyDescent="0.3">
      <c r="A447" s="8">
        <v>43494</v>
      </c>
      <c r="B447" s="260">
        <v>2644.889893</v>
      </c>
      <c r="C447" s="260">
        <v>2650.929932</v>
      </c>
      <c r="D447" s="260">
        <v>2631.0500489999999</v>
      </c>
      <c r="E447" s="260">
        <v>2640</v>
      </c>
      <c r="F447" s="261">
        <v>2640</v>
      </c>
      <c r="G447" s="260">
        <v>3504200000</v>
      </c>
      <c r="H447" s="263">
        <f t="shared" si="6"/>
        <v>-1.4562467073728508E-3</v>
      </c>
      <c r="I447" s="262"/>
      <c r="J447" s="266">
        <v>445</v>
      </c>
      <c r="K447">
        <v>-1.4562467073728508E-3</v>
      </c>
      <c r="L447" s="267">
        <v>-1.6205413483615108E-2</v>
      </c>
    </row>
    <row r="448" spans="1:12" ht="14.4" x14ac:dyDescent="0.3">
      <c r="A448" s="8">
        <v>43493</v>
      </c>
      <c r="B448" s="260">
        <v>2644.969971</v>
      </c>
      <c r="C448" s="260">
        <v>2644.969971</v>
      </c>
      <c r="D448" s="260">
        <v>2624.0600589999999</v>
      </c>
      <c r="E448" s="260">
        <v>2643.8500979999999</v>
      </c>
      <c r="F448" s="261">
        <v>2643.8500979999999</v>
      </c>
      <c r="G448" s="260">
        <v>3612810000</v>
      </c>
      <c r="H448" s="263">
        <f t="shared" si="6"/>
        <v>-7.8468274522027516E-3</v>
      </c>
      <c r="I448" s="262"/>
      <c r="J448" s="266">
        <v>446</v>
      </c>
      <c r="K448">
        <v>-7.8468274522027516E-3</v>
      </c>
      <c r="L448" s="267">
        <v>-1.6171809548228552E-2</v>
      </c>
    </row>
    <row r="449" spans="1:12" ht="14.4" x14ac:dyDescent="0.3">
      <c r="A449" s="8">
        <v>43490</v>
      </c>
      <c r="B449" s="260">
        <v>2657.4399410000001</v>
      </c>
      <c r="C449" s="260">
        <v>2672.3798830000001</v>
      </c>
      <c r="D449" s="260">
        <v>2657.330078</v>
      </c>
      <c r="E449" s="260">
        <v>2664.76001</v>
      </c>
      <c r="F449" s="261">
        <v>2664.76001</v>
      </c>
      <c r="G449" s="260">
        <v>3814080000</v>
      </c>
      <c r="H449" s="263">
        <f t="shared" si="6"/>
        <v>8.4886941971221846E-3</v>
      </c>
      <c r="I449" s="262"/>
      <c r="J449" s="266">
        <v>447</v>
      </c>
      <c r="K449">
        <v>8.4886941971221846E-3</v>
      </c>
      <c r="L449" s="267">
        <v>-1.6171398881466705E-2</v>
      </c>
    </row>
    <row r="450" spans="1:12" ht="14.4" x14ac:dyDescent="0.3">
      <c r="A450" s="8">
        <v>43489</v>
      </c>
      <c r="B450" s="260">
        <v>2638.8400879999999</v>
      </c>
      <c r="C450" s="260">
        <v>2647.1999510000001</v>
      </c>
      <c r="D450" s="260">
        <v>2627.01001</v>
      </c>
      <c r="E450" s="260">
        <v>2642.330078</v>
      </c>
      <c r="F450" s="261">
        <v>2642.330078</v>
      </c>
      <c r="G450" s="260">
        <v>3433250000</v>
      </c>
      <c r="H450" s="263">
        <f t="shared" si="6"/>
        <v>1.3757255722175522E-3</v>
      </c>
      <c r="I450" s="262"/>
      <c r="J450" s="266">
        <v>448</v>
      </c>
      <c r="K450">
        <v>1.3757255722175522E-3</v>
      </c>
      <c r="L450" s="267">
        <v>-1.616877256054149E-2</v>
      </c>
    </row>
    <row r="451" spans="1:12" ht="14.4" x14ac:dyDescent="0.3">
      <c r="A451" s="8">
        <v>43488</v>
      </c>
      <c r="B451" s="260">
        <v>2643.4799800000001</v>
      </c>
      <c r="C451" s="260">
        <v>2653.1899410000001</v>
      </c>
      <c r="D451" s="260">
        <v>2612.860107</v>
      </c>
      <c r="E451" s="260">
        <v>2638.6999510000001</v>
      </c>
      <c r="F451" s="261">
        <v>2638.6999510000001</v>
      </c>
      <c r="G451" s="260">
        <v>3335610000</v>
      </c>
      <c r="H451" s="263">
        <f t="shared" si="6"/>
        <v>2.2029128397908779E-3</v>
      </c>
      <c r="I451" s="262"/>
      <c r="J451" s="266">
        <v>449</v>
      </c>
      <c r="K451">
        <v>2.2029128397908779E-3</v>
      </c>
      <c r="L451" s="267">
        <v>-1.6164165808483653E-2</v>
      </c>
    </row>
    <row r="452" spans="1:12" ht="14.4" x14ac:dyDescent="0.3">
      <c r="A452" s="8">
        <v>43487</v>
      </c>
      <c r="B452" s="260">
        <v>2657.8798830000001</v>
      </c>
      <c r="C452" s="260">
        <v>2657.8798830000001</v>
      </c>
      <c r="D452" s="260">
        <v>2617.2700199999999</v>
      </c>
      <c r="E452" s="260">
        <v>2632.8999020000001</v>
      </c>
      <c r="F452" s="261">
        <v>2632.8999020000001</v>
      </c>
      <c r="G452" s="260">
        <v>3908030000</v>
      </c>
      <c r="H452" s="263">
        <f t="shared" ref="H452:H515" si="7">(F452-F453)/F453</f>
        <v>-1.4157306316348407E-2</v>
      </c>
      <c r="I452" s="262"/>
      <c r="J452" s="266">
        <v>450</v>
      </c>
      <c r="K452">
        <v>-1.4157306316348407E-2</v>
      </c>
      <c r="L452" s="267">
        <v>-1.6159790587607501E-2</v>
      </c>
    </row>
    <row r="453" spans="1:12" ht="14.4" x14ac:dyDescent="0.3">
      <c r="A453" s="8">
        <v>43483</v>
      </c>
      <c r="B453" s="260">
        <v>2651.2700199999999</v>
      </c>
      <c r="C453" s="260">
        <v>2675.469971</v>
      </c>
      <c r="D453" s="260">
        <v>2647.580078</v>
      </c>
      <c r="E453" s="260">
        <v>2670.709961</v>
      </c>
      <c r="F453" s="261">
        <v>2670.709961</v>
      </c>
      <c r="G453" s="260">
        <v>3986730000</v>
      </c>
      <c r="H453" s="263">
        <f t="shared" si="7"/>
        <v>1.3183053048657441E-2</v>
      </c>
      <c r="I453" s="262"/>
      <c r="J453" s="266">
        <v>451</v>
      </c>
      <c r="K453">
        <v>1.3183053048657441E-2</v>
      </c>
      <c r="L453" s="267">
        <v>-1.6147208456598918E-2</v>
      </c>
    </row>
    <row r="454" spans="1:12" ht="14.4" x14ac:dyDescent="0.3">
      <c r="A454" s="8">
        <v>43482</v>
      </c>
      <c r="B454" s="260">
        <v>2609.280029</v>
      </c>
      <c r="C454" s="260">
        <v>2645.0600589999999</v>
      </c>
      <c r="D454" s="260">
        <v>2606.360107</v>
      </c>
      <c r="E454" s="260">
        <v>2635.959961</v>
      </c>
      <c r="F454" s="261">
        <v>2635.959961</v>
      </c>
      <c r="G454" s="260">
        <v>3772270000</v>
      </c>
      <c r="H454" s="263">
        <f t="shared" si="7"/>
        <v>7.5914002737062442E-3</v>
      </c>
      <c r="I454" s="262"/>
      <c r="J454" s="266">
        <v>452</v>
      </c>
      <c r="K454">
        <v>7.5914002737062442E-3</v>
      </c>
      <c r="L454" s="267">
        <v>-1.6126534692145925E-2</v>
      </c>
    </row>
    <row r="455" spans="1:12" ht="14.4" x14ac:dyDescent="0.3">
      <c r="A455" s="8">
        <v>43481</v>
      </c>
      <c r="B455" s="260">
        <v>2614.75</v>
      </c>
      <c r="C455" s="260">
        <v>2625.76001</v>
      </c>
      <c r="D455" s="260">
        <v>2612.679932</v>
      </c>
      <c r="E455" s="260">
        <v>2616.1000979999999</v>
      </c>
      <c r="F455" s="261">
        <v>2616.1000979999999</v>
      </c>
      <c r="G455" s="260">
        <v>3863770000</v>
      </c>
      <c r="H455" s="263">
        <f t="shared" si="7"/>
        <v>2.2219855538147541E-3</v>
      </c>
      <c r="I455" s="262"/>
      <c r="J455" s="266">
        <v>453</v>
      </c>
      <c r="K455">
        <v>2.2219855538147541E-3</v>
      </c>
      <c r="L455" s="267">
        <v>-1.6112491199261166E-2</v>
      </c>
    </row>
    <row r="456" spans="1:12" ht="14.4" x14ac:dyDescent="0.3">
      <c r="A456" s="8">
        <v>43480</v>
      </c>
      <c r="B456" s="260">
        <v>2585.1000979999999</v>
      </c>
      <c r="C456" s="260">
        <v>2613.080078</v>
      </c>
      <c r="D456" s="260">
        <v>2585.1000979999999</v>
      </c>
      <c r="E456" s="260">
        <v>2610.3000489999999</v>
      </c>
      <c r="F456" s="261">
        <v>2610.3000489999999</v>
      </c>
      <c r="G456" s="260">
        <v>3572330000</v>
      </c>
      <c r="H456" s="263">
        <f t="shared" si="7"/>
        <v>1.0721688854600295E-2</v>
      </c>
      <c r="I456" s="262"/>
      <c r="J456" s="266">
        <v>454</v>
      </c>
      <c r="K456">
        <v>1.0721688854600295E-2</v>
      </c>
      <c r="L456" s="267">
        <v>-1.6071303425142455E-2</v>
      </c>
    </row>
    <row r="457" spans="1:12" ht="14.4" x14ac:dyDescent="0.3">
      <c r="A457" s="8">
        <v>43479</v>
      </c>
      <c r="B457" s="260">
        <v>2580.3100589999999</v>
      </c>
      <c r="C457" s="260">
        <v>2589.320068</v>
      </c>
      <c r="D457" s="260">
        <v>2570.4099120000001</v>
      </c>
      <c r="E457" s="260">
        <v>2582.610107</v>
      </c>
      <c r="F457" s="261">
        <v>2582.610107</v>
      </c>
      <c r="G457" s="260">
        <v>3664450000</v>
      </c>
      <c r="H457" s="263">
        <f t="shared" si="7"/>
        <v>-5.2575254201908672E-3</v>
      </c>
      <c r="I457" s="262"/>
      <c r="J457" s="266">
        <v>455</v>
      </c>
      <c r="K457">
        <v>-5.2575254201908672E-3</v>
      </c>
      <c r="L457" s="267">
        <v>-1.607069061037009E-2</v>
      </c>
    </row>
    <row r="458" spans="1:12" ht="14.4" x14ac:dyDescent="0.3">
      <c r="A458" s="8">
        <v>43476</v>
      </c>
      <c r="B458" s="260">
        <v>2588.110107</v>
      </c>
      <c r="C458" s="260">
        <v>2596.2700199999999</v>
      </c>
      <c r="D458" s="260">
        <v>2577.3999020000001</v>
      </c>
      <c r="E458" s="260">
        <v>2596.26001</v>
      </c>
      <c r="F458" s="261">
        <v>2596.26001</v>
      </c>
      <c r="G458" s="260">
        <v>3434490000</v>
      </c>
      <c r="H458" s="263">
        <f t="shared" si="7"/>
        <v>-1.462979140943451E-4</v>
      </c>
      <c r="I458" s="262"/>
      <c r="J458" s="266">
        <v>456</v>
      </c>
      <c r="K458">
        <v>-1.462979140943451E-4</v>
      </c>
      <c r="L458" s="267">
        <v>-1.605353234379173E-2</v>
      </c>
    </row>
    <row r="459" spans="1:12" ht="14.4" x14ac:dyDescent="0.3">
      <c r="A459" s="8">
        <v>43475</v>
      </c>
      <c r="B459" s="260">
        <v>2573.51001</v>
      </c>
      <c r="C459" s="260">
        <v>2597.820068</v>
      </c>
      <c r="D459" s="260">
        <v>2562.0200199999999</v>
      </c>
      <c r="E459" s="260">
        <v>2596.639893</v>
      </c>
      <c r="F459" s="261">
        <v>2596.639893</v>
      </c>
      <c r="G459" s="260">
        <v>3704500000</v>
      </c>
      <c r="H459" s="263">
        <f t="shared" si="7"/>
        <v>4.5184189218472805E-3</v>
      </c>
      <c r="I459" s="262"/>
      <c r="J459" s="266">
        <v>457</v>
      </c>
      <c r="K459">
        <v>4.5184189218472805E-3</v>
      </c>
      <c r="L459" s="267">
        <v>-1.6028538354844031E-2</v>
      </c>
    </row>
    <row r="460" spans="1:12" ht="14.4" x14ac:dyDescent="0.3">
      <c r="A460" s="8">
        <v>43474</v>
      </c>
      <c r="B460" s="260">
        <v>2580</v>
      </c>
      <c r="C460" s="260">
        <v>2595.320068</v>
      </c>
      <c r="D460" s="260">
        <v>2568.889893</v>
      </c>
      <c r="E460" s="260">
        <v>2584.959961</v>
      </c>
      <c r="F460" s="261">
        <v>2584.959961</v>
      </c>
      <c r="G460" s="260">
        <v>4052480000</v>
      </c>
      <c r="H460" s="263">
        <f t="shared" si="7"/>
        <v>4.0980455174692261E-3</v>
      </c>
      <c r="I460" s="262"/>
      <c r="J460" s="266">
        <v>458</v>
      </c>
      <c r="K460">
        <v>4.0980455174692261E-3</v>
      </c>
      <c r="L460" s="267">
        <v>-1.6012721744140604E-2</v>
      </c>
    </row>
    <row r="461" spans="1:12" ht="14.4" x14ac:dyDescent="0.3">
      <c r="A461" s="8">
        <v>43473</v>
      </c>
      <c r="B461" s="260">
        <v>2568.110107</v>
      </c>
      <c r="C461" s="260">
        <v>2579.820068</v>
      </c>
      <c r="D461" s="260">
        <v>2547.5600589999999</v>
      </c>
      <c r="E461" s="260">
        <v>2574.4099120000001</v>
      </c>
      <c r="F461" s="261">
        <v>2574.4099120000001</v>
      </c>
      <c r="G461" s="260">
        <v>4083030000</v>
      </c>
      <c r="H461" s="263">
        <f t="shared" si="7"/>
        <v>9.6952851413394606E-3</v>
      </c>
      <c r="I461" s="262"/>
      <c r="J461" s="266">
        <v>459</v>
      </c>
      <c r="K461">
        <v>9.6952851413394606E-3</v>
      </c>
      <c r="L461" s="267">
        <v>-1.5991584352640573E-2</v>
      </c>
    </row>
    <row r="462" spans="1:12" ht="14.4" x14ac:dyDescent="0.3">
      <c r="A462" s="8">
        <v>43472</v>
      </c>
      <c r="B462" s="260">
        <v>2535.610107</v>
      </c>
      <c r="C462" s="260">
        <v>2566.1599120000001</v>
      </c>
      <c r="D462" s="260">
        <v>2524.5600589999999</v>
      </c>
      <c r="E462" s="260">
        <v>2549.6899410000001</v>
      </c>
      <c r="F462" s="261">
        <v>2549.6899410000001</v>
      </c>
      <c r="G462" s="260">
        <v>4104710000</v>
      </c>
      <c r="H462" s="263">
        <f t="shared" si="7"/>
        <v>7.0104348498051519E-3</v>
      </c>
      <c r="I462" s="262"/>
      <c r="J462" s="266">
        <v>460</v>
      </c>
      <c r="K462">
        <v>7.0104348498051519E-3</v>
      </c>
      <c r="L462" s="267">
        <v>-1.5954853620846785E-2</v>
      </c>
    </row>
    <row r="463" spans="1:12" ht="14.4" x14ac:dyDescent="0.3">
      <c r="A463" s="8">
        <v>43469</v>
      </c>
      <c r="B463" s="260">
        <v>2474.330078</v>
      </c>
      <c r="C463" s="260">
        <v>2538.070068</v>
      </c>
      <c r="D463" s="260">
        <v>2474.330078</v>
      </c>
      <c r="E463" s="260">
        <v>2531.9399410000001</v>
      </c>
      <c r="F463" s="261">
        <v>2531.9399410000001</v>
      </c>
      <c r="G463" s="260">
        <v>4213410000</v>
      </c>
      <c r="H463" s="263">
        <f t="shared" si="7"/>
        <v>3.433571429840454E-2</v>
      </c>
      <c r="I463" s="262"/>
      <c r="J463" s="266">
        <v>461</v>
      </c>
      <c r="K463">
        <v>3.433571429840454E-2</v>
      </c>
      <c r="L463" s="267">
        <v>-1.5950301787768923E-2</v>
      </c>
    </row>
    <row r="464" spans="1:12" ht="14.4" x14ac:dyDescent="0.3">
      <c r="A464" s="8">
        <v>43468</v>
      </c>
      <c r="B464" s="260">
        <v>2491.919922</v>
      </c>
      <c r="C464" s="260">
        <v>2493.139893</v>
      </c>
      <c r="D464" s="260">
        <v>2443.959961</v>
      </c>
      <c r="E464" s="260">
        <v>2447.889893</v>
      </c>
      <c r="F464" s="261">
        <v>2447.889893</v>
      </c>
      <c r="G464" s="260">
        <v>3822860000</v>
      </c>
      <c r="H464" s="263">
        <f t="shared" si="7"/>
        <v>-2.4756730111614129E-2</v>
      </c>
      <c r="I464" s="262"/>
      <c r="J464" s="266">
        <v>462</v>
      </c>
      <c r="K464">
        <v>-2.4756730111614129E-2</v>
      </c>
      <c r="L464" s="267">
        <v>-1.5926881836783591E-2</v>
      </c>
    </row>
    <row r="465" spans="1:12" ht="14.4" x14ac:dyDescent="0.3">
      <c r="A465" s="8">
        <v>43467</v>
      </c>
      <c r="B465" s="260">
        <v>2476.959961</v>
      </c>
      <c r="C465" s="260">
        <v>2519.48999</v>
      </c>
      <c r="D465" s="260">
        <v>2467.469971</v>
      </c>
      <c r="E465" s="260">
        <v>2510.030029</v>
      </c>
      <c r="F465" s="261">
        <v>2510.030029</v>
      </c>
      <c r="G465" s="260">
        <v>3733160000</v>
      </c>
      <c r="H465" s="263">
        <f t="shared" si="7"/>
        <v>1.2684966694008221E-3</v>
      </c>
      <c r="I465" s="262"/>
      <c r="J465" s="266">
        <v>463</v>
      </c>
      <c r="K465">
        <v>1.2684966694008221E-3</v>
      </c>
      <c r="L465" s="267">
        <v>-1.5913324467322586E-2</v>
      </c>
    </row>
    <row r="466" spans="1:12" ht="14.4" x14ac:dyDescent="0.3">
      <c r="A466" s="8">
        <v>43465</v>
      </c>
      <c r="B466" s="260">
        <v>2498.9399410000001</v>
      </c>
      <c r="C466" s="260">
        <v>2509.23999</v>
      </c>
      <c r="D466" s="260">
        <v>2482.820068</v>
      </c>
      <c r="E466" s="260">
        <v>2506.8500979999999</v>
      </c>
      <c r="F466" s="261">
        <v>2506.8500979999999</v>
      </c>
      <c r="G466" s="260">
        <v>3442870000</v>
      </c>
      <c r="H466" s="263">
        <f t="shared" si="7"/>
        <v>8.4924843647866226E-3</v>
      </c>
      <c r="I466" s="262"/>
      <c r="J466" s="266">
        <v>464</v>
      </c>
      <c r="K466">
        <v>8.4924843647866226E-3</v>
      </c>
      <c r="L466" s="267">
        <v>-1.5907445905395216E-2</v>
      </c>
    </row>
    <row r="467" spans="1:12" ht="14.4" x14ac:dyDescent="0.3">
      <c r="A467" s="8">
        <v>43462</v>
      </c>
      <c r="B467" s="260">
        <v>2498.7700199999999</v>
      </c>
      <c r="C467" s="260">
        <v>2520.2700199999999</v>
      </c>
      <c r="D467" s="260">
        <v>2472.889893</v>
      </c>
      <c r="E467" s="260">
        <v>2485.73999</v>
      </c>
      <c r="F467" s="261">
        <v>2485.73999</v>
      </c>
      <c r="G467" s="260">
        <v>3702620000</v>
      </c>
      <c r="H467" s="263">
        <f t="shared" si="7"/>
        <v>-1.2415825521054006E-3</v>
      </c>
      <c r="I467" s="262"/>
      <c r="J467" s="266">
        <v>465</v>
      </c>
      <c r="K467">
        <v>-1.2415825521054006E-3</v>
      </c>
      <c r="L467" s="267">
        <v>-1.5877250651393813E-2</v>
      </c>
    </row>
    <row r="468" spans="1:12" ht="14.4" x14ac:dyDescent="0.3">
      <c r="A468" s="8">
        <v>43461</v>
      </c>
      <c r="B468" s="260">
        <v>2442.5</v>
      </c>
      <c r="C468" s="260">
        <v>2489.1000979999999</v>
      </c>
      <c r="D468" s="260">
        <v>2397.9399410000001</v>
      </c>
      <c r="E468" s="260">
        <v>2488.830078</v>
      </c>
      <c r="F468" s="261">
        <v>2488.830078</v>
      </c>
      <c r="G468" s="260">
        <v>4096610000</v>
      </c>
      <c r="H468" s="263">
        <f t="shared" si="7"/>
        <v>8.562680803813779E-3</v>
      </c>
      <c r="I468" s="262"/>
      <c r="J468" s="266">
        <v>466</v>
      </c>
      <c r="K468">
        <v>8.562680803813779E-3</v>
      </c>
      <c r="L468" s="267">
        <v>-1.5874194847625089E-2</v>
      </c>
    </row>
    <row r="469" spans="1:12" ht="14.4" x14ac:dyDescent="0.3">
      <c r="A469" s="8">
        <v>43460</v>
      </c>
      <c r="B469" s="260">
        <v>2363.1201169999999</v>
      </c>
      <c r="C469" s="260">
        <v>2467.76001</v>
      </c>
      <c r="D469" s="260">
        <v>2346.580078</v>
      </c>
      <c r="E469" s="260">
        <v>2467.6999510000001</v>
      </c>
      <c r="F469" s="261">
        <v>2467.6999510000001</v>
      </c>
      <c r="G469" s="260">
        <v>4233990000</v>
      </c>
      <c r="H469" s="263">
        <f t="shared" si="7"/>
        <v>4.9593742562976224E-2</v>
      </c>
      <c r="I469" s="262"/>
      <c r="J469" s="266">
        <v>467</v>
      </c>
      <c r="K469">
        <v>4.9593742562976224E-2</v>
      </c>
      <c r="L469" s="267">
        <v>-1.5871931081293349E-2</v>
      </c>
    </row>
    <row r="470" spans="1:12" ht="14.4" x14ac:dyDescent="0.3">
      <c r="A470" s="8">
        <v>43458</v>
      </c>
      <c r="B470" s="260">
        <v>2400.5600589999999</v>
      </c>
      <c r="C470" s="260">
        <v>2410.3400879999999</v>
      </c>
      <c r="D470" s="260">
        <v>2351.1000979999999</v>
      </c>
      <c r="E470" s="260">
        <v>2351.1000979999999</v>
      </c>
      <c r="F470" s="261">
        <v>2351.1000979999999</v>
      </c>
      <c r="G470" s="260">
        <v>2613930000</v>
      </c>
      <c r="H470" s="263">
        <f t="shared" si="7"/>
        <v>-2.7112254234371271E-2</v>
      </c>
      <c r="I470" s="262"/>
      <c r="J470" s="266">
        <v>468</v>
      </c>
      <c r="K470">
        <v>-2.7112254234371271E-2</v>
      </c>
      <c r="L470" s="267">
        <v>-1.5867949049728474E-2</v>
      </c>
    </row>
    <row r="471" spans="1:12" ht="14.4" x14ac:dyDescent="0.3">
      <c r="A471" s="8">
        <v>43455</v>
      </c>
      <c r="B471" s="260">
        <v>2465.3798830000001</v>
      </c>
      <c r="C471" s="260">
        <v>2504.4099120000001</v>
      </c>
      <c r="D471" s="260">
        <v>2408.5500489999999</v>
      </c>
      <c r="E471" s="260">
        <v>2416.6201169999999</v>
      </c>
      <c r="F471" s="261">
        <v>2416.6201169999999</v>
      </c>
      <c r="G471" s="260">
        <v>7609010000</v>
      </c>
      <c r="H471" s="263">
        <f t="shared" si="7"/>
        <v>-2.0588228435321883E-2</v>
      </c>
      <c r="I471" s="262"/>
      <c r="J471" s="266">
        <v>469</v>
      </c>
      <c r="K471">
        <v>-2.0588228435321883E-2</v>
      </c>
      <c r="L471" s="267">
        <v>-1.5862146237173677E-2</v>
      </c>
    </row>
    <row r="472" spans="1:12" ht="14.4" x14ac:dyDescent="0.3">
      <c r="A472" s="8">
        <v>43454</v>
      </c>
      <c r="B472" s="260">
        <v>2496.7700199999999</v>
      </c>
      <c r="C472" s="260">
        <v>2509.6298830000001</v>
      </c>
      <c r="D472" s="260">
        <v>2441.179932</v>
      </c>
      <c r="E472" s="260">
        <v>2467.419922</v>
      </c>
      <c r="F472" s="261">
        <v>2467.419922</v>
      </c>
      <c r="G472" s="260">
        <v>5585780000</v>
      </c>
      <c r="H472" s="263">
        <f t="shared" si="7"/>
        <v>-1.5772106302099805E-2</v>
      </c>
      <c r="I472" s="262"/>
      <c r="J472" s="266">
        <v>470</v>
      </c>
      <c r="K472">
        <v>-1.5772106302099805E-2</v>
      </c>
      <c r="L472" s="267">
        <v>-1.5849611346326391E-2</v>
      </c>
    </row>
    <row r="473" spans="1:12" ht="14.4" x14ac:dyDescent="0.3">
      <c r="A473" s="8">
        <v>43453</v>
      </c>
      <c r="B473" s="260">
        <v>2547.0500489999999</v>
      </c>
      <c r="C473" s="260">
        <v>2585.290039</v>
      </c>
      <c r="D473" s="260">
        <v>2488.959961</v>
      </c>
      <c r="E473" s="260">
        <v>2506.959961</v>
      </c>
      <c r="F473" s="261">
        <v>2506.959961</v>
      </c>
      <c r="G473" s="260">
        <v>5127940000</v>
      </c>
      <c r="H473" s="263">
        <f t="shared" si="7"/>
        <v>-1.5395714469955905E-2</v>
      </c>
      <c r="I473" s="262"/>
      <c r="J473" s="266">
        <v>471</v>
      </c>
      <c r="K473">
        <v>-1.5395714469955905E-2</v>
      </c>
      <c r="L473" s="267">
        <v>-1.5839153261408379E-2</v>
      </c>
    </row>
    <row r="474" spans="1:12" ht="14.4" x14ac:dyDescent="0.3">
      <c r="A474" s="8">
        <v>43452</v>
      </c>
      <c r="B474" s="260">
        <v>2559.8999020000001</v>
      </c>
      <c r="C474" s="260">
        <v>2573.98999</v>
      </c>
      <c r="D474" s="260">
        <v>2528.709961</v>
      </c>
      <c r="E474" s="260">
        <v>2546.1599120000001</v>
      </c>
      <c r="F474" s="261">
        <v>2546.1599120000001</v>
      </c>
      <c r="G474" s="260">
        <v>4470880000</v>
      </c>
      <c r="H474" s="263">
        <f t="shared" si="7"/>
        <v>8.6400702725762698E-5</v>
      </c>
      <c r="I474" s="262"/>
      <c r="J474" s="266">
        <v>472</v>
      </c>
      <c r="K474">
        <v>8.6400702725762698E-5</v>
      </c>
      <c r="L474" s="267">
        <v>-1.5836989043188011E-2</v>
      </c>
    </row>
    <row r="475" spans="1:12" ht="14.4" x14ac:dyDescent="0.3">
      <c r="A475" s="8">
        <v>43451</v>
      </c>
      <c r="B475" s="260">
        <v>2590.75</v>
      </c>
      <c r="C475" s="260">
        <v>2601.1298830000001</v>
      </c>
      <c r="D475" s="260">
        <v>2530.540039</v>
      </c>
      <c r="E475" s="260">
        <v>2545.9399410000001</v>
      </c>
      <c r="F475" s="261">
        <v>2545.9399410000001</v>
      </c>
      <c r="G475" s="260">
        <v>4616350000</v>
      </c>
      <c r="H475" s="263">
        <f t="shared" si="7"/>
        <v>-2.0773480650743484E-2</v>
      </c>
      <c r="I475" s="262"/>
      <c r="J475" s="266">
        <v>473</v>
      </c>
      <c r="K475">
        <v>-2.0773480650743484E-2</v>
      </c>
      <c r="L475" s="267">
        <v>-1.5779849158430712E-2</v>
      </c>
    </row>
    <row r="476" spans="1:12" ht="14.4" x14ac:dyDescent="0.3">
      <c r="A476" s="8">
        <v>43448</v>
      </c>
      <c r="B476" s="260">
        <v>2629.679932</v>
      </c>
      <c r="C476" s="260">
        <v>2635.070068</v>
      </c>
      <c r="D476" s="260">
        <v>2593.8400879999999</v>
      </c>
      <c r="E476" s="260">
        <v>2599.9499510000001</v>
      </c>
      <c r="F476" s="261">
        <v>2599.9499510000001</v>
      </c>
      <c r="G476" s="260">
        <v>4035020000</v>
      </c>
      <c r="H476" s="263">
        <f t="shared" si="7"/>
        <v>-1.908670959714558E-2</v>
      </c>
      <c r="I476" s="262"/>
      <c r="J476" s="266">
        <v>474</v>
      </c>
      <c r="K476">
        <v>-1.908670959714558E-2</v>
      </c>
      <c r="L476" s="267">
        <v>-1.5776548205411627E-2</v>
      </c>
    </row>
    <row r="477" spans="1:12" ht="14.4" x14ac:dyDescent="0.3">
      <c r="A477" s="8">
        <v>43447</v>
      </c>
      <c r="B477" s="260">
        <v>2658.6999510000001</v>
      </c>
      <c r="C477" s="260">
        <v>2670.1899410000001</v>
      </c>
      <c r="D477" s="260">
        <v>2637.2700199999999</v>
      </c>
      <c r="E477" s="260">
        <v>2650.540039</v>
      </c>
      <c r="F477" s="261">
        <v>2650.540039</v>
      </c>
      <c r="G477" s="260">
        <v>3927720000</v>
      </c>
      <c r="H477" s="263">
        <f t="shared" si="7"/>
        <v>-1.999302117276265E-4</v>
      </c>
      <c r="I477" s="262"/>
      <c r="J477" s="266">
        <v>475</v>
      </c>
      <c r="K477">
        <v>-1.999302117276265E-4</v>
      </c>
      <c r="L477" s="267">
        <v>-1.5772106302099805E-2</v>
      </c>
    </row>
    <row r="478" spans="1:12" ht="14.4" x14ac:dyDescent="0.3">
      <c r="A478" s="8">
        <v>43446</v>
      </c>
      <c r="B478" s="260">
        <v>2658.2299800000001</v>
      </c>
      <c r="C478" s="260">
        <v>2685.4399410000001</v>
      </c>
      <c r="D478" s="260">
        <v>2650.26001</v>
      </c>
      <c r="E478" s="260">
        <v>2651.070068</v>
      </c>
      <c r="F478" s="261">
        <v>2651.070068</v>
      </c>
      <c r="G478" s="260">
        <v>3958890000</v>
      </c>
      <c r="H478" s="263">
        <f t="shared" si="7"/>
        <v>5.4195036532567646E-3</v>
      </c>
      <c r="I478" s="262"/>
      <c r="J478" s="266">
        <v>476</v>
      </c>
      <c r="K478">
        <v>5.4195036532567646E-3</v>
      </c>
      <c r="L478" s="267">
        <v>-1.575683154216782E-2</v>
      </c>
    </row>
    <row r="479" spans="1:12" ht="14.4" x14ac:dyDescent="0.3">
      <c r="A479" s="8">
        <v>43445</v>
      </c>
      <c r="B479" s="260">
        <v>2664.4399410000001</v>
      </c>
      <c r="C479" s="260">
        <v>2674.3500979999999</v>
      </c>
      <c r="D479" s="260">
        <v>2621.3000489999999</v>
      </c>
      <c r="E479" s="260">
        <v>2636.780029</v>
      </c>
      <c r="F479" s="261">
        <v>2636.780029</v>
      </c>
      <c r="G479" s="260">
        <v>3905870000</v>
      </c>
      <c r="H479" s="263">
        <f t="shared" si="7"/>
        <v>-3.5634639398193102E-4</v>
      </c>
      <c r="I479" s="262"/>
      <c r="J479" s="266">
        <v>477</v>
      </c>
      <c r="K479">
        <v>-3.5634639398193102E-4</v>
      </c>
      <c r="L479" s="267">
        <v>-1.5739678016041508E-2</v>
      </c>
    </row>
    <row r="480" spans="1:12" ht="14.4" x14ac:dyDescent="0.3">
      <c r="A480" s="8">
        <v>43444</v>
      </c>
      <c r="B480" s="260">
        <v>2630.860107</v>
      </c>
      <c r="C480" s="260">
        <v>2647.51001</v>
      </c>
      <c r="D480" s="260">
        <v>2583.2299800000001</v>
      </c>
      <c r="E480" s="260">
        <v>2637.719971</v>
      </c>
      <c r="F480" s="261">
        <v>2637.719971</v>
      </c>
      <c r="G480" s="260">
        <v>4151030000</v>
      </c>
      <c r="H480" s="263">
        <f t="shared" si="7"/>
        <v>1.7621541550397273E-3</v>
      </c>
      <c r="I480" s="262"/>
      <c r="J480" s="266">
        <v>478</v>
      </c>
      <c r="K480">
        <v>1.7621541550397273E-3</v>
      </c>
      <c r="L480" s="267">
        <v>-1.5730711690954722E-2</v>
      </c>
    </row>
    <row r="481" spans="1:12" ht="14.4" x14ac:dyDescent="0.3">
      <c r="A481" s="8">
        <v>43441</v>
      </c>
      <c r="B481" s="260">
        <v>2691.26001</v>
      </c>
      <c r="C481" s="260">
        <v>2708.540039</v>
      </c>
      <c r="D481" s="260">
        <v>2623.139893</v>
      </c>
      <c r="E481" s="260">
        <v>2633.080078</v>
      </c>
      <c r="F481" s="261">
        <v>2633.080078</v>
      </c>
      <c r="G481" s="260">
        <v>4216690000</v>
      </c>
      <c r="H481" s="263">
        <f t="shared" si="7"/>
        <v>-2.3320118749489388E-2</v>
      </c>
      <c r="I481" s="262"/>
      <c r="J481" s="266">
        <v>479</v>
      </c>
      <c r="K481">
        <v>-2.3320118749489388E-2</v>
      </c>
      <c r="L481" s="267">
        <v>-1.5702314915647789E-2</v>
      </c>
    </row>
    <row r="482" spans="1:12" ht="14.4" x14ac:dyDescent="0.3">
      <c r="A482" s="8">
        <v>43440</v>
      </c>
      <c r="B482" s="260">
        <v>2663.51001</v>
      </c>
      <c r="C482" s="260">
        <v>2696.1499020000001</v>
      </c>
      <c r="D482" s="260">
        <v>2621.530029</v>
      </c>
      <c r="E482" s="260">
        <v>2695.9499510000001</v>
      </c>
      <c r="F482" s="261">
        <v>2695.9499510000001</v>
      </c>
      <c r="G482" s="260">
        <v>5141470000</v>
      </c>
      <c r="H482" s="263">
        <f t="shared" si="7"/>
        <v>-1.522228361661734E-3</v>
      </c>
      <c r="I482" s="262"/>
      <c r="J482" s="266">
        <v>480</v>
      </c>
      <c r="K482">
        <v>-1.522228361661734E-3</v>
      </c>
      <c r="L482" s="267">
        <v>-1.5655515016288028E-2</v>
      </c>
    </row>
    <row r="483" spans="1:12" ht="14.4" x14ac:dyDescent="0.3">
      <c r="A483" s="8">
        <v>43438</v>
      </c>
      <c r="B483" s="260">
        <v>2782.429932</v>
      </c>
      <c r="C483" s="260">
        <v>2785.929932</v>
      </c>
      <c r="D483" s="260">
        <v>2697.179932</v>
      </c>
      <c r="E483" s="260">
        <v>2700.0600589999999</v>
      </c>
      <c r="F483" s="261">
        <v>2700.0600589999999</v>
      </c>
      <c r="G483" s="260">
        <v>4499840000</v>
      </c>
      <c r="H483" s="263">
        <f t="shared" si="7"/>
        <v>-3.2364902938788187E-2</v>
      </c>
      <c r="I483" s="262"/>
      <c r="J483" s="266">
        <v>481</v>
      </c>
      <c r="K483">
        <v>-3.2364902938788187E-2</v>
      </c>
      <c r="L483" s="267">
        <v>-1.5637981868314242E-2</v>
      </c>
    </row>
    <row r="484" spans="1:12" ht="14.4" x14ac:dyDescent="0.3">
      <c r="A484" s="8">
        <v>43437</v>
      </c>
      <c r="B484" s="260">
        <v>2790.5</v>
      </c>
      <c r="C484" s="260">
        <v>2800.179932</v>
      </c>
      <c r="D484" s="260">
        <v>2773.3798830000001</v>
      </c>
      <c r="E484" s="260">
        <v>2790.3701169999999</v>
      </c>
      <c r="F484" s="261">
        <v>2790.3701169999999</v>
      </c>
      <c r="G484" s="260">
        <v>4186060000</v>
      </c>
      <c r="H484" s="263">
        <f t="shared" si="7"/>
        <v>1.0941426018481153E-2</v>
      </c>
      <c r="I484" s="262"/>
      <c r="J484" s="266">
        <v>482</v>
      </c>
      <c r="K484">
        <v>1.0941426018481153E-2</v>
      </c>
      <c r="L484" s="267">
        <v>-1.5632633466857945E-2</v>
      </c>
    </row>
    <row r="485" spans="1:12" ht="14.4" x14ac:dyDescent="0.3">
      <c r="A485" s="8">
        <v>43434</v>
      </c>
      <c r="B485" s="260">
        <v>2737.76001</v>
      </c>
      <c r="C485" s="260">
        <v>2760.8798830000001</v>
      </c>
      <c r="D485" s="260">
        <v>2732.76001</v>
      </c>
      <c r="E485" s="260">
        <v>2760.169922</v>
      </c>
      <c r="F485" s="261">
        <v>2760.169922</v>
      </c>
      <c r="G485" s="260">
        <v>4658580000</v>
      </c>
      <c r="H485" s="263">
        <f t="shared" si="7"/>
        <v>8.1707475343828877E-3</v>
      </c>
      <c r="I485" s="262"/>
      <c r="J485" s="266">
        <v>483</v>
      </c>
      <c r="K485">
        <v>8.1707475343828877E-3</v>
      </c>
      <c r="L485" s="267">
        <v>-1.5627306696660886E-2</v>
      </c>
    </row>
    <row r="486" spans="1:12" ht="14.4" x14ac:dyDescent="0.3">
      <c r="A486" s="8">
        <v>43433</v>
      </c>
      <c r="B486" s="260">
        <v>2736.969971</v>
      </c>
      <c r="C486" s="260">
        <v>2753.75</v>
      </c>
      <c r="D486" s="260">
        <v>2722.9399410000001</v>
      </c>
      <c r="E486" s="260">
        <v>2737.8000489999999</v>
      </c>
      <c r="F486" s="261">
        <v>2737.8000489999999</v>
      </c>
      <c r="G486" s="260">
        <v>3560770000</v>
      </c>
      <c r="H486" s="263">
        <f t="shared" si="7"/>
        <v>-2.1831080056632693E-3</v>
      </c>
      <c r="I486" s="262"/>
      <c r="J486" s="266">
        <v>484</v>
      </c>
      <c r="K486">
        <v>-2.1831080056632693E-3</v>
      </c>
      <c r="L486" s="267">
        <v>-1.560635928995065E-2</v>
      </c>
    </row>
    <row r="487" spans="1:12" ht="14.4" x14ac:dyDescent="0.3">
      <c r="A487" s="8">
        <v>43432</v>
      </c>
      <c r="B487" s="260">
        <v>2691.4499510000001</v>
      </c>
      <c r="C487" s="260">
        <v>2744</v>
      </c>
      <c r="D487" s="260">
        <v>2684.3798830000001</v>
      </c>
      <c r="E487" s="260">
        <v>2743.790039</v>
      </c>
      <c r="F487" s="261">
        <v>2743.790039</v>
      </c>
      <c r="G487" s="260">
        <v>3951670000</v>
      </c>
      <c r="H487" s="263">
        <f t="shared" si="7"/>
        <v>2.2973979573244926E-2</v>
      </c>
      <c r="I487" s="262"/>
      <c r="J487" s="266">
        <v>485</v>
      </c>
      <c r="K487">
        <v>2.2973979573244926E-2</v>
      </c>
      <c r="L487" s="267">
        <v>-1.5565520018319056E-2</v>
      </c>
    </row>
    <row r="488" spans="1:12" ht="14.4" x14ac:dyDescent="0.3">
      <c r="A488" s="8">
        <v>43431</v>
      </c>
      <c r="B488" s="260">
        <v>2663.75</v>
      </c>
      <c r="C488" s="260">
        <v>2682.530029</v>
      </c>
      <c r="D488" s="260">
        <v>2655.889893</v>
      </c>
      <c r="E488" s="260">
        <v>2682.169922</v>
      </c>
      <c r="F488" s="261">
        <v>2682.169922</v>
      </c>
      <c r="G488" s="260">
        <v>3485220000</v>
      </c>
      <c r="H488" s="263">
        <f t="shared" si="7"/>
        <v>3.2616922552592743E-3</v>
      </c>
      <c r="I488" s="262"/>
      <c r="J488" s="266">
        <v>486</v>
      </c>
      <c r="K488">
        <v>3.2616922552592743E-3</v>
      </c>
      <c r="L488" s="267">
        <v>-1.5560819042234431E-2</v>
      </c>
    </row>
    <row r="489" spans="1:12" ht="14.4" x14ac:dyDescent="0.3">
      <c r="A489" s="8">
        <v>43430</v>
      </c>
      <c r="B489" s="260">
        <v>2649.969971</v>
      </c>
      <c r="C489" s="260">
        <v>2674.3500979999999</v>
      </c>
      <c r="D489" s="260">
        <v>2649.969971</v>
      </c>
      <c r="E489" s="260">
        <v>2673.4499510000001</v>
      </c>
      <c r="F489" s="261">
        <v>2673.4499510000001</v>
      </c>
      <c r="G489" s="260">
        <v>3443950000</v>
      </c>
      <c r="H489" s="263">
        <f t="shared" si="7"/>
        <v>1.5532368144919935E-2</v>
      </c>
      <c r="I489" s="262"/>
      <c r="J489" s="266">
        <v>487</v>
      </c>
      <c r="K489">
        <v>1.5532368144919935E-2</v>
      </c>
      <c r="L489" s="267">
        <v>-1.5557478290785893E-2</v>
      </c>
    </row>
    <row r="490" spans="1:12" ht="14.4" x14ac:dyDescent="0.3">
      <c r="A490" s="8">
        <v>43427</v>
      </c>
      <c r="B490" s="260">
        <v>2633.360107</v>
      </c>
      <c r="C490" s="260">
        <v>2647.5500489999999</v>
      </c>
      <c r="D490" s="260">
        <v>2631.0900879999999</v>
      </c>
      <c r="E490" s="260">
        <v>2632.5600589999999</v>
      </c>
      <c r="F490" s="261">
        <v>2632.5600589999999</v>
      </c>
      <c r="G490" s="260">
        <v>1651650000</v>
      </c>
      <c r="H490" s="263">
        <f t="shared" si="7"/>
        <v>-6.5548423715831661E-3</v>
      </c>
      <c r="I490" s="262"/>
      <c r="J490" s="266">
        <v>488</v>
      </c>
      <c r="K490">
        <v>-6.5548423715831661E-3</v>
      </c>
      <c r="L490" s="267">
        <v>-1.5556974555895007E-2</v>
      </c>
    </row>
    <row r="491" spans="1:12" ht="14.4" x14ac:dyDescent="0.3">
      <c r="A491" s="8">
        <v>43425</v>
      </c>
      <c r="B491" s="260">
        <v>2657.73999</v>
      </c>
      <c r="C491" s="260">
        <v>2670.7299800000001</v>
      </c>
      <c r="D491" s="260">
        <v>2649.820068</v>
      </c>
      <c r="E491" s="260">
        <v>2649.929932</v>
      </c>
      <c r="F491" s="261">
        <v>2649.929932</v>
      </c>
      <c r="G491" s="260">
        <v>3233550000</v>
      </c>
      <c r="H491" s="263">
        <f t="shared" si="7"/>
        <v>3.0432907220331227E-3</v>
      </c>
      <c r="I491" s="262"/>
      <c r="J491" s="266">
        <v>489</v>
      </c>
      <c r="K491">
        <v>3.0432907220331227E-3</v>
      </c>
      <c r="L491" s="267">
        <v>-1.5526398694319484E-2</v>
      </c>
    </row>
    <row r="492" spans="1:12" ht="14.4" x14ac:dyDescent="0.3">
      <c r="A492" s="8">
        <v>43424</v>
      </c>
      <c r="B492" s="260">
        <v>2654.6000979999999</v>
      </c>
      <c r="C492" s="260">
        <v>2669.4399410000001</v>
      </c>
      <c r="D492" s="260">
        <v>2631.5200199999999</v>
      </c>
      <c r="E492" s="260">
        <v>2641.889893</v>
      </c>
      <c r="F492" s="261">
        <v>2641.889893</v>
      </c>
      <c r="G492" s="260">
        <v>4357900000</v>
      </c>
      <c r="H492" s="263">
        <f t="shared" si="7"/>
        <v>-1.8151240504630656E-2</v>
      </c>
      <c r="I492" s="262"/>
      <c r="J492" s="266">
        <v>490</v>
      </c>
      <c r="K492">
        <v>-1.8151240504630656E-2</v>
      </c>
      <c r="L492" s="267">
        <v>-1.551032742873874E-2</v>
      </c>
    </row>
    <row r="493" spans="1:12" ht="14.4" x14ac:dyDescent="0.3">
      <c r="A493" s="8">
        <v>43423</v>
      </c>
      <c r="B493" s="260">
        <v>2730.73999</v>
      </c>
      <c r="C493" s="260">
        <v>2733.1599120000001</v>
      </c>
      <c r="D493" s="260">
        <v>2681.0900879999999</v>
      </c>
      <c r="E493" s="260">
        <v>2690.7299800000001</v>
      </c>
      <c r="F493" s="261">
        <v>2690.7299800000001</v>
      </c>
      <c r="G493" s="260">
        <v>3772900000</v>
      </c>
      <c r="H493" s="263">
        <f t="shared" si="7"/>
        <v>-1.6643108928262811E-2</v>
      </c>
      <c r="I493" s="262"/>
      <c r="J493" s="266">
        <v>491</v>
      </c>
      <c r="K493">
        <v>-1.6643108928262811E-2</v>
      </c>
      <c r="L493" s="267">
        <v>-1.5484892265883215E-2</v>
      </c>
    </row>
    <row r="494" spans="1:12" ht="14.4" x14ac:dyDescent="0.3">
      <c r="A494" s="8">
        <v>43420</v>
      </c>
      <c r="B494" s="260">
        <v>2718.540039</v>
      </c>
      <c r="C494" s="260">
        <v>2746.75</v>
      </c>
      <c r="D494" s="260">
        <v>2712.1599120000001</v>
      </c>
      <c r="E494" s="260">
        <v>2736.2700199999999</v>
      </c>
      <c r="F494" s="261">
        <v>2736.2700199999999</v>
      </c>
      <c r="G494" s="260">
        <v>3975180000</v>
      </c>
      <c r="H494" s="263">
        <f t="shared" si="7"/>
        <v>2.2233056585385146E-3</v>
      </c>
      <c r="I494" s="262"/>
      <c r="J494" s="266">
        <v>492</v>
      </c>
      <c r="K494">
        <v>2.2233056585385146E-3</v>
      </c>
      <c r="L494" s="267">
        <v>-1.5480689144585764E-2</v>
      </c>
    </row>
    <row r="495" spans="1:12" ht="14.4" x14ac:dyDescent="0.3">
      <c r="A495" s="8">
        <v>43419</v>
      </c>
      <c r="B495" s="260">
        <v>2693.5200199999999</v>
      </c>
      <c r="C495" s="260">
        <v>2735.3798830000001</v>
      </c>
      <c r="D495" s="260">
        <v>2670.75</v>
      </c>
      <c r="E495" s="260">
        <v>2730.1999510000001</v>
      </c>
      <c r="F495" s="261">
        <v>2730.1999510000001</v>
      </c>
      <c r="G495" s="260">
        <v>4179140000</v>
      </c>
      <c r="H495" s="263">
        <f t="shared" si="7"/>
        <v>1.0593753349405658E-2</v>
      </c>
      <c r="I495" s="262"/>
      <c r="J495" s="266">
        <v>493</v>
      </c>
      <c r="K495">
        <v>1.0593753349405658E-2</v>
      </c>
      <c r="L495" s="267">
        <v>-1.5463479187948843E-2</v>
      </c>
    </row>
    <row r="496" spans="1:12" ht="14.4" x14ac:dyDescent="0.3">
      <c r="A496" s="8">
        <v>43418</v>
      </c>
      <c r="B496" s="260">
        <v>2737.8999020000001</v>
      </c>
      <c r="C496" s="260">
        <v>2746.8000489999999</v>
      </c>
      <c r="D496" s="260">
        <v>2685.75</v>
      </c>
      <c r="E496" s="260">
        <v>2701.580078</v>
      </c>
      <c r="F496" s="261">
        <v>2701.580078</v>
      </c>
      <c r="G496" s="260">
        <v>4402370000</v>
      </c>
      <c r="H496" s="263">
        <f t="shared" si="7"/>
        <v>-7.5674108672402225E-3</v>
      </c>
      <c r="I496" s="262"/>
      <c r="J496" s="266">
        <v>494</v>
      </c>
      <c r="K496">
        <v>-7.5674108672402225E-3</v>
      </c>
      <c r="L496" s="267">
        <v>-1.5462291239442759E-2</v>
      </c>
    </row>
    <row r="497" spans="1:12" ht="14.4" x14ac:dyDescent="0.3">
      <c r="A497" s="8">
        <v>43417</v>
      </c>
      <c r="B497" s="260">
        <v>2730.0500489999999</v>
      </c>
      <c r="C497" s="260">
        <v>2754.6000979999999</v>
      </c>
      <c r="D497" s="260">
        <v>2714.9799800000001</v>
      </c>
      <c r="E497" s="260">
        <v>2722.179932</v>
      </c>
      <c r="F497" s="261">
        <v>2722.179932</v>
      </c>
      <c r="G497" s="260">
        <v>4091440000</v>
      </c>
      <c r="H497" s="263">
        <f t="shared" si="7"/>
        <v>-1.4819196700837237E-3</v>
      </c>
      <c r="I497" s="262"/>
      <c r="J497" s="266">
        <v>495</v>
      </c>
      <c r="K497">
        <v>-1.4819196700837237E-3</v>
      </c>
      <c r="L497" s="267">
        <v>-1.5437531653145894E-2</v>
      </c>
    </row>
    <row r="498" spans="1:12" ht="14.4" x14ac:dyDescent="0.3">
      <c r="A498" s="8">
        <v>43416</v>
      </c>
      <c r="B498" s="260">
        <v>2773.929932</v>
      </c>
      <c r="C498" s="260">
        <v>2775.98999</v>
      </c>
      <c r="D498" s="260">
        <v>2722</v>
      </c>
      <c r="E498" s="260">
        <v>2726.219971</v>
      </c>
      <c r="F498" s="261">
        <v>2726.219971</v>
      </c>
      <c r="G498" s="260">
        <v>3670930000</v>
      </c>
      <c r="H498" s="263">
        <f t="shared" si="7"/>
        <v>-1.9701489316106411E-2</v>
      </c>
      <c r="I498" s="262"/>
      <c r="J498" s="266">
        <v>496</v>
      </c>
      <c r="K498">
        <v>-1.9701489316106411E-2</v>
      </c>
      <c r="L498" s="267">
        <v>-1.5436951897705593E-2</v>
      </c>
    </row>
    <row r="499" spans="1:12" ht="14.4" x14ac:dyDescent="0.3">
      <c r="A499" s="8">
        <v>43413</v>
      </c>
      <c r="B499" s="260">
        <v>2794.1000979999999</v>
      </c>
      <c r="C499" s="260">
        <v>2794.1000979999999</v>
      </c>
      <c r="D499" s="260">
        <v>2764.23999</v>
      </c>
      <c r="E499" s="260">
        <v>2781.01001</v>
      </c>
      <c r="F499" s="261">
        <v>2781.01001</v>
      </c>
      <c r="G499" s="260">
        <v>4019090000</v>
      </c>
      <c r="H499" s="263">
        <f t="shared" si="7"/>
        <v>-9.1990135784771193E-3</v>
      </c>
      <c r="I499" s="262"/>
      <c r="J499" s="266">
        <v>497</v>
      </c>
      <c r="K499">
        <v>-9.1990135784771193E-3</v>
      </c>
      <c r="L499" s="267">
        <v>-1.5430713361972969E-2</v>
      </c>
    </row>
    <row r="500" spans="1:12" ht="14.4" x14ac:dyDescent="0.3">
      <c r="A500" s="8">
        <v>43412</v>
      </c>
      <c r="B500" s="260">
        <v>2806.3798830000001</v>
      </c>
      <c r="C500" s="260">
        <v>2814.75</v>
      </c>
      <c r="D500" s="260">
        <v>2794.98999</v>
      </c>
      <c r="E500" s="260">
        <v>2806.830078</v>
      </c>
      <c r="F500" s="261">
        <v>2806.830078</v>
      </c>
      <c r="G500" s="260">
        <v>3630490000</v>
      </c>
      <c r="H500" s="263">
        <f t="shared" si="7"/>
        <v>-2.5089165775684713E-3</v>
      </c>
      <c r="I500" s="262"/>
      <c r="J500" s="266">
        <v>498</v>
      </c>
      <c r="K500">
        <v>-2.5089165775684713E-3</v>
      </c>
      <c r="L500" s="267">
        <v>-1.5411082167061252E-2</v>
      </c>
    </row>
    <row r="501" spans="1:12" ht="14.4" x14ac:dyDescent="0.3">
      <c r="A501" s="8">
        <v>43411</v>
      </c>
      <c r="B501" s="260">
        <v>2774.1298830000001</v>
      </c>
      <c r="C501" s="260">
        <v>2815.1499020000001</v>
      </c>
      <c r="D501" s="260">
        <v>2774.1298830000001</v>
      </c>
      <c r="E501" s="260">
        <v>2813.889893</v>
      </c>
      <c r="F501" s="261">
        <v>2813.889893</v>
      </c>
      <c r="G501" s="260">
        <v>3914750000</v>
      </c>
      <c r="H501" s="263">
        <f t="shared" si="7"/>
        <v>2.1208856280910172E-2</v>
      </c>
      <c r="I501" s="262"/>
      <c r="J501" s="266">
        <v>499</v>
      </c>
      <c r="K501">
        <v>2.1208856280910172E-2</v>
      </c>
      <c r="L501" s="267">
        <v>-1.5395714469955905E-2</v>
      </c>
    </row>
    <row r="502" spans="1:12" ht="14.4" x14ac:dyDescent="0.3">
      <c r="A502" s="8">
        <v>43410</v>
      </c>
      <c r="B502" s="260">
        <v>2738.3999020000001</v>
      </c>
      <c r="C502" s="260">
        <v>2756.820068</v>
      </c>
      <c r="D502" s="260">
        <v>2737.080078</v>
      </c>
      <c r="E502" s="260">
        <v>2755.4499510000001</v>
      </c>
      <c r="F502" s="261">
        <v>2755.4499510000001</v>
      </c>
      <c r="G502" s="260">
        <v>3510860000</v>
      </c>
      <c r="H502" s="263">
        <f t="shared" si="7"/>
        <v>6.2592955621174036E-3</v>
      </c>
      <c r="I502" s="262"/>
      <c r="J502" s="266">
        <v>500</v>
      </c>
      <c r="K502">
        <v>6.2592955621174036E-3</v>
      </c>
      <c r="L502" s="267">
        <v>-1.5370160940745324E-2</v>
      </c>
    </row>
    <row r="503" spans="1:12" ht="14.4" x14ac:dyDescent="0.3">
      <c r="A503" s="8">
        <v>43409</v>
      </c>
      <c r="B503" s="260">
        <v>2726.3701169999999</v>
      </c>
      <c r="C503" s="260">
        <v>2744.2700199999999</v>
      </c>
      <c r="D503" s="260">
        <v>2717.9399410000001</v>
      </c>
      <c r="E503" s="260">
        <v>2738.3100589999999</v>
      </c>
      <c r="F503" s="261">
        <v>2738.3100589999999</v>
      </c>
      <c r="G503" s="260">
        <v>3623320000</v>
      </c>
      <c r="H503" s="263">
        <f t="shared" si="7"/>
        <v>5.6003171687664935E-3</v>
      </c>
      <c r="I503" s="262"/>
      <c r="J503" s="266">
        <v>501</v>
      </c>
      <c r="K503">
        <v>5.6003171687664935E-3</v>
      </c>
      <c r="L503" s="267">
        <v>-1.5366615449744927E-2</v>
      </c>
    </row>
    <row r="504" spans="1:12" ht="14.4" x14ac:dyDescent="0.3">
      <c r="A504" s="8">
        <v>43406</v>
      </c>
      <c r="B504" s="260">
        <v>2745.4499510000001</v>
      </c>
      <c r="C504" s="260">
        <v>2756.5500489999999</v>
      </c>
      <c r="D504" s="260">
        <v>2700.4399410000001</v>
      </c>
      <c r="E504" s="260">
        <v>2723.0600589999999</v>
      </c>
      <c r="F504" s="261">
        <v>2723.0600589999999</v>
      </c>
      <c r="G504" s="260">
        <v>4237930000</v>
      </c>
      <c r="H504" s="263">
        <f t="shared" si="7"/>
        <v>-6.3166861631632756E-3</v>
      </c>
      <c r="I504" s="262"/>
      <c r="J504" s="266">
        <v>502</v>
      </c>
      <c r="K504">
        <v>-6.3166861631632756E-3</v>
      </c>
      <c r="L504" s="267">
        <v>-1.5356797391877806E-2</v>
      </c>
    </row>
    <row r="505" spans="1:12" ht="14.4" x14ac:dyDescent="0.3">
      <c r="A505" s="8">
        <v>43405</v>
      </c>
      <c r="B505" s="260">
        <v>2717.580078</v>
      </c>
      <c r="C505" s="260">
        <v>2741.669922</v>
      </c>
      <c r="D505" s="260">
        <v>2708.8500979999999</v>
      </c>
      <c r="E505" s="260">
        <v>2740.3701169999999</v>
      </c>
      <c r="F505" s="261">
        <v>2740.3701169999999</v>
      </c>
      <c r="G505" s="260">
        <v>4708420000</v>
      </c>
      <c r="H505" s="263">
        <f t="shared" si="7"/>
        <v>1.0557843711262267E-2</v>
      </c>
      <c r="I505" s="262"/>
      <c r="J505" s="266">
        <v>503</v>
      </c>
      <c r="K505">
        <v>1.0557843711262267E-2</v>
      </c>
      <c r="L505" s="267">
        <v>-1.5329595630917478E-2</v>
      </c>
    </row>
    <row r="506" spans="1:12" ht="14.4" x14ac:dyDescent="0.3">
      <c r="A506" s="8">
        <v>43404</v>
      </c>
      <c r="B506" s="260">
        <v>2705.6000979999999</v>
      </c>
      <c r="C506" s="260">
        <v>2736.6899410000001</v>
      </c>
      <c r="D506" s="260">
        <v>2705.6000979999999</v>
      </c>
      <c r="E506" s="260">
        <v>2711.73999</v>
      </c>
      <c r="F506" s="261">
        <v>2711.73999</v>
      </c>
      <c r="G506" s="260">
        <v>5112420000</v>
      </c>
      <c r="H506" s="263">
        <f t="shared" si="7"/>
        <v>1.0851331816018531E-2</v>
      </c>
      <c r="I506" s="262"/>
      <c r="J506" s="266">
        <v>504</v>
      </c>
      <c r="K506">
        <v>1.0851331816018531E-2</v>
      </c>
      <c r="L506" s="267">
        <v>-1.5315644518051442E-2</v>
      </c>
    </row>
    <row r="507" spans="1:12" ht="14.4" x14ac:dyDescent="0.3">
      <c r="A507" s="8">
        <v>43403</v>
      </c>
      <c r="B507" s="260">
        <v>2640.679932</v>
      </c>
      <c r="C507" s="260">
        <v>2685.429932</v>
      </c>
      <c r="D507" s="260">
        <v>2635.3400879999999</v>
      </c>
      <c r="E507" s="260">
        <v>2682.6298830000001</v>
      </c>
      <c r="F507" s="261">
        <v>2682.6298830000001</v>
      </c>
      <c r="G507" s="260">
        <v>5106380000</v>
      </c>
      <c r="H507" s="263">
        <f t="shared" si="7"/>
        <v>1.5666780123047824E-2</v>
      </c>
      <c r="I507" s="262"/>
      <c r="J507" s="266">
        <v>505</v>
      </c>
      <c r="K507">
        <v>1.5666780123047824E-2</v>
      </c>
      <c r="L507" s="267">
        <v>-1.5312569047810854E-2</v>
      </c>
    </row>
    <row r="508" spans="1:12" ht="14.4" x14ac:dyDescent="0.3">
      <c r="A508" s="8">
        <v>43402</v>
      </c>
      <c r="B508" s="260">
        <v>2682.6499020000001</v>
      </c>
      <c r="C508" s="260">
        <v>2706.8500979999999</v>
      </c>
      <c r="D508" s="260">
        <v>2603.540039</v>
      </c>
      <c r="E508" s="260">
        <v>2641.25</v>
      </c>
      <c r="F508" s="261">
        <v>2641.25</v>
      </c>
      <c r="G508" s="260">
        <v>4673700000</v>
      </c>
      <c r="H508" s="263">
        <f t="shared" si="7"/>
        <v>-6.5595994219019346E-3</v>
      </c>
      <c r="I508" s="262"/>
      <c r="J508" s="266">
        <v>506</v>
      </c>
      <c r="K508">
        <v>-6.5595994219019346E-3</v>
      </c>
      <c r="L508" s="267">
        <v>-1.5308264532732083E-2</v>
      </c>
    </row>
    <row r="509" spans="1:12" ht="14.4" x14ac:dyDescent="0.3">
      <c r="A509" s="8">
        <v>43399</v>
      </c>
      <c r="B509" s="260">
        <v>2667.860107</v>
      </c>
      <c r="C509" s="260">
        <v>2692.3798830000001</v>
      </c>
      <c r="D509" s="260">
        <v>2628.1599120000001</v>
      </c>
      <c r="E509" s="260">
        <v>2658.6899410000001</v>
      </c>
      <c r="F509" s="261">
        <v>2658.6899410000001</v>
      </c>
      <c r="G509" s="260">
        <v>4803150000</v>
      </c>
      <c r="H509" s="263">
        <f t="shared" si="7"/>
        <v>-1.7327264059605166E-2</v>
      </c>
      <c r="I509" s="262"/>
      <c r="J509" s="266">
        <v>507</v>
      </c>
      <c r="K509">
        <v>-1.7327264059605166E-2</v>
      </c>
      <c r="L509" s="267">
        <v>-1.530373098179018E-2</v>
      </c>
    </row>
    <row r="510" spans="1:12" ht="14.4" x14ac:dyDescent="0.3">
      <c r="A510" s="8">
        <v>43398</v>
      </c>
      <c r="B510" s="260">
        <v>2674.8798830000001</v>
      </c>
      <c r="C510" s="260">
        <v>2722.6999510000001</v>
      </c>
      <c r="D510" s="260">
        <v>2667.8400879999999</v>
      </c>
      <c r="E510" s="260">
        <v>2705.570068</v>
      </c>
      <c r="F510" s="261">
        <v>2705.570068</v>
      </c>
      <c r="G510" s="260">
        <v>4634770000</v>
      </c>
      <c r="H510" s="263">
        <f t="shared" si="7"/>
        <v>1.8625039785680586E-2</v>
      </c>
      <c r="I510" s="262"/>
      <c r="J510" s="266">
        <v>508</v>
      </c>
      <c r="K510">
        <v>1.8625039785680586E-2</v>
      </c>
      <c r="L510" s="267">
        <v>-1.5277348030483228E-2</v>
      </c>
    </row>
    <row r="511" spans="1:12" ht="14.4" x14ac:dyDescent="0.3">
      <c r="A511" s="8">
        <v>43397</v>
      </c>
      <c r="B511" s="260">
        <v>2737.8701169999999</v>
      </c>
      <c r="C511" s="260">
        <v>2742.5900879999999</v>
      </c>
      <c r="D511" s="260">
        <v>2651.889893</v>
      </c>
      <c r="E511" s="260">
        <v>2656.1000979999999</v>
      </c>
      <c r="F511" s="261">
        <v>2656.1000979999999</v>
      </c>
      <c r="G511" s="260">
        <v>4709310000</v>
      </c>
      <c r="H511" s="263">
        <f t="shared" si="7"/>
        <v>-3.0864433708665259E-2</v>
      </c>
      <c r="I511" s="262"/>
      <c r="J511" s="266">
        <v>509</v>
      </c>
      <c r="K511">
        <v>-3.0864433708665259E-2</v>
      </c>
      <c r="L511" s="267">
        <v>-1.5236280518191819E-2</v>
      </c>
    </row>
    <row r="512" spans="1:12" ht="14.4" x14ac:dyDescent="0.3">
      <c r="A512" s="8">
        <v>43396</v>
      </c>
      <c r="B512" s="260">
        <v>2721.030029</v>
      </c>
      <c r="C512" s="260">
        <v>2753.5900879999999</v>
      </c>
      <c r="D512" s="260">
        <v>2691.429932</v>
      </c>
      <c r="E512" s="260">
        <v>2740.6899410000001</v>
      </c>
      <c r="F512" s="261">
        <v>2740.6899410000001</v>
      </c>
      <c r="G512" s="260">
        <v>4348580000</v>
      </c>
      <c r="H512" s="263">
        <f t="shared" si="7"/>
        <v>-5.5118302120861972E-3</v>
      </c>
      <c r="I512" s="262"/>
      <c r="J512" s="266">
        <v>510</v>
      </c>
      <c r="K512">
        <v>-5.5118302120861972E-3</v>
      </c>
      <c r="L512" s="267">
        <v>-1.5223897153317031E-2</v>
      </c>
    </row>
    <row r="513" spans="1:12" ht="14.4" x14ac:dyDescent="0.3">
      <c r="A513" s="8">
        <v>43395</v>
      </c>
      <c r="B513" s="260">
        <v>2773.9399410000001</v>
      </c>
      <c r="C513" s="260">
        <v>2778.9399410000001</v>
      </c>
      <c r="D513" s="260">
        <v>2749.219971</v>
      </c>
      <c r="E513" s="260">
        <v>2755.8798830000001</v>
      </c>
      <c r="F513" s="261">
        <v>2755.8798830000001</v>
      </c>
      <c r="G513" s="260">
        <v>3307140000</v>
      </c>
      <c r="H513" s="263">
        <f t="shared" si="7"/>
        <v>-4.2995273740375518E-3</v>
      </c>
      <c r="I513" s="262"/>
      <c r="J513" s="266">
        <v>511</v>
      </c>
      <c r="K513">
        <v>-4.2995273740375518E-3</v>
      </c>
      <c r="L513" s="267">
        <v>-1.5223280316557952E-2</v>
      </c>
    </row>
    <row r="514" spans="1:12" ht="14.4" x14ac:dyDescent="0.3">
      <c r="A514" s="8">
        <v>43392</v>
      </c>
      <c r="B514" s="260">
        <v>2775.6599120000001</v>
      </c>
      <c r="C514" s="260">
        <v>2797.7700199999999</v>
      </c>
      <c r="D514" s="260">
        <v>2760.2700199999999</v>
      </c>
      <c r="E514" s="260">
        <v>2767.780029</v>
      </c>
      <c r="F514" s="261">
        <v>2767.780029</v>
      </c>
      <c r="G514" s="260">
        <v>3566490000</v>
      </c>
      <c r="H514" s="263">
        <f t="shared" si="7"/>
        <v>-3.6116989776221765E-4</v>
      </c>
      <c r="I514" s="262"/>
      <c r="J514" s="266">
        <v>512</v>
      </c>
      <c r="K514">
        <v>-3.6116989776221765E-4</v>
      </c>
      <c r="L514" s="267">
        <v>-1.5220852513767003E-2</v>
      </c>
    </row>
    <row r="515" spans="1:12" ht="14.4" x14ac:dyDescent="0.3">
      <c r="A515" s="8">
        <v>43391</v>
      </c>
      <c r="B515" s="260">
        <v>2802</v>
      </c>
      <c r="C515" s="260">
        <v>2806.040039</v>
      </c>
      <c r="D515" s="260">
        <v>2755.179932</v>
      </c>
      <c r="E515" s="260">
        <v>2768.780029</v>
      </c>
      <c r="F515" s="261">
        <v>2768.780029</v>
      </c>
      <c r="G515" s="260">
        <v>3616440000</v>
      </c>
      <c r="H515" s="263">
        <f t="shared" si="7"/>
        <v>-1.4391922484002614E-2</v>
      </c>
      <c r="I515" s="262"/>
      <c r="J515" s="266">
        <v>513</v>
      </c>
      <c r="K515">
        <v>-1.4391922484002614E-2</v>
      </c>
      <c r="L515" s="267">
        <v>-1.5190305193266624E-2</v>
      </c>
    </row>
    <row r="516" spans="1:12" ht="14.4" x14ac:dyDescent="0.3">
      <c r="A516" s="8">
        <v>43390</v>
      </c>
      <c r="B516" s="260">
        <v>2811.669922</v>
      </c>
      <c r="C516" s="260">
        <v>2816.9399410000001</v>
      </c>
      <c r="D516" s="260">
        <v>2781.8100589999999</v>
      </c>
      <c r="E516" s="260">
        <v>2809.209961</v>
      </c>
      <c r="F516" s="261">
        <v>2809.209961</v>
      </c>
      <c r="G516" s="260">
        <v>3321710000</v>
      </c>
      <c r="H516" s="263">
        <f t="shared" ref="H516:H579" si="8">(F516-F517)/F517</f>
        <v>-2.5266236039021936E-4</v>
      </c>
      <c r="I516" s="262"/>
      <c r="J516" s="266">
        <v>514</v>
      </c>
      <c r="K516">
        <v>-2.5266236039021936E-4</v>
      </c>
      <c r="L516" s="267">
        <v>-1.5162322850165741E-2</v>
      </c>
    </row>
    <row r="517" spans="1:12" ht="14.4" x14ac:dyDescent="0.3">
      <c r="A517" s="8">
        <v>43389</v>
      </c>
      <c r="B517" s="260">
        <v>2767.0500489999999</v>
      </c>
      <c r="C517" s="260">
        <v>2813.459961</v>
      </c>
      <c r="D517" s="260">
        <v>2766.9099120000001</v>
      </c>
      <c r="E517" s="260">
        <v>2809.919922</v>
      </c>
      <c r="F517" s="261">
        <v>2809.919922</v>
      </c>
      <c r="G517" s="260">
        <v>3428340000</v>
      </c>
      <c r="H517" s="263">
        <f t="shared" si="8"/>
        <v>2.1495600231814009E-2</v>
      </c>
      <c r="I517" s="262"/>
      <c r="J517" s="266">
        <v>515</v>
      </c>
      <c r="K517">
        <v>2.1495600231814009E-2</v>
      </c>
      <c r="L517" s="267">
        <v>-1.5137125127008691E-2</v>
      </c>
    </row>
    <row r="518" spans="1:12" ht="14.4" x14ac:dyDescent="0.3">
      <c r="A518" s="8">
        <v>43388</v>
      </c>
      <c r="B518" s="260">
        <v>2763.830078</v>
      </c>
      <c r="C518" s="260">
        <v>2775.98999</v>
      </c>
      <c r="D518" s="260">
        <v>2749.030029</v>
      </c>
      <c r="E518" s="260">
        <v>2750.790039</v>
      </c>
      <c r="F518" s="261">
        <v>2750.790039</v>
      </c>
      <c r="G518" s="260">
        <v>3300140000</v>
      </c>
      <c r="H518" s="263">
        <f t="shared" si="8"/>
        <v>-5.9049790544291863E-3</v>
      </c>
      <c r="I518" s="262"/>
      <c r="J518" s="266">
        <v>516</v>
      </c>
      <c r="K518">
        <v>-5.9049790544291863E-3</v>
      </c>
      <c r="L518" s="267">
        <v>-1.5126052674955948E-2</v>
      </c>
    </row>
    <row r="519" spans="1:12" ht="14.4" x14ac:dyDescent="0.3">
      <c r="A519" s="8">
        <v>43385</v>
      </c>
      <c r="B519" s="260">
        <v>2770.540039</v>
      </c>
      <c r="C519" s="260">
        <v>2775.7700199999999</v>
      </c>
      <c r="D519" s="260">
        <v>2729.4399410000001</v>
      </c>
      <c r="E519" s="260">
        <v>2767.1298830000001</v>
      </c>
      <c r="F519" s="261">
        <v>2767.1298830000001</v>
      </c>
      <c r="G519" s="260">
        <v>3966040000</v>
      </c>
      <c r="H519" s="263">
        <f t="shared" si="8"/>
        <v>1.4206197963573476E-2</v>
      </c>
      <c r="I519" s="262"/>
      <c r="J519" s="266">
        <v>517</v>
      </c>
      <c r="K519">
        <v>1.4206197963573476E-2</v>
      </c>
      <c r="L519" s="267">
        <v>-1.5107406165180293E-2</v>
      </c>
    </row>
    <row r="520" spans="1:12" ht="14.4" x14ac:dyDescent="0.3">
      <c r="A520" s="8">
        <v>43384</v>
      </c>
      <c r="B520" s="260">
        <v>2776.8701169999999</v>
      </c>
      <c r="C520" s="260">
        <v>2795.139893</v>
      </c>
      <c r="D520" s="260">
        <v>2710.51001</v>
      </c>
      <c r="E520" s="260">
        <v>2728.3701169999999</v>
      </c>
      <c r="F520" s="261">
        <v>2728.3701169999999</v>
      </c>
      <c r="G520" s="260">
        <v>4890630000</v>
      </c>
      <c r="H520" s="263">
        <f t="shared" si="8"/>
        <v>-2.0573007811006506E-2</v>
      </c>
      <c r="I520" s="262"/>
      <c r="J520" s="266">
        <v>518</v>
      </c>
      <c r="K520">
        <v>-2.0573007811006506E-2</v>
      </c>
      <c r="L520" s="267">
        <v>-1.5097809073942944E-2</v>
      </c>
    </row>
    <row r="521" spans="1:12" ht="14.4" x14ac:dyDescent="0.3">
      <c r="A521" s="8">
        <v>43383</v>
      </c>
      <c r="B521" s="260">
        <v>2873.8999020000001</v>
      </c>
      <c r="C521" s="260">
        <v>2874.0200199999999</v>
      </c>
      <c r="D521" s="260">
        <v>2784.860107</v>
      </c>
      <c r="E521" s="260">
        <v>2785.679932</v>
      </c>
      <c r="F521" s="261">
        <v>2785.679932</v>
      </c>
      <c r="G521" s="260">
        <v>4501250000</v>
      </c>
      <c r="H521" s="263">
        <f t="shared" si="8"/>
        <v>-3.2864228913235163E-2</v>
      </c>
      <c r="I521" s="262"/>
      <c r="J521" s="266">
        <v>519</v>
      </c>
      <c r="K521">
        <v>-3.2864228913235163E-2</v>
      </c>
      <c r="L521" s="267">
        <v>-1.5051376254893159E-2</v>
      </c>
    </row>
    <row r="522" spans="1:12" ht="14.4" x14ac:dyDescent="0.3">
      <c r="A522" s="8">
        <v>43382</v>
      </c>
      <c r="B522" s="260">
        <v>2882.51001</v>
      </c>
      <c r="C522" s="260">
        <v>2894.830078</v>
      </c>
      <c r="D522" s="260">
        <v>2874.2700199999999</v>
      </c>
      <c r="E522" s="260">
        <v>2880.3400879999999</v>
      </c>
      <c r="F522" s="261">
        <v>2880.3400879999999</v>
      </c>
      <c r="G522" s="260">
        <v>3520500000</v>
      </c>
      <c r="H522" s="263">
        <f t="shared" si="8"/>
        <v>-1.4179037440386971E-3</v>
      </c>
      <c r="I522" s="262"/>
      <c r="J522" s="266">
        <v>520</v>
      </c>
      <c r="K522">
        <v>-1.4179037440386971E-3</v>
      </c>
      <c r="L522" s="267">
        <v>-1.5040520569611564E-2</v>
      </c>
    </row>
    <row r="523" spans="1:12" ht="14.4" x14ac:dyDescent="0.3">
      <c r="A523" s="8">
        <v>43381</v>
      </c>
      <c r="B523" s="260">
        <v>2877.530029</v>
      </c>
      <c r="C523" s="260">
        <v>2889.4499510000001</v>
      </c>
      <c r="D523" s="260">
        <v>2862.080078</v>
      </c>
      <c r="E523" s="260">
        <v>2884.429932</v>
      </c>
      <c r="F523" s="261">
        <v>2884.429932</v>
      </c>
      <c r="G523" s="260">
        <v>3330320000</v>
      </c>
      <c r="H523" s="263">
        <f t="shared" si="8"/>
        <v>-3.9511638017170617E-4</v>
      </c>
      <c r="I523" s="262"/>
      <c r="J523" s="266">
        <v>521</v>
      </c>
      <c r="K523">
        <v>-3.9511638017170617E-4</v>
      </c>
      <c r="L523" s="267">
        <v>-1.5020898352140089E-2</v>
      </c>
    </row>
    <row r="524" spans="1:12" ht="14.4" x14ac:dyDescent="0.3">
      <c r="A524" s="8">
        <v>43378</v>
      </c>
      <c r="B524" s="260">
        <v>2902.540039</v>
      </c>
      <c r="C524" s="260">
        <v>2909.639893</v>
      </c>
      <c r="D524" s="260">
        <v>2869.290039</v>
      </c>
      <c r="E524" s="260">
        <v>2885.570068</v>
      </c>
      <c r="F524" s="261">
        <v>2885.570068</v>
      </c>
      <c r="G524" s="260">
        <v>3328980000</v>
      </c>
      <c r="H524" s="263">
        <f t="shared" si="8"/>
        <v>-5.5279787457674368E-3</v>
      </c>
      <c r="I524" s="262"/>
      <c r="J524" s="266">
        <v>522</v>
      </c>
      <c r="K524">
        <v>-5.5279787457674368E-3</v>
      </c>
      <c r="L524" s="267">
        <v>-1.5019703661105058E-2</v>
      </c>
    </row>
    <row r="525" spans="1:12" ht="14.4" x14ac:dyDescent="0.3">
      <c r="A525" s="8">
        <v>43377</v>
      </c>
      <c r="B525" s="260">
        <v>2919.3500979999999</v>
      </c>
      <c r="C525" s="260">
        <v>2919.780029</v>
      </c>
      <c r="D525" s="260">
        <v>2883.919922</v>
      </c>
      <c r="E525" s="260">
        <v>2901.610107</v>
      </c>
      <c r="F525" s="261">
        <v>2901.610107</v>
      </c>
      <c r="G525" s="260">
        <v>3496860000</v>
      </c>
      <c r="H525" s="263">
        <f t="shared" si="8"/>
        <v>-8.1694825580172926E-3</v>
      </c>
      <c r="I525" s="262"/>
      <c r="J525" s="266">
        <v>523</v>
      </c>
      <c r="K525">
        <v>-8.1694825580172926E-3</v>
      </c>
      <c r="L525" s="267">
        <v>-1.5010008043851705E-2</v>
      </c>
    </row>
    <row r="526" spans="1:12" ht="14.4" x14ac:dyDescent="0.3">
      <c r="A526" s="8">
        <v>43376</v>
      </c>
      <c r="B526" s="260">
        <v>2931.6899410000001</v>
      </c>
      <c r="C526" s="260">
        <v>2939.860107</v>
      </c>
      <c r="D526" s="260">
        <v>2921.360107</v>
      </c>
      <c r="E526" s="260">
        <v>2925.51001</v>
      </c>
      <c r="F526" s="261">
        <v>2925.51001</v>
      </c>
      <c r="G526" s="260">
        <v>3598710000</v>
      </c>
      <c r="H526" s="263">
        <f t="shared" si="8"/>
        <v>7.1151970404056107E-4</v>
      </c>
      <c r="I526" s="262"/>
      <c r="J526" s="266">
        <v>524</v>
      </c>
      <c r="K526">
        <v>7.1151970404056107E-4</v>
      </c>
      <c r="L526" s="267">
        <v>-1.5008981405150102E-2</v>
      </c>
    </row>
    <row r="527" spans="1:12" ht="14.4" x14ac:dyDescent="0.3">
      <c r="A527" s="8">
        <v>43375</v>
      </c>
      <c r="B527" s="260">
        <v>2923.8000489999999</v>
      </c>
      <c r="C527" s="260">
        <v>2931.419922</v>
      </c>
      <c r="D527" s="260">
        <v>2919.3701169999999</v>
      </c>
      <c r="E527" s="260">
        <v>2923.429932</v>
      </c>
      <c r="F527" s="261">
        <v>2923.429932</v>
      </c>
      <c r="G527" s="260">
        <v>3401880000</v>
      </c>
      <c r="H527" s="263">
        <f t="shared" si="8"/>
        <v>-3.9669012240730651E-4</v>
      </c>
      <c r="I527" s="262"/>
      <c r="J527" s="266">
        <v>525</v>
      </c>
      <c r="K527">
        <v>-3.9669012240730651E-4</v>
      </c>
      <c r="L527" s="267">
        <v>-1.4980491539980408E-2</v>
      </c>
    </row>
    <row r="528" spans="1:12" ht="14.4" x14ac:dyDescent="0.3">
      <c r="A528" s="8">
        <v>43374</v>
      </c>
      <c r="B528" s="260">
        <v>2926.290039</v>
      </c>
      <c r="C528" s="260">
        <v>2937.0600589999999</v>
      </c>
      <c r="D528" s="260">
        <v>2917.9099120000001</v>
      </c>
      <c r="E528" s="260">
        <v>2924.5900879999999</v>
      </c>
      <c r="F528" s="261">
        <v>2924.5900879999999</v>
      </c>
      <c r="G528" s="260">
        <v>3364190000</v>
      </c>
      <c r="H528" s="263">
        <f t="shared" si="8"/>
        <v>3.6411053174084792E-3</v>
      </c>
      <c r="I528" s="262"/>
      <c r="J528" s="266">
        <v>526</v>
      </c>
      <c r="K528">
        <v>3.6411053174084792E-3</v>
      </c>
      <c r="L528" s="267">
        <v>-1.4980124619545374E-2</v>
      </c>
    </row>
    <row r="529" spans="1:12" ht="14.4" x14ac:dyDescent="0.3">
      <c r="A529" s="8">
        <v>43371</v>
      </c>
      <c r="B529" s="260">
        <v>2910.030029</v>
      </c>
      <c r="C529" s="260">
        <v>2920.530029</v>
      </c>
      <c r="D529" s="260">
        <v>2907.5</v>
      </c>
      <c r="E529" s="260">
        <v>2913.9799800000001</v>
      </c>
      <c r="F529" s="261">
        <v>2913.9799800000001</v>
      </c>
      <c r="G529" s="260">
        <v>3432300000</v>
      </c>
      <c r="H529" s="263">
        <f t="shared" si="8"/>
        <v>-6.8702814001136976E-6</v>
      </c>
      <c r="I529" s="262"/>
      <c r="J529" s="266">
        <v>527</v>
      </c>
      <c r="K529">
        <v>-6.8702814001136976E-6</v>
      </c>
      <c r="L529" s="267">
        <v>-1.4956554401498397E-2</v>
      </c>
    </row>
    <row r="530" spans="1:12" ht="14.4" x14ac:dyDescent="0.3">
      <c r="A530" s="8">
        <v>43370</v>
      </c>
      <c r="B530" s="260">
        <v>2911.6499020000001</v>
      </c>
      <c r="C530" s="260">
        <v>2927.219971</v>
      </c>
      <c r="D530" s="260">
        <v>2909.2700199999999</v>
      </c>
      <c r="E530" s="260">
        <v>2914</v>
      </c>
      <c r="F530" s="261">
        <v>2914</v>
      </c>
      <c r="G530" s="260">
        <v>3060850000</v>
      </c>
      <c r="H530" s="263">
        <f t="shared" si="8"/>
        <v>2.7632869851152405E-3</v>
      </c>
      <c r="I530" s="262"/>
      <c r="J530" s="266">
        <v>528</v>
      </c>
      <c r="K530">
        <v>2.7632869851152405E-3</v>
      </c>
      <c r="L530" s="267">
        <v>-1.4954476817893787E-2</v>
      </c>
    </row>
    <row r="531" spans="1:12" ht="14.4" x14ac:dyDescent="0.3">
      <c r="A531" s="8">
        <v>43369</v>
      </c>
      <c r="B531" s="260">
        <v>2916.9799800000001</v>
      </c>
      <c r="C531" s="260">
        <v>2931.1499020000001</v>
      </c>
      <c r="D531" s="260">
        <v>2903.280029</v>
      </c>
      <c r="E531" s="260">
        <v>2905.969971</v>
      </c>
      <c r="F531" s="261">
        <v>2905.969971</v>
      </c>
      <c r="G531" s="260">
        <v>3388620000</v>
      </c>
      <c r="H531" s="263">
        <f t="shared" si="8"/>
        <v>-3.2892781510010126E-3</v>
      </c>
      <c r="I531" s="262"/>
      <c r="J531" s="266">
        <v>529</v>
      </c>
      <c r="K531">
        <v>-3.2892781510010126E-3</v>
      </c>
      <c r="L531" s="267">
        <v>-1.4935320421536537E-2</v>
      </c>
    </row>
    <row r="532" spans="1:12" ht="14.4" x14ac:dyDescent="0.3">
      <c r="A532" s="8">
        <v>43368</v>
      </c>
      <c r="B532" s="260">
        <v>2921.75</v>
      </c>
      <c r="C532" s="260">
        <v>2923.9499510000001</v>
      </c>
      <c r="D532" s="260">
        <v>2913.6999510000001</v>
      </c>
      <c r="E532" s="260">
        <v>2915.5600589999999</v>
      </c>
      <c r="F532" s="261">
        <v>2915.5600589999999</v>
      </c>
      <c r="G532" s="260">
        <v>3285480000</v>
      </c>
      <c r="H532" s="263">
        <f t="shared" si="8"/>
        <v>-1.3050959101805544E-3</v>
      </c>
      <c r="I532" s="262"/>
      <c r="J532" s="266">
        <v>530</v>
      </c>
      <c r="K532">
        <v>-1.3050959101805544E-3</v>
      </c>
      <c r="L532" s="267">
        <v>-1.4914053553588907E-2</v>
      </c>
    </row>
    <row r="533" spans="1:12" ht="14.4" x14ac:dyDescent="0.3">
      <c r="A533" s="8">
        <v>43367</v>
      </c>
      <c r="B533" s="260">
        <v>2921.830078</v>
      </c>
      <c r="C533" s="260">
        <v>2923.790039</v>
      </c>
      <c r="D533" s="260">
        <v>2912.6298830000001</v>
      </c>
      <c r="E533" s="260">
        <v>2919.3701169999999</v>
      </c>
      <c r="F533" s="261">
        <v>2919.3701169999999</v>
      </c>
      <c r="G533" s="260">
        <v>3372210000</v>
      </c>
      <c r="H533" s="263">
        <f t="shared" si="8"/>
        <v>-3.5156878673105706E-3</v>
      </c>
      <c r="I533" s="262"/>
      <c r="J533" s="266">
        <v>531</v>
      </c>
      <c r="K533">
        <v>-3.5156878673105706E-3</v>
      </c>
      <c r="L533" s="267">
        <v>-1.4887116546087115E-2</v>
      </c>
    </row>
    <row r="534" spans="1:12" ht="14.4" x14ac:dyDescent="0.3">
      <c r="A534" s="8">
        <v>43364</v>
      </c>
      <c r="B534" s="260">
        <v>2936.76001</v>
      </c>
      <c r="C534" s="260">
        <v>2940.9099120000001</v>
      </c>
      <c r="D534" s="260">
        <v>2927.110107</v>
      </c>
      <c r="E534" s="260">
        <v>2929.669922</v>
      </c>
      <c r="F534" s="261">
        <v>2929.669922</v>
      </c>
      <c r="G534" s="260">
        <v>5607610000</v>
      </c>
      <c r="H534" s="263">
        <f t="shared" si="8"/>
        <v>-3.6853296937642503E-4</v>
      </c>
      <c r="I534" s="262"/>
      <c r="J534" s="266">
        <v>532</v>
      </c>
      <c r="K534">
        <v>-3.6853296937642503E-4</v>
      </c>
      <c r="L534" s="267">
        <v>-1.4872692927321013E-2</v>
      </c>
    </row>
    <row r="535" spans="1:12" ht="14.4" x14ac:dyDescent="0.3">
      <c r="A535" s="8">
        <v>43363</v>
      </c>
      <c r="B535" s="260">
        <v>2919.7299800000001</v>
      </c>
      <c r="C535" s="260">
        <v>2934.8000489999999</v>
      </c>
      <c r="D535" s="260">
        <v>2919.7299800000001</v>
      </c>
      <c r="E535" s="260">
        <v>2930.75</v>
      </c>
      <c r="F535" s="261">
        <v>2930.75</v>
      </c>
      <c r="G535" s="260">
        <v>3337730000</v>
      </c>
      <c r="H535" s="263">
        <f t="shared" si="8"/>
        <v>7.8405919579734688E-3</v>
      </c>
      <c r="I535" s="262"/>
      <c r="J535" s="266">
        <v>533</v>
      </c>
      <c r="K535">
        <v>7.8405919579734688E-3</v>
      </c>
      <c r="L535" s="267">
        <v>-1.4843959750643444E-2</v>
      </c>
    </row>
    <row r="536" spans="1:12" ht="14.4" x14ac:dyDescent="0.3">
      <c r="A536" s="8">
        <v>43362</v>
      </c>
      <c r="B536" s="260">
        <v>2906.6000979999999</v>
      </c>
      <c r="C536" s="260">
        <v>2912.360107</v>
      </c>
      <c r="D536" s="260">
        <v>2903.820068</v>
      </c>
      <c r="E536" s="260">
        <v>2907.9499510000001</v>
      </c>
      <c r="F536" s="261">
        <v>2907.9499510000001</v>
      </c>
      <c r="G536" s="260">
        <v>3280020000</v>
      </c>
      <c r="H536" s="263">
        <f t="shared" si="8"/>
        <v>1.2532725246468409E-3</v>
      </c>
      <c r="I536" s="262"/>
      <c r="J536" s="266">
        <v>534</v>
      </c>
      <c r="K536">
        <v>1.2532725246468409E-3</v>
      </c>
      <c r="L536" s="267">
        <v>-1.4841293338829595E-2</v>
      </c>
    </row>
    <row r="537" spans="1:12" ht="14.4" x14ac:dyDescent="0.3">
      <c r="A537" s="8">
        <v>43361</v>
      </c>
      <c r="B537" s="260">
        <v>2890.73999</v>
      </c>
      <c r="C537" s="260">
        <v>2911.169922</v>
      </c>
      <c r="D537" s="260">
        <v>2890.429932</v>
      </c>
      <c r="E537" s="260">
        <v>2904.3100589999999</v>
      </c>
      <c r="F537" s="261">
        <v>2904.3100589999999</v>
      </c>
      <c r="G537" s="260">
        <v>3074610000</v>
      </c>
      <c r="H537" s="263">
        <f t="shared" si="8"/>
        <v>5.3690147247709239E-3</v>
      </c>
      <c r="I537" s="262"/>
      <c r="J537" s="266">
        <v>535</v>
      </c>
      <c r="K537">
        <v>5.3690147247709239E-3</v>
      </c>
      <c r="L537" s="267">
        <v>-1.4834294220833686E-2</v>
      </c>
    </row>
    <row r="538" spans="1:12" ht="14.4" x14ac:dyDescent="0.3">
      <c r="A538" s="8">
        <v>43360</v>
      </c>
      <c r="B538" s="260">
        <v>2903.830078</v>
      </c>
      <c r="C538" s="260">
        <v>2904.6499020000001</v>
      </c>
      <c r="D538" s="260">
        <v>2886.1599120000001</v>
      </c>
      <c r="E538" s="260">
        <v>2888.8000489999999</v>
      </c>
      <c r="F538" s="261">
        <v>2888.8000489999999</v>
      </c>
      <c r="G538" s="260">
        <v>2947760000</v>
      </c>
      <c r="H538" s="263">
        <f t="shared" si="8"/>
        <v>-5.5697220329897499E-3</v>
      </c>
      <c r="I538" s="262"/>
      <c r="J538" s="266">
        <v>536</v>
      </c>
      <c r="K538">
        <v>-5.5697220329897499E-3</v>
      </c>
      <c r="L538" s="267">
        <v>-1.4830674013266897E-2</v>
      </c>
    </row>
    <row r="539" spans="1:12" ht="14.4" x14ac:dyDescent="0.3">
      <c r="A539" s="8">
        <v>43357</v>
      </c>
      <c r="B539" s="260">
        <v>2906.3798830000001</v>
      </c>
      <c r="C539" s="260">
        <v>2908.3000489999999</v>
      </c>
      <c r="D539" s="260">
        <v>2895.7700199999999</v>
      </c>
      <c r="E539" s="260">
        <v>2904.9799800000001</v>
      </c>
      <c r="F539" s="261">
        <v>2904.9799800000001</v>
      </c>
      <c r="G539" s="260">
        <v>3149800000</v>
      </c>
      <c r="H539" s="263">
        <f t="shared" si="8"/>
        <v>2.7548155373730498E-4</v>
      </c>
      <c r="I539" s="262"/>
      <c r="J539" s="266">
        <v>537</v>
      </c>
      <c r="K539">
        <v>2.7548155373730498E-4</v>
      </c>
      <c r="L539" s="267">
        <v>-1.4829040437430597E-2</v>
      </c>
    </row>
    <row r="540" spans="1:12" ht="14.4" x14ac:dyDescent="0.3">
      <c r="A540" s="8">
        <v>43356</v>
      </c>
      <c r="B540" s="260">
        <v>2896.8500979999999</v>
      </c>
      <c r="C540" s="260">
        <v>2906.76001</v>
      </c>
      <c r="D540" s="260">
        <v>2896.389893</v>
      </c>
      <c r="E540" s="260">
        <v>2904.179932</v>
      </c>
      <c r="F540" s="261">
        <v>2904.179932</v>
      </c>
      <c r="G540" s="260">
        <v>3254930000</v>
      </c>
      <c r="H540" s="263">
        <f t="shared" si="8"/>
        <v>5.2822544106502813E-3</v>
      </c>
      <c r="I540" s="262"/>
      <c r="J540" s="266">
        <v>538</v>
      </c>
      <c r="K540">
        <v>5.2822544106502813E-3</v>
      </c>
      <c r="L540" s="267">
        <v>-1.4818818043372629E-2</v>
      </c>
    </row>
    <row r="541" spans="1:12" ht="14.4" x14ac:dyDescent="0.3">
      <c r="A541" s="8">
        <v>43355</v>
      </c>
      <c r="B541" s="260">
        <v>2888.290039</v>
      </c>
      <c r="C541" s="260">
        <v>2894.6499020000001</v>
      </c>
      <c r="D541" s="260">
        <v>2879.1999510000001</v>
      </c>
      <c r="E541" s="260">
        <v>2888.919922</v>
      </c>
      <c r="F541" s="261">
        <v>2888.919922</v>
      </c>
      <c r="G541" s="260">
        <v>3264930000</v>
      </c>
      <c r="H541" s="263">
        <f t="shared" si="8"/>
        <v>3.5667183935811266E-4</v>
      </c>
      <c r="I541" s="262"/>
      <c r="J541" s="266">
        <v>539</v>
      </c>
      <c r="K541">
        <v>3.5667183935811266E-4</v>
      </c>
      <c r="L541" s="267">
        <v>-1.4813503678254849E-2</v>
      </c>
    </row>
    <row r="542" spans="1:12" ht="14.4" x14ac:dyDescent="0.3">
      <c r="A542" s="8">
        <v>43354</v>
      </c>
      <c r="B542" s="260">
        <v>2871.570068</v>
      </c>
      <c r="C542" s="260">
        <v>2892.5200199999999</v>
      </c>
      <c r="D542" s="260">
        <v>2866.780029</v>
      </c>
      <c r="E542" s="260">
        <v>2887.889893</v>
      </c>
      <c r="F542" s="261">
        <v>2887.889893</v>
      </c>
      <c r="G542" s="260">
        <v>2899660000</v>
      </c>
      <c r="H542" s="263">
        <f t="shared" si="8"/>
        <v>3.7398415912945995E-3</v>
      </c>
      <c r="I542" s="262"/>
      <c r="J542" s="266">
        <v>540</v>
      </c>
      <c r="K542">
        <v>3.7398415912945995E-3</v>
      </c>
      <c r="L542" s="267">
        <v>-1.4745410604670909E-2</v>
      </c>
    </row>
    <row r="543" spans="1:12" ht="14.4" x14ac:dyDescent="0.3">
      <c r="A543" s="8">
        <v>43353</v>
      </c>
      <c r="B543" s="260">
        <v>2881.389893</v>
      </c>
      <c r="C543" s="260">
        <v>2886.929932</v>
      </c>
      <c r="D543" s="260">
        <v>2875.9399410000001</v>
      </c>
      <c r="E543" s="260">
        <v>2877.1298830000001</v>
      </c>
      <c r="F543" s="261">
        <v>2877.1298830000001</v>
      </c>
      <c r="G543" s="260">
        <v>2731400000</v>
      </c>
      <c r="H543" s="263">
        <f t="shared" si="8"/>
        <v>1.8978267526508089E-3</v>
      </c>
      <c r="I543" s="262"/>
      <c r="J543" s="266">
        <v>541</v>
      </c>
      <c r="K543">
        <v>1.8978267526508089E-3</v>
      </c>
      <c r="L543" s="267">
        <v>-1.4719208803814747E-2</v>
      </c>
    </row>
    <row r="544" spans="1:12" ht="14.4" x14ac:dyDescent="0.3">
      <c r="A544" s="8">
        <v>43350</v>
      </c>
      <c r="B544" s="260">
        <v>2868.26001</v>
      </c>
      <c r="C544" s="260">
        <v>2883.8100589999999</v>
      </c>
      <c r="D544" s="260">
        <v>2864.1201169999999</v>
      </c>
      <c r="E544" s="260">
        <v>2871.679932</v>
      </c>
      <c r="F544" s="261">
        <v>2871.679932</v>
      </c>
      <c r="G544" s="260">
        <v>2946270000</v>
      </c>
      <c r="H544" s="263">
        <f t="shared" si="8"/>
        <v>-2.2133447617470312E-3</v>
      </c>
      <c r="I544" s="262"/>
      <c r="J544" s="266">
        <v>542</v>
      </c>
      <c r="K544">
        <v>-2.2133447617470312E-3</v>
      </c>
      <c r="L544" s="267">
        <v>-1.4666104732457356E-2</v>
      </c>
    </row>
    <row r="545" spans="1:12" ht="14.4" x14ac:dyDescent="0.3">
      <c r="A545" s="8">
        <v>43349</v>
      </c>
      <c r="B545" s="260">
        <v>2888.639893</v>
      </c>
      <c r="C545" s="260">
        <v>2892.0500489999999</v>
      </c>
      <c r="D545" s="260">
        <v>2867.290039</v>
      </c>
      <c r="E545" s="260">
        <v>2878.0500489999999</v>
      </c>
      <c r="F545" s="261">
        <v>2878.0500489999999</v>
      </c>
      <c r="G545" s="260">
        <v>3139590000</v>
      </c>
      <c r="H545" s="263">
        <f t="shared" si="8"/>
        <v>-3.6523051450785987E-3</v>
      </c>
      <c r="I545" s="262"/>
      <c r="J545" s="266">
        <v>543</v>
      </c>
      <c r="K545">
        <v>-3.6523051450785987E-3</v>
      </c>
      <c r="L545" s="267">
        <v>-1.465130731950387E-2</v>
      </c>
    </row>
    <row r="546" spans="1:12" ht="14.4" x14ac:dyDescent="0.3">
      <c r="A546" s="8">
        <v>43348</v>
      </c>
      <c r="B546" s="260">
        <v>2891.5900879999999</v>
      </c>
      <c r="C546" s="260">
        <v>2894.209961</v>
      </c>
      <c r="D546" s="260">
        <v>2876.919922</v>
      </c>
      <c r="E546" s="260">
        <v>2888.6000979999999</v>
      </c>
      <c r="F546" s="261">
        <v>2888.6000979999999</v>
      </c>
      <c r="G546" s="260">
        <v>3241250000</v>
      </c>
      <c r="H546" s="263">
        <f t="shared" si="8"/>
        <v>-2.8031266678487294E-3</v>
      </c>
      <c r="I546" s="262"/>
      <c r="J546" s="266">
        <v>544</v>
      </c>
      <c r="K546">
        <v>-2.8031266678487294E-3</v>
      </c>
      <c r="L546" s="267">
        <v>-1.4632854901756743E-2</v>
      </c>
    </row>
    <row r="547" spans="1:12" ht="14.4" x14ac:dyDescent="0.3">
      <c r="A547" s="8">
        <v>43347</v>
      </c>
      <c r="B547" s="260">
        <v>2896.959961</v>
      </c>
      <c r="C547" s="260">
        <v>2900.179932</v>
      </c>
      <c r="D547" s="260">
        <v>2885.1298830000001</v>
      </c>
      <c r="E547" s="260">
        <v>2896.719971</v>
      </c>
      <c r="F547" s="261">
        <v>2896.719971</v>
      </c>
      <c r="G547" s="260">
        <v>3077060000</v>
      </c>
      <c r="H547" s="263">
        <f t="shared" si="8"/>
        <v>-1.6543222059174159E-3</v>
      </c>
      <c r="I547" s="262"/>
      <c r="J547" s="266">
        <v>545</v>
      </c>
      <c r="K547">
        <v>-1.6543222059174159E-3</v>
      </c>
      <c r="L547" s="267">
        <v>-1.4617664899203069E-2</v>
      </c>
    </row>
    <row r="548" spans="1:12" ht="14.4" x14ac:dyDescent="0.3">
      <c r="A548" s="8">
        <v>43343</v>
      </c>
      <c r="B548" s="260">
        <v>2898.3701169999999</v>
      </c>
      <c r="C548" s="260">
        <v>2906.320068</v>
      </c>
      <c r="D548" s="260">
        <v>2891.7299800000001</v>
      </c>
      <c r="E548" s="260">
        <v>2901.5200199999999</v>
      </c>
      <c r="F548" s="261">
        <v>2901.5200199999999</v>
      </c>
      <c r="G548" s="260">
        <v>2880260000</v>
      </c>
      <c r="H548" s="263">
        <f t="shared" si="8"/>
        <v>1.344776055308613E-4</v>
      </c>
      <c r="I548" s="262"/>
      <c r="J548" s="266">
        <v>546</v>
      </c>
      <c r="K548">
        <v>1.344776055308613E-4</v>
      </c>
      <c r="L548" s="267">
        <v>-1.4612526527505996E-2</v>
      </c>
    </row>
    <row r="549" spans="1:12" ht="14.4" x14ac:dyDescent="0.3">
      <c r="A549" s="8">
        <v>43342</v>
      </c>
      <c r="B549" s="260">
        <v>2908.9399410000001</v>
      </c>
      <c r="C549" s="260">
        <v>2912.459961</v>
      </c>
      <c r="D549" s="260">
        <v>2895.219971</v>
      </c>
      <c r="E549" s="260">
        <v>2901.1298830000001</v>
      </c>
      <c r="F549" s="261">
        <v>2901.1298830000001</v>
      </c>
      <c r="G549" s="260">
        <v>2802180000</v>
      </c>
      <c r="H549" s="263">
        <f t="shared" si="8"/>
        <v>-4.4303289684483006E-3</v>
      </c>
      <c r="I549" s="262"/>
      <c r="J549" s="266">
        <v>547</v>
      </c>
      <c r="K549">
        <v>-4.4303289684483006E-3</v>
      </c>
      <c r="L549" s="267">
        <v>-1.4568459851071774E-2</v>
      </c>
    </row>
    <row r="550" spans="1:12" ht="14.4" x14ac:dyDescent="0.3">
      <c r="A550" s="8">
        <v>43341</v>
      </c>
      <c r="B550" s="260">
        <v>2900.6201169999999</v>
      </c>
      <c r="C550" s="260">
        <v>2916.5</v>
      </c>
      <c r="D550" s="260">
        <v>2898.3999020000001</v>
      </c>
      <c r="E550" s="260">
        <v>2914.040039</v>
      </c>
      <c r="F550" s="261">
        <v>2914.040039</v>
      </c>
      <c r="G550" s="260">
        <v>2791860000</v>
      </c>
      <c r="H550" s="263">
        <f t="shared" si="8"/>
        <v>5.701433945571167E-3</v>
      </c>
      <c r="I550" s="262"/>
      <c r="J550" s="266">
        <v>548</v>
      </c>
      <c r="K550">
        <v>5.701433945571167E-3</v>
      </c>
      <c r="L550" s="267">
        <v>-1.455890557016498E-2</v>
      </c>
    </row>
    <row r="551" spans="1:12" ht="14.4" x14ac:dyDescent="0.3">
      <c r="A551" s="8">
        <v>43340</v>
      </c>
      <c r="B551" s="260">
        <v>2901.4499510000001</v>
      </c>
      <c r="C551" s="260">
        <v>2903.7700199999999</v>
      </c>
      <c r="D551" s="260">
        <v>2893.5</v>
      </c>
      <c r="E551" s="260">
        <v>2897.5200199999999</v>
      </c>
      <c r="F551" s="261">
        <v>2897.5200199999999</v>
      </c>
      <c r="G551" s="260">
        <v>2683190000</v>
      </c>
      <c r="H551" s="263">
        <f t="shared" si="8"/>
        <v>2.6927856925118674E-4</v>
      </c>
      <c r="I551" s="262"/>
      <c r="J551" s="266">
        <v>549</v>
      </c>
      <c r="K551">
        <v>2.6927856925118674E-4</v>
      </c>
      <c r="L551" s="267">
        <v>-1.4547427422636969E-2</v>
      </c>
    </row>
    <row r="552" spans="1:12" ht="14.4" x14ac:dyDescent="0.3">
      <c r="A552" s="8">
        <v>43339</v>
      </c>
      <c r="B552" s="260">
        <v>2884.6899410000001</v>
      </c>
      <c r="C552" s="260">
        <v>2898.25</v>
      </c>
      <c r="D552" s="260">
        <v>2884.6899410000001</v>
      </c>
      <c r="E552" s="260">
        <v>2896.73999</v>
      </c>
      <c r="F552" s="261">
        <v>2896.73999</v>
      </c>
      <c r="G552" s="260">
        <v>2854080000</v>
      </c>
      <c r="H552" s="263">
        <f t="shared" si="8"/>
        <v>7.6704094885201891E-3</v>
      </c>
      <c r="I552" s="262"/>
      <c r="J552" s="266">
        <v>550</v>
      </c>
      <c r="K552">
        <v>7.6704094885201891E-3</v>
      </c>
      <c r="L552" s="267">
        <v>-1.4531247666925682E-2</v>
      </c>
    </row>
    <row r="553" spans="1:12" ht="14.4" x14ac:dyDescent="0.3">
      <c r="A553" s="8">
        <v>43336</v>
      </c>
      <c r="B553" s="260">
        <v>2862.3500979999999</v>
      </c>
      <c r="C553" s="260">
        <v>2876.1599120000001</v>
      </c>
      <c r="D553" s="260">
        <v>2862.3500979999999</v>
      </c>
      <c r="E553" s="260">
        <v>2874.6899410000001</v>
      </c>
      <c r="F553" s="261">
        <v>2874.6899410000001</v>
      </c>
      <c r="G553" s="260">
        <v>2596190000</v>
      </c>
      <c r="H553" s="263">
        <f t="shared" si="8"/>
        <v>6.1988397272563387E-3</v>
      </c>
      <c r="I553" s="262"/>
      <c r="J553" s="266">
        <v>551</v>
      </c>
      <c r="K553">
        <v>6.1988397272563387E-3</v>
      </c>
      <c r="L553" s="267">
        <v>-1.451243274779505E-2</v>
      </c>
    </row>
    <row r="554" spans="1:12" ht="14.4" x14ac:dyDescent="0.3">
      <c r="A554" s="8">
        <v>43335</v>
      </c>
      <c r="B554" s="260">
        <v>2860.290039</v>
      </c>
      <c r="C554" s="260">
        <v>2868.780029</v>
      </c>
      <c r="D554" s="260">
        <v>2854.030029</v>
      </c>
      <c r="E554" s="260">
        <v>2856.9799800000001</v>
      </c>
      <c r="F554" s="261">
        <v>2856.9799800000001</v>
      </c>
      <c r="G554" s="260">
        <v>2713910000</v>
      </c>
      <c r="H554" s="263">
        <f t="shared" si="8"/>
        <v>-1.6912621635861431E-3</v>
      </c>
      <c r="I554" s="262"/>
      <c r="J554" s="266">
        <v>552</v>
      </c>
      <c r="K554">
        <v>-1.6912621635861431E-3</v>
      </c>
      <c r="L554" s="267">
        <v>-1.450572366047871E-2</v>
      </c>
    </row>
    <row r="555" spans="1:12" ht="14.4" x14ac:dyDescent="0.3">
      <c r="A555" s="8">
        <v>43334</v>
      </c>
      <c r="B555" s="260">
        <v>2860.98999</v>
      </c>
      <c r="C555" s="260">
        <v>2867.540039</v>
      </c>
      <c r="D555" s="260">
        <v>2856.0500489999999</v>
      </c>
      <c r="E555" s="260">
        <v>2861.820068</v>
      </c>
      <c r="F555" s="261">
        <v>2861.820068</v>
      </c>
      <c r="G555" s="260">
        <v>2689560000</v>
      </c>
      <c r="H555" s="263">
        <f t="shared" si="8"/>
        <v>-3.9815191812947226E-4</v>
      </c>
      <c r="I555" s="262"/>
      <c r="J555" s="266">
        <v>553</v>
      </c>
      <c r="K555">
        <v>-3.9815191812947226E-4</v>
      </c>
      <c r="L555" s="267">
        <v>-1.4474441884265719E-2</v>
      </c>
    </row>
    <row r="556" spans="1:12" ht="14.4" x14ac:dyDescent="0.3">
      <c r="A556" s="8">
        <v>43333</v>
      </c>
      <c r="B556" s="260">
        <v>2861.51001</v>
      </c>
      <c r="C556" s="260">
        <v>2873.2299800000001</v>
      </c>
      <c r="D556" s="260">
        <v>2861.320068</v>
      </c>
      <c r="E556" s="260">
        <v>2862.959961</v>
      </c>
      <c r="F556" s="261">
        <v>2862.959961</v>
      </c>
      <c r="G556" s="260">
        <v>3147140000</v>
      </c>
      <c r="H556" s="263">
        <f t="shared" si="8"/>
        <v>2.0685363919573665E-3</v>
      </c>
      <c r="I556" s="262"/>
      <c r="J556" s="266">
        <v>554</v>
      </c>
      <c r="K556">
        <v>2.0685363919573665E-3</v>
      </c>
      <c r="L556" s="267">
        <v>-1.4443906334108161E-2</v>
      </c>
    </row>
    <row r="557" spans="1:12" ht="14.4" x14ac:dyDescent="0.3">
      <c r="A557" s="8">
        <v>43332</v>
      </c>
      <c r="B557" s="260">
        <v>2853.929932</v>
      </c>
      <c r="C557" s="260">
        <v>2859.76001</v>
      </c>
      <c r="D557" s="260">
        <v>2850.6201169999999</v>
      </c>
      <c r="E557" s="260">
        <v>2857.0500489999999</v>
      </c>
      <c r="F557" s="261">
        <v>2857.0500489999999</v>
      </c>
      <c r="G557" s="260">
        <v>2748020000</v>
      </c>
      <c r="H557" s="263">
        <f t="shared" si="8"/>
        <v>2.428017769041398E-3</v>
      </c>
      <c r="I557" s="262"/>
      <c r="J557" s="266">
        <v>555</v>
      </c>
      <c r="K557">
        <v>2.428017769041398E-3</v>
      </c>
      <c r="L557" s="267">
        <v>-1.4437843047050928E-2</v>
      </c>
    </row>
    <row r="558" spans="1:12" ht="14.4" x14ac:dyDescent="0.3">
      <c r="A558" s="8">
        <v>43329</v>
      </c>
      <c r="B558" s="260">
        <v>2838.320068</v>
      </c>
      <c r="C558" s="260">
        <v>2855.6298830000001</v>
      </c>
      <c r="D558" s="260">
        <v>2833.7299800000001</v>
      </c>
      <c r="E558" s="260">
        <v>2850.1298830000001</v>
      </c>
      <c r="F558" s="261">
        <v>2850.1298830000001</v>
      </c>
      <c r="G558" s="260">
        <v>3024100000</v>
      </c>
      <c r="H558" s="263">
        <f t="shared" si="8"/>
        <v>3.3231159317151163E-3</v>
      </c>
      <c r="I558" s="262"/>
      <c r="J558" s="266">
        <v>556</v>
      </c>
      <c r="K558">
        <v>3.3231159317151163E-3</v>
      </c>
      <c r="L558" s="267">
        <v>-1.4425866077215329E-2</v>
      </c>
    </row>
    <row r="559" spans="1:12" ht="14.4" x14ac:dyDescent="0.3">
      <c r="A559" s="8">
        <v>43328</v>
      </c>
      <c r="B559" s="260">
        <v>2831.4399410000001</v>
      </c>
      <c r="C559" s="260">
        <v>2850.48999</v>
      </c>
      <c r="D559" s="260">
        <v>2831.4399410000001</v>
      </c>
      <c r="E559" s="260">
        <v>2840.6899410000001</v>
      </c>
      <c r="F559" s="261">
        <v>2840.6899410000001</v>
      </c>
      <c r="G559" s="260">
        <v>3219880000</v>
      </c>
      <c r="H559" s="263">
        <f t="shared" si="8"/>
        <v>7.9194084074941801E-3</v>
      </c>
      <c r="I559" s="262"/>
      <c r="J559" s="266">
        <v>557</v>
      </c>
      <c r="K559">
        <v>7.9194084074941801E-3</v>
      </c>
      <c r="L559" s="267">
        <v>-1.4408235054828251E-2</v>
      </c>
    </row>
    <row r="560" spans="1:12" ht="14.4" x14ac:dyDescent="0.3">
      <c r="A560" s="8">
        <v>43327</v>
      </c>
      <c r="B560" s="260">
        <v>2827.9499510000001</v>
      </c>
      <c r="C560" s="260">
        <v>2827.9499510000001</v>
      </c>
      <c r="D560" s="260">
        <v>2802.48999</v>
      </c>
      <c r="E560" s="260">
        <v>2818.3701169999999</v>
      </c>
      <c r="F560" s="261">
        <v>2818.3701169999999</v>
      </c>
      <c r="G560" s="260">
        <v>3645070000</v>
      </c>
      <c r="H560" s="263">
        <f t="shared" si="8"/>
        <v>-7.602164923620233E-3</v>
      </c>
      <c r="I560" s="262"/>
      <c r="J560" s="266">
        <v>558</v>
      </c>
      <c r="K560">
        <v>-7.602164923620233E-3</v>
      </c>
      <c r="L560" s="267">
        <v>-1.4397978430119545E-2</v>
      </c>
    </row>
    <row r="561" spans="1:12" ht="14.4" x14ac:dyDescent="0.3">
      <c r="A561" s="8">
        <v>43326</v>
      </c>
      <c r="B561" s="260">
        <v>2827.8798830000001</v>
      </c>
      <c r="C561" s="260">
        <v>2843.110107</v>
      </c>
      <c r="D561" s="260">
        <v>2826.580078</v>
      </c>
      <c r="E561" s="260">
        <v>2839.959961</v>
      </c>
      <c r="F561" s="261">
        <v>2839.959961</v>
      </c>
      <c r="G561" s="260">
        <v>2976970000</v>
      </c>
      <c r="H561" s="263">
        <f t="shared" si="8"/>
        <v>6.3892546712602119E-3</v>
      </c>
      <c r="I561" s="262"/>
      <c r="J561" s="266">
        <v>559</v>
      </c>
      <c r="K561">
        <v>6.3892546712602119E-3</v>
      </c>
      <c r="L561" s="267">
        <v>-1.4391922484002614E-2</v>
      </c>
    </row>
    <row r="562" spans="1:12" ht="14.4" x14ac:dyDescent="0.3">
      <c r="A562" s="8">
        <v>43325</v>
      </c>
      <c r="B562" s="260">
        <v>2835.459961</v>
      </c>
      <c r="C562" s="260">
        <v>2843.3999020000001</v>
      </c>
      <c r="D562" s="260">
        <v>2819.8798830000001</v>
      </c>
      <c r="E562" s="260">
        <v>2821.929932</v>
      </c>
      <c r="F562" s="261">
        <v>2821.929932</v>
      </c>
      <c r="G562" s="260">
        <v>3158450000</v>
      </c>
      <c r="H562" s="263">
        <f t="shared" si="8"/>
        <v>-4.0059919541401623E-3</v>
      </c>
      <c r="I562" s="262"/>
      <c r="J562" s="266">
        <v>560</v>
      </c>
      <c r="K562">
        <v>-4.0059919541401623E-3</v>
      </c>
      <c r="L562" s="267">
        <v>-1.4373526867514348E-2</v>
      </c>
    </row>
    <row r="563" spans="1:12" ht="14.4" x14ac:dyDescent="0.3">
      <c r="A563" s="8">
        <v>43322</v>
      </c>
      <c r="B563" s="260">
        <v>2838.8999020000001</v>
      </c>
      <c r="C563" s="260">
        <v>2842.1999510000001</v>
      </c>
      <c r="D563" s="260">
        <v>2825.8100589999999</v>
      </c>
      <c r="E563" s="260">
        <v>2833.280029</v>
      </c>
      <c r="F563" s="261">
        <v>2833.280029</v>
      </c>
      <c r="G563" s="260">
        <v>3256040000</v>
      </c>
      <c r="H563" s="263">
        <f t="shared" si="8"/>
        <v>-7.1138879740945352E-3</v>
      </c>
      <c r="I563" s="262"/>
      <c r="J563" s="266">
        <v>561</v>
      </c>
      <c r="K563">
        <v>-7.1138879740945352E-3</v>
      </c>
      <c r="L563" s="267">
        <v>-1.436540545453794E-2</v>
      </c>
    </row>
    <row r="564" spans="1:12" ht="14.4" x14ac:dyDescent="0.3">
      <c r="A564" s="8">
        <v>43321</v>
      </c>
      <c r="B564" s="260">
        <v>2857.1899410000001</v>
      </c>
      <c r="C564" s="260">
        <v>2862.4799800000001</v>
      </c>
      <c r="D564" s="260">
        <v>2851.9799800000001</v>
      </c>
      <c r="E564" s="260">
        <v>2853.580078</v>
      </c>
      <c r="F564" s="261">
        <v>2853.580078</v>
      </c>
      <c r="G564" s="260">
        <v>3047050000</v>
      </c>
      <c r="H564" s="263">
        <f t="shared" si="8"/>
        <v>-1.4416744482073506E-3</v>
      </c>
      <c r="I564" s="262"/>
      <c r="J564" s="266">
        <v>562</v>
      </c>
      <c r="K564">
        <v>-1.4416744482073506E-3</v>
      </c>
      <c r="L564" s="267">
        <v>-1.4349801239448946E-2</v>
      </c>
    </row>
    <row r="565" spans="1:12" ht="14.4" x14ac:dyDescent="0.3">
      <c r="A565" s="8">
        <v>43320</v>
      </c>
      <c r="B565" s="260">
        <v>2856.790039</v>
      </c>
      <c r="C565" s="260">
        <v>2862.4399410000001</v>
      </c>
      <c r="D565" s="260">
        <v>2853.0900879999999</v>
      </c>
      <c r="E565" s="260">
        <v>2857.6999510000001</v>
      </c>
      <c r="F565" s="261">
        <v>2857.6999510000001</v>
      </c>
      <c r="G565" s="260">
        <v>2972200000</v>
      </c>
      <c r="H565" s="263">
        <f t="shared" si="8"/>
        <v>-2.6237996566552441E-4</v>
      </c>
      <c r="I565" s="262"/>
      <c r="J565" s="266">
        <v>563</v>
      </c>
      <c r="K565">
        <v>-2.6237996566552441E-4</v>
      </c>
      <c r="L565" s="267">
        <v>-1.4334892428261827E-2</v>
      </c>
    </row>
    <row r="566" spans="1:12" ht="14.4" x14ac:dyDescent="0.3">
      <c r="A566" s="8">
        <v>43319</v>
      </c>
      <c r="B566" s="260">
        <v>2855.919922</v>
      </c>
      <c r="C566" s="260">
        <v>2863.429932</v>
      </c>
      <c r="D566" s="260">
        <v>2855.919922</v>
      </c>
      <c r="E566" s="260">
        <v>2858.4499510000001</v>
      </c>
      <c r="F566" s="261">
        <v>2858.4499510000001</v>
      </c>
      <c r="G566" s="260">
        <v>3162770000</v>
      </c>
      <c r="H566" s="263">
        <f t="shared" si="8"/>
        <v>2.8241823171378795E-3</v>
      </c>
      <c r="I566" s="262"/>
      <c r="J566" s="266">
        <v>564</v>
      </c>
      <c r="K566">
        <v>2.8241823171378795E-3</v>
      </c>
      <c r="L566" s="267">
        <v>-1.4327681064477847E-2</v>
      </c>
    </row>
    <row r="567" spans="1:12" ht="14.4" x14ac:dyDescent="0.3">
      <c r="A567" s="8">
        <v>43318</v>
      </c>
      <c r="B567" s="260">
        <v>2840.290039</v>
      </c>
      <c r="C567" s="260">
        <v>2853.290039</v>
      </c>
      <c r="D567" s="260">
        <v>2835.9799800000001</v>
      </c>
      <c r="E567" s="260">
        <v>2850.3999020000001</v>
      </c>
      <c r="F567" s="261">
        <v>2850.3999020000001</v>
      </c>
      <c r="G567" s="260">
        <v>2874540000</v>
      </c>
      <c r="H567" s="263">
        <f t="shared" si="8"/>
        <v>3.5382272090601356E-3</v>
      </c>
      <c r="I567" s="262"/>
      <c r="J567" s="266">
        <v>565</v>
      </c>
      <c r="K567">
        <v>3.5382272090601356E-3</v>
      </c>
      <c r="L567" s="267">
        <v>-1.4314786213334407E-2</v>
      </c>
    </row>
    <row r="568" spans="1:12" ht="14.4" x14ac:dyDescent="0.3">
      <c r="A568" s="8">
        <v>43315</v>
      </c>
      <c r="B568" s="260">
        <v>2829.6201169999999</v>
      </c>
      <c r="C568" s="260">
        <v>2840.3798830000001</v>
      </c>
      <c r="D568" s="260">
        <v>2827.3701169999999</v>
      </c>
      <c r="E568" s="260">
        <v>2840.3500979999999</v>
      </c>
      <c r="F568" s="261">
        <v>2840.3500979999999</v>
      </c>
      <c r="G568" s="260">
        <v>3030390000</v>
      </c>
      <c r="H568" s="263">
        <f t="shared" si="8"/>
        <v>4.6441830259694008E-3</v>
      </c>
      <c r="I568" s="262"/>
      <c r="J568" s="266">
        <v>566</v>
      </c>
      <c r="K568">
        <v>4.6441830259694008E-3</v>
      </c>
      <c r="L568" s="267">
        <v>-1.4309109213664755E-2</v>
      </c>
    </row>
    <row r="569" spans="1:12" ht="14.4" x14ac:dyDescent="0.3">
      <c r="A569" s="8">
        <v>43314</v>
      </c>
      <c r="B569" s="260">
        <v>2800.4799800000001</v>
      </c>
      <c r="C569" s="260">
        <v>2829.9099120000001</v>
      </c>
      <c r="D569" s="260">
        <v>2796.3400879999999</v>
      </c>
      <c r="E569" s="260">
        <v>2827.219971</v>
      </c>
      <c r="F569" s="261">
        <v>2827.219971</v>
      </c>
      <c r="G569" s="260">
        <v>3467380000</v>
      </c>
      <c r="H569" s="263">
        <f t="shared" si="8"/>
        <v>4.9264450595979167E-3</v>
      </c>
      <c r="I569" s="262"/>
      <c r="J569" s="266">
        <v>567</v>
      </c>
      <c r="K569">
        <v>4.9264450595979167E-3</v>
      </c>
      <c r="L569" s="267">
        <v>-1.4307241562583489E-2</v>
      </c>
    </row>
    <row r="570" spans="1:12" ht="14.4" x14ac:dyDescent="0.3">
      <c r="A570" s="8">
        <v>43313</v>
      </c>
      <c r="B570" s="260">
        <v>2821.169922</v>
      </c>
      <c r="C570" s="260">
        <v>2825.830078</v>
      </c>
      <c r="D570" s="260">
        <v>2805.8500979999999</v>
      </c>
      <c r="E570" s="260">
        <v>2813.360107</v>
      </c>
      <c r="F570" s="261">
        <v>2813.360107</v>
      </c>
      <c r="G570" s="260">
        <v>3496990000</v>
      </c>
      <c r="H570" s="263">
        <f t="shared" si="8"/>
        <v>-1.0403516539228181E-3</v>
      </c>
      <c r="I570" s="262"/>
      <c r="J570" s="266">
        <v>568</v>
      </c>
      <c r="K570">
        <v>-1.0403516539228181E-3</v>
      </c>
      <c r="L570" s="267">
        <v>-1.4287020155183162E-2</v>
      </c>
    </row>
    <row r="571" spans="1:12" ht="14.4" x14ac:dyDescent="0.3">
      <c r="A571" s="8">
        <v>43312</v>
      </c>
      <c r="B571" s="260">
        <v>2809.7299800000001</v>
      </c>
      <c r="C571" s="260">
        <v>2824.459961</v>
      </c>
      <c r="D571" s="260">
        <v>2808.0600589999999</v>
      </c>
      <c r="E571" s="260">
        <v>2816.290039</v>
      </c>
      <c r="F571" s="261">
        <v>2816.290039</v>
      </c>
      <c r="G571" s="260">
        <v>3892100000</v>
      </c>
      <c r="H571" s="263">
        <f t="shared" si="8"/>
        <v>4.8847286524287027E-3</v>
      </c>
      <c r="I571" s="262"/>
      <c r="J571" s="266">
        <v>569</v>
      </c>
      <c r="K571">
        <v>4.8847286524287027E-3</v>
      </c>
      <c r="L571" s="267">
        <v>-1.428403333137737E-2</v>
      </c>
    </row>
    <row r="572" spans="1:12" ht="14.4" x14ac:dyDescent="0.3">
      <c r="A572" s="8">
        <v>43311</v>
      </c>
      <c r="B572" s="260">
        <v>2819</v>
      </c>
      <c r="C572" s="260">
        <v>2821.73999</v>
      </c>
      <c r="D572" s="260">
        <v>2798.110107</v>
      </c>
      <c r="E572" s="260">
        <v>2802.6000979999999</v>
      </c>
      <c r="F572" s="261">
        <v>2802.6000979999999</v>
      </c>
      <c r="G572" s="260">
        <v>3245770000</v>
      </c>
      <c r="H572" s="263">
        <f t="shared" si="8"/>
        <v>-5.7541700458761252E-3</v>
      </c>
      <c r="I572" s="262"/>
      <c r="J572" s="266">
        <v>570</v>
      </c>
      <c r="K572">
        <v>-5.7541700458761252E-3</v>
      </c>
      <c r="L572" s="267">
        <v>-1.4282289381035899E-2</v>
      </c>
    </row>
    <row r="573" spans="1:12" ht="14.4" x14ac:dyDescent="0.3">
      <c r="A573" s="8">
        <v>43308</v>
      </c>
      <c r="B573" s="260">
        <v>2842.3500979999999</v>
      </c>
      <c r="C573" s="260">
        <v>2843.169922</v>
      </c>
      <c r="D573" s="260">
        <v>2808.3400879999999</v>
      </c>
      <c r="E573" s="260">
        <v>2818.820068</v>
      </c>
      <c r="F573" s="261">
        <v>2818.820068</v>
      </c>
      <c r="G573" s="260">
        <v>3415710000</v>
      </c>
      <c r="H573" s="263">
        <f t="shared" si="8"/>
        <v>-6.5622086765430845E-3</v>
      </c>
      <c r="I573" s="262"/>
      <c r="J573" s="266">
        <v>571</v>
      </c>
      <c r="K573">
        <v>-6.5622086765430845E-3</v>
      </c>
      <c r="L573" s="267">
        <v>-1.4281601757323735E-2</v>
      </c>
    </row>
    <row r="574" spans="1:12" ht="14.4" x14ac:dyDescent="0.3">
      <c r="A574" s="8">
        <v>43307</v>
      </c>
      <c r="B574" s="260">
        <v>2835.48999</v>
      </c>
      <c r="C574" s="260">
        <v>2845.570068</v>
      </c>
      <c r="D574" s="260">
        <v>2835.26001</v>
      </c>
      <c r="E574" s="260">
        <v>2837.4399410000001</v>
      </c>
      <c r="F574" s="261">
        <v>2837.4399410000001</v>
      </c>
      <c r="G574" s="260">
        <v>3653330000</v>
      </c>
      <c r="H574" s="263">
        <f t="shared" si="8"/>
        <v>-3.0322960411387533E-3</v>
      </c>
      <c r="I574" s="262"/>
      <c r="J574" s="266">
        <v>572</v>
      </c>
      <c r="K574">
        <v>-3.0322960411387533E-3</v>
      </c>
      <c r="L574" s="267">
        <v>-1.4216190748328493E-2</v>
      </c>
    </row>
    <row r="575" spans="1:12" ht="14.4" x14ac:dyDescent="0.3">
      <c r="A575" s="8">
        <v>43306</v>
      </c>
      <c r="B575" s="260">
        <v>2817.7299800000001</v>
      </c>
      <c r="C575" s="260">
        <v>2848.030029</v>
      </c>
      <c r="D575" s="260">
        <v>2817.7299800000001</v>
      </c>
      <c r="E575" s="260">
        <v>2846.070068</v>
      </c>
      <c r="F575" s="261">
        <v>2846.070068</v>
      </c>
      <c r="G575" s="260">
        <v>3553010000</v>
      </c>
      <c r="H575" s="263">
        <f t="shared" si="8"/>
        <v>9.1016050531687615E-3</v>
      </c>
      <c r="I575" s="262"/>
      <c r="J575" s="266">
        <v>573</v>
      </c>
      <c r="K575">
        <v>9.1016050531687615E-3</v>
      </c>
      <c r="L575" s="267">
        <v>-1.4213626104442569E-2</v>
      </c>
    </row>
    <row r="576" spans="1:12" ht="14.4" x14ac:dyDescent="0.3">
      <c r="A576" s="8">
        <v>43305</v>
      </c>
      <c r="B576" s="260">
        <v>2820.679932</v>
      </c>
      <c r="C576" s="260">
        <v>2829.98999</v>
      </c>
      <c r="D576" s="260">
        <v>2811.1201169999999</v>
      </c>
      <c r="E576" s="260">
        <v>2820.3999020000001</v>
      </c>
      <c r="F576" s="261">
        <v>2820.3999020000001</v>
      </c>
      <c r="G576" s="260">
        <v>3417530000</v>
      </c>
      <c r="H576" s="263">
        <f t="shared" si="8"/>
        <v>4.7809111912511899E-3</v>
      </c>
      <c r="I576" s="262"/>
      <c r="J576" s="266">
        <v>574</v>
      </c>
      <c r="K576">
        <v>4.7809111912511899E-3</v>
      </c>
      <c r="L576" s="267">
        <v>-1.4210616996842384E-2</v>
      </c>
    </row>
    <row r="577" spans="1:12" ht="14.4" x14ac:dyDescent="0.3">
      <c r="A577" s="8">
        <v>43304</v>
      </c>
      <c r="B577" s="260">
        <v>2799.169922</v>
      </c>
      <c r="C577" s="260">
        <v>2808.610107</v>
      </c>
      <c r="D577" s="260">
        <v>2795.139893</v>
      </c>
      <c r="E577" s="260">
        <v>2806.9799800000001</v>
      </c>
      <c r="F577" s="261">
        <v>2806.9799800000001</v>
      </c>
      <c r="G577" s="260">
        <v>2907430000</v>
      </c>
      <c r="H577" s="263">
        <f t="shared" si="8"/>
        <v>1.8380493665326805E-3</v>
      </c>
      <c r="I577" s="262"/>
      <c r="J577" s="266">
        <v>575</v>
      </c>
      <c r="K577">
        <v>1.8380493665326805E-3</v>
      </c>
      <c r="L577" s="267">
        <v>-1.4204195427326925E-2</v>
      </c>
    </row>
    <row r="578" spans="1:12" ht="14.4" x14ac:dyDescent="0.3">
      <c r="A578" s="8">
        <v>43301</v>
      </c>
      <c r="B578" s="260">
        <v>2804.5500489999999</v>
      </c>
      <c r="C578" s="260">
        <v>2809.6999510000001</v>
      </c>
      <c r="D578" s="260">
        <v>2800.01001</v>
      </c>
      <c r="E578" s="260">
        <v>2801.830078</v>
      </c>
      <c r="F578" s="261">
        <v>2801.830078</v>
      </c>
      <c r="G578" s="260">
        <v>3230210000</v>
      </c>
      <c r="H578" s="263">
        <f t="shared" si="8"/>
        <v>-9.4844767122883428E-4</v>
      </c>
      <c r="I578" s="262"/>
      <c r="J578" s="266">
        <v>576</v>
      </c>
      <c r="K578">
        <v>-9.4844767122883428E-4</v>
      </c>
      <c r="L578" s="267">
        <v>-1.4195905533764817E-2</v>
      </c>
    </row>
    <row r="579" spans="1:12" ht="14.4" x14ac:dyDescent="0.3">
      <c r="A579" s="8">
        <v>43300</v>
      </c>
      <c r="B579" s="260">
        <v>2809.3701169999999</v>
      </c>
      <c r="C579" s="260">
        <v>2812.0500489999999</v>
      </c>
      <c r="D579" s="260">
        <v>2799.7700199999999</v>
      </c>
      <c r="E579" s="260">
        <v>2804.48999</v>
      </c>
      <c r="F579" s="261">
        <v>2804.48999</v>
      </c>
      <c r="G579" s="260">
        <v>3266700000</v>
      </c>
      <c r="H579" s="263">
        <f t="shared" si="8"/>
        <v>-3.9529931373905947E-3</v>
      </c>
      <c r="I579" s="262"/>
      <c r="J579" s="266">
        <v>577</v>
      </c>
      <c r="K579">
        <v>-3.9529931373905947E-3</v>
      </c>
      <c r="L579" s="267">
        <v>-1.4185449841988934E-2</v>
      </c>
    </row>
    <row r="580" spans="1:12" ht="14.4" x14ac:dyDescent="0.3">
      <c r="A580" s="8">
        <v>43299</v>
      </c>
      <c r="B580" s="260">
        <v>2811.3500979999999</v>
      </c>
      <c r="C580" s="260">
        <v>2816.76001</v>
      </c>
      <c r="D580" s="260">
        <v>2805.889893</v>
      </c>
      <c r="E580" s="260">
        <v>2815.6201169999999</v>
      </c>
      <c r="F580" s="261">
        <v>2815.6201169999999</v>
      </c>
      <c r="G580" s="260">
        <v>3089780000</v>
      </c>
      <c r="H580" s="263">
        <f t="shared" ref="H580:H643" si="9">(F580-F581)/F581</f>
        <v>2.1605124999145341E-3</v>
      </c>
      <c r="I580" s="262"/>
      <c r="J580" s="266">
        <v>578</v>
      </c>
      <c r="K580">
        <v>2.1605124999145341E-3</v>
      </c>
      <c r="L580" s="267">
        <v>-1.4173946449004351E-2</v>
      </c>
    </row>
    <row r="581" spans="1:12" ht="14.4" x14ac:dyDescent="0.3">
      <c r="A581" s="8">
        <v>43298</v>
      </c>
      <c r="B581" s="260">
        <v>2789.3400879999999</v>
      </c>
      <c r="C581" s="260">
        <v>2814.1899410000001</v>
      </c>
      <c r="D581" s="260">
        <v>2789.23999</v>
      </c>
      <c r="E581" s="260">
        <v>2809.5500489999999</v>
      </c>
      <c r="F581" s="261">
        <v>2809.5500489999999</v>
      </c>
      <c r="G581" s="260">
        <v>3050730000</v>
      </c>
      <c r="H581" s="263">
        <f t="shared" si="9"/>
        <v>3.97369856319845E-3</v>
      </c>
      <c r="I581" s="262"/>
      <c r="J581" s="266">
        <v>579</v>
      </c>
      <c r="K581">
        <v>3.97369856319845E-3</v>
      </c>
      <c r="L581" s="267">
        <v>-1.4157306316348407E-2</v>
      </c>
    </row>
    <row r="582" spans="1:12" ht="14.4" x14ac:dyDescent="0.3">
      <c r="A582" s="8">
        <v>43297</v>
      </c>
      <c r="B582" s="260">
        <v>2797.360107</v>
      </c>
      <c r="C582" s="260">
        <v>2801.1899410000001</v>
      </c>
      <c r="D582" s="260">
        <v>2793.389893</v>
      </c>
      <c r="E582" s="260">
        <v>2798.429932</v>
      </c>
      <c r="F582" s="261">
        <v>2798.429932</v>
      </c>
      <c r="G582" s="260">
        <v>2812230000</v>
      </c>
      <c r="H582" s="263">
        <f t="shared" si="9"/>
        <v>-1.0281357433985861E-3</v>
      </c>
      <c r="I582" s="262"/>
      <c r="J582" s="266">
        <v>580</v>
      </c>
      <c r="K582">
        <v>-1.0281357433985861E-3</v>
      </c>
      <c r="L582" s="267">
        <v>-1.4153935962584503E-2</v>
      </c>
    </row>
    <row r="583" spans="1:12" ht="14.4" x14ac:dyDescent="0.3">
      <c r="A583" s="8">
        <v>43294</v>
      </c>
      <c r="B583" s="260">
        <v>2796.929932</v>
      </c>
      <c r="C583" s="260">
        <v>2804.530029</v>
      </c>
      <c r="D583" s="260">
        <v>2791.6899410000001</v>
      </c>
      <c r="E583" s="260">
        <v>2801.3100589999999</v>
      </c>
      <c r="F583" s="261">
        <v>2801.3100589999999</v>
      </c>
      <c r="G583" s="260">
        <v>2614000000</v>
      </c>
      <c r="H583" s="263">
        <f t="shared" si="9"/>
        <v>1.0792376622543276E-3</v>
      </c>
      <c r="I583" s="262"/>
      <c r="J583" s="266">
        <v>581</v>
      </c>
      <c r="K583">
        <v>1.0792376622543276E-3</v>
      </c>
      <c r="L583" s="267">
        <v>-1.4141694780113548E-2</v>
      </c>
    </row>
    <row r="584" spans="1:12" ht="14.4" x14ac:dyDescent="0.3">
      <c r="A584" s="8">
        <v>43293</v>
      </c>
      <c r="B584" s="260">
        <v>2783.139893</v>
      </c>
      <c r="C584" s="260">
        <v>2799.219971</v>
      </c>
      <c r="D584" s="260">
        <v>2781.530029</v>
      </c>
      <c r="E584" s="260">
        <v>2798.290039</v>
      </c>
      <c r="F584" s="261">
        <v>2798.290039</v>
      </c>
      <c r="G584" s="260">
        <v>2821690000</v>
      </c>
      <c r="H584" s="263">
        <f t="shared" si="9"/>
        <v>8.7490424816761229E-3</v>
      </c>
      <c r="I584" s="262"/>
      <c r="J584" s="266">
        <v>582</v>
      </c>
      <c r="K584">
        <v>8.7490424816761229E-3</v>
      </c>
      <c r="L584" s="267">
        <v>-1.412774212469247E-2</v>
      </c>
    </row>
    <row r="585" spans="1:12" ht="14.4" x14ac:dyDescent="0.3">
      <c r="A585" s="8">
        <v>43292</v>
      </c>
      <c r="B585" s="260">
        <v>2779.820068</v>
      </c>
      <c r="C585" s="260">
        <v>2785.9099120000001</v>
      </c>
      <c r="D585" s="260">
        <v>2770.7700199999999</v>
      </c>
      <c r="E585" s="260">
        <v>2774.0200199999999</v>
      </c>
      <c r="F585" s="261">
        <v>2774.0200199999999</v>
      </c>
      <c r="G585" s="260">
        <v>2964740000</v>
      </c>
      <c r="H585" s="263">
        <f t="shared" si="9"/>
        <v>-7.094202737347218E-3</v>
      </c>
      <c r="I585" s="262"/>
      <c r="J585" s="266">
        <v>583</v>
      </c>
      <c r="K585">
        <v>-7.094202737347218E-3</v>
      </c>
      <c r="L585" s="267">
        <v>-1.4110804539343059E-2</v>
      </c>
    </row>
    <row r="586" spans="1:12" ht="14.4" x14ac:dyDescent="0.3">
      <c r="A586" s="8">
        <v>43291</v>
      </c>
      <c r="B586" s="260">
        <v>2788.5600589999999</v>
      </c>
      <c r="C586" s="260">
        <v>2795.580078</v>
      </c>
      <c r="D586" s="260">
        <v>2786.23999</v>
      </c>
      <c r="E586" s="260">
        <v>2793.8400879999999</v>
      </c>
      <c r="F586" s="261">
        <v>2793.8400879999999</v>
      </c>
      <c r="G586" s="260">
        <v>3063850000</v>
      </c>
      <c r="H586" s="263">
        <f t="shared" si="9"/>
        <v>3.4732671751059457E-3</v>
      </c>
      <c r="I586" s="262"/>
      <c r="J586" s="266">
        <v>584</v>
      </c>
      <c r="K586">
        <v>3.4732671751059457E-3</v>
      </c>
      <c r="L586" s="267">
        <v>-1.4087775364266307E-2</v>
      </c>
    </row>
    <row r="587" spans="1:12" ht="14.4" x14ac:dyDescent="0.3">
      <c r="A587" s="8">
        <v>43290</v>
      </c>
      <c r="B587" s="260">
        <v>2775.6201169999999</v>
      </c>
      <c r="C587" s="260">
        <v>2784.6499020000001</v>
      </c>
      <c r="D587" s="260">
        <v>2770.7299800000001</v>
      </c>
      <c r="E587" s="260">
        <v>2784.169922</v>
      </c>
      <c r="F587" s="261">
        <v>2784.169922</v>
      </c>
      <c r="G587" s="260">
        <v>3050040000</v>
      </c>
      <c r="H587" s="263">
        <f t="shared" si="9"/>
        <v>8.8229860643219485E-3</v>
      </c>
      <c r="I587" s="262"/>
      <c r="J587" s="266">
        <v>585</v>
      </c>
      <c r="K587">
        <v>8.8229860643219485E-3</v>
      </c>
      <c r="L587" s="267">
        <v>-1.408557539423253E-2</v>
      </c>
    </row>
    <row r="588" spans="1:12" ht="14.4" x14ac:dyDescent="0.3">
      <c r="A588" s="8">
        <v>43287</v>
      </c>
      <c r="B588" s="260">
        <v>2737.679932</v>
      </c>
      <c r="C588" s="260">
        <v>2764.4099120000001</v>
      </c>
      <c r="D588" s="260">
        <v>2733.5200199999999</v>
      </c>
      <c r="E588" s="260">
        <v>2759.820068</v>
      </c>
      <c r="F588" s="261">
        <v>2759.820068</v>
      </c>
      <c r="G588" s="260">
        <v>2554780000</v>
      </c>
      <c r="H588" s="263">
        <f t="shared" si="9"/>
        <v>8.4812816194133941E-3</v>
      </c>
      <c r="I588" s="262"/>
      <c r="J588" s="266">
        <v>586</v>
      </c>
      <c r="K588">
        <v>8.4812816194133941E-3</v>
      </c>
      <c r="L588" s="267">
        <v>-1.4085222270053295E-2</v>
      </c>
    </row>
    <row r="589" spans="1:12" ht="14.4" x14ac:dyDescent="0.3">
      <c r="A589" s="8">
        <v>43286</v>
      </c>
      <c r="B589" s="260">
        <v>2724.1899410000001</v>
      </c>
      <c r="C589" s="260">
        <v>2737.830078</v>
      </c>
      <c r="D589" s="260">
        <v>2716.0200199999999</v>
      </c>
      <c r="E589" s="260">
        <v>2736.610107</v>
      </c>
      <c r="F589" s="261">
        <v>2736.610107</v>
      </c>
      <c r="G589" s="260">
        <v>2953420000</v>
      </c>
      <c r="H589" s="263">
        <f t="shared" si="9"/>
        <v>8.6208034180800981E-3</v>
      </c>
      <c r="I589" s="262"/>
      <c r="J589" s="266">
        <v>587</v>
      </c>
      <c r="K589">
        <v>8.6208034180800981E-3</v>
      </c>
      <c r="L589" s="267">
        <v>-1.4016999055770757E-2</v>
      </c>
    </row>
    <row r="590" spans="1:12" ht="14.4" x14ac:dyDescent="0.3">
      <c r="A590" s="8">
        <v>43284</v>
      </c>
      <c r="B590" s="260">
        <v>2733.2700199999999</v>
      </c>
      <c r="C590" s="260">
        <v>2736.580078</v>
      </c>
      <c r="D590" s="260">
        <v>2711.1599120000001</v>
      </c>
      <c r="E590" s="260">
        <v>2713.219971</v>
      </c>
      <c r="F590" s="261">
        <v>2713.219971</v>
      </c>
      <c r="G590" s="260">
        <v>1911470000</v>
      </c>
      <c r="H590" s="263">
        <f t="shared" si="9"/>
        <v>-4.9473505407420315E-3</v>
      </c>
      <c r="I590" s="262"/>
      <c r="J590" s="266">
        <v>588</v>
      </c>
      <c r="K590">
        <v>-4.9473505407420315E-3</v>
      </c>
      <c r="L590" s="267">
        <v>-1.4014761976299625E-2</v>
      </c>
    </row>
    <row r="591" spans="1:12" ht="14.4" x14ac:dyDescent="0.3">
      <c r="A591" s="8">
        <v>43283</v>
      </c>
      <c r="B591" s="260">
        <v>2704.9499510000001</v>
      </c>
      <c r="C591" s="260">
        <v>2727.26001</v>
      </c>
      <c r="D591" s="260">
        <v>2698.9499510000001</v>
      </c>
      <c r="E591" s="260">
        <v>2726.709961</v>
      </c>
      <c r="F591" s="261">
        <v>2726.709961</v>
      </c>
      <c r="G591" s="260">
        <v>3073650000</v>
      </c>
      <c r="H591" s="263">
        <f t="shared" si="9"/>
        <v>3.0679575043312929E-3</v>
      </c>
      <c r="I591" s="262"/>
      <c r="J591" s="266">
        <v>589</v>
      </c>
      <c r="K591">
        <v>3.0679575043312929E-3</v>
      </c>
      <c r="L591" s="267">
        <v>-1.4004472677701423E-2</v>
      </c>
    </row>
    <row r="592" spans="1:12" ht="14.4" x14ac:dyDescent="0.3">
      <c r="A592" s="8">
        <v>43280</v>
      </c>
      <c r="B592" s="260">
        <v>2727.1298830000001</v>
      </c>
      <c r="C592" s="260">
        <v>2743.26001</v>
      </c>
      <c r="D592" s="260">
        <v>2718.030029</v>
      </c>
      <c r="E592" s="260">
        <v>2718.3701169999999</v>
      </c>
      <c r="F592" s="261">
        <v>2718.3701169999999</v>
      </c>
      <c r="G592" s="260">
        <v>3565620000</v>
      </c>
      <c r="H592" s="263">
        <f t="shared" si="9"/>
        <v>7.5840311129960977E-4</v>
      </c>
      <c r="I592" s="262"/>
      <c r="J592" s="266">
        <v>590</v>
      </c>
      <c r="K592">
        <v>7.5840311129960977E-4</v>
      </c>
      <c r="L592" s="267">
        <v>-1.4003569056538677E-2</v>
      </c>
    </row>
    <row r="593" spans="1:12" ht="14.4" x14ac:dyDescent="0.3">
      <c r="A593" s="8">
        <v>43279</v>
      </c>
      <c r="B593" s="260">
        <v>2698.6899410000001</v>
      </c>
      <c r="C593" s="260">
        <v>2724.3400879999999</v>
      </c>
      <c r="D593" s="260">
        <v>2691.98999</v>
      </c>
      <c r="E593" s="260">
        <v>2716.3100589999999</v>
      </c>
      <c r="F593" s="261">
        <v>2716.3100589999999</v>
      </c>
      <c r="G593" s="260">
        <v>3428140000</v>
      </c>
      <c r="H593" s="263">
        <f t="shared" si="9"/>
        <v>6.1786899400682943E-3</v>
      </c>
      <c r="I593" s="262"/>
      <c r="J593" s="266">
        <v>591</v>
      </c>
      <c r="K593">
        <v>6.1786899400682943E-3</v>
      </c>
      <c r="L593" s="267">
        <v>-1.3990375421686753E-2</v>
      </c>
    </row>
    <row r="594" spans="1:12" ht="14.4" x14ac:dyDescent="0.3">
      <c r="A594" s="8">
        <v>43278</v>
      </c>
      <c r="B594" s="260">
        <v>2728.4499510000001</v>
      </c>
      <c r="C594" s="260">
        <v>2746.0900879999999</v>
      </c>
      <c r="D594" s="260">
        <v>2699.3798830000001</v>
      </c>
      <c r="E594" s="260">
        <v>2699.6298830000001</v>
      </c>
      <c r="F594" s="261">
        <v>2699.6298830000001</v>
      </c>
      <c r="G594" s="260">
        <v>3776090000</v>
      </c>
      <c r="H594" s="263">
        <f t="shared" si="9"/>
        <v>-8.6043552078701492E-3</v>
      </c>
      <c r="I594" s="262"/>
      <c r="J594" s="266">
        <v>592</v>
      </c>
      <c r="K594">
        <v>-8.6043552078701492E-3</v>
      </c>
      <c r="L594" s="267">
        <v>-1.3981768208223241E-2</v>
      </c>
    </row>
    <row r="595" spans="1:12" ht="14.4" x14ac:dyDescent="0.3">
      <c r="A595" s="8">
        <v>43277</v>
      </c>
      <c r="B595" s="260">
        <v>2722.1201169999999</v>
      </c>
      <c r="C595" s="260">
        <v>2732.9099120000001</v>
      </c>
      <c r="D595" s="260">
        <v>2715.6000979999999</v>
      </c>
      <c r="E595" s="260">
        <v>2723.0600589999999</v>
      </c>
      <c r="F595" s="261">
        <v>2723.0600589999999</v>
      </c>
      <c r="G595" s="260">
        <v>3555090000</v>
      </c>
      <c r="H595" s="263">
        <f t="shared" si="9"/>
        <v>2.2045773020528221E-3</v>
      </c>
      <c r="I595" s="262"/>
      <c r="J595" s="266">
        <v>593</v>
      </c>
      <c r="K595">
        <v>2.2045773020528221E-3</v>
      </c>
      <c r="L595" s="267">
        <v>-1.3980657412318472E-2</v>
      </c>
    </row>
    <row r="596" spans="1:12" ht="14.4" x14ac:dyDescent="0.3">
      <c r="A596" s="8">
        <v>43276</v>
      </c>
      <c r="B596" s="260">
        <v>2742.9399410000001</v>
      </c>
      <c r="C596" s="260">
        <v>2742.9399410000001</v>
      </c>
      <c r="D596" s="260">
        <v>2698.669922</v>
      </c>
      <c r="E596" s="260">
        <v>2717.070068</v>
      </c>
      <c r="F596" s="261">
        <v>2717.070068</v>
      </c>
      <c r="G596" s="260">
        <v>3655080000</v>
      </c>
      <c r="H596" s="263">
        <f t="shared" si="9"/>
        <v>-1.3724669170993424E-2</v>
      </c>
      <c r="I596" s="262"/>
      <c r="J596" s="266">
        <v>594</v>
      </c>
      <c r="K596">
        <v>-1.3724669170993424E-2</v>
      </c>
      <c r="L596" s="267">
        <v>-1.3979844840961932E-2</v>
      </c>
    </row>
    <row r="597" spans="1:12" ht="14.4" x14ac:dyDescent="0.3">
      <c r="A597" s="8">
        <v>43273</v>
      </c>
      <c r="B597" s="260">
        <v>2760.790039</v>
      </c>
      <c r="C597" s="260">
        <v>2764.169922</v>
      </c>
      <c r="D597" s="260">
        <v>2752.679932</v>
      </c>
      <c r="E597" s="260">
        <v>2754.8798830000001</v>
      </c>
      <c r="F597" s="261">
        <v>2754.8798830000001</v>
      </c>
      <c r="G597" s="260">
        <v>5450550000</v>
      </c>
      <c r="H597" s="263">
        <f t="shared" si="9"/>
        <v>1.8619344893302517E-3</v>
      </c>
      <c r="I597" s="262"/>
      <c r="J597" s="266">
        <v>595</v>
      </c>
      <c r="K597">
        <v>1.8619344893302517E-3</v>
      </c>
      <c r="L597" s="267">
        <v>-1.3979152633872222E-2</v>
      </c>
    </row>
    <row r="598" spans="1:12" ht="14.4" x14ac:dyDescent="0.3">
      <c r="A598" s="8">
        <v>43272</v>
      </c>
      <c r="B598" s="260">
        <v>2769.280029</v>
      </c>
      <c r="C598" s="260">
        <v>2769.280029</v>
      </c>
      <c r="D598" s="260">
        <v>2744.389893</v>
      </c>
      <c r="E598" s="260">
        <v>2749.76001</v>
      </c>
      <c r="F598" s="261">
        <v>2749.76001</v>
      </c>
      <c r="G598" s="260">
        <v>3300060000</v>
      </c>
      <c r="H598" s="263">
        <f t="shared" si="9"/>
        <v>-6.3455103018463079E-3</v>
      </c>
      <c r="I598" s="262"/>
      <c r="J598" s="266">
        <v>596</v>
      </c>
      <c r="K598">
        <v>-6.3455103018463079E-3</v>
      </c>
      <c r="L598" s="267">
        <v>-1.3973515704569431E-2</v>
      </c>
    </row>
    <row r="599" spans="1:12" ht="14.4" x14ac:dyDescent="0.3">
      <c r="A599" s="8">
        <v>43271</v>
      </c>
      <c r="B599" s="260">
        <v>2769.7299800000001</v>
      </c>
      <c r="C599" s="260">
        <v>2774.860107</v>
      </c>
      <c r="D599" s="260">
        <v>2763.9099120000001</v>
      </c>
      <c r="E599" s="260">
        <v>2767.320068</v>
      </c>
      <c r="F599" s="261">
        <v>2767.320068</v>
      </c>
      <c r="G599" s="260">
        <v>3327600000</v>
      </c>
      <c r="H599" s="263">
        <f t="shared" si="9"/>
        <v>1.7121541196234353E-3</v>
      </c>
      <c r="I599" s="262"/>
      <c r="J599" s="266">
        <v>597</v>
      </c>
      <c r="K599">
        <v>1.7121541196234353E-3</v>
      </c>
      <c r="L599" s="267">
        <v>-1.3958155919324894E-2</v>
      </c>
    </row>
    <row r="600" spans="1:12" ht="14.4" x14ac:dyDescent="0.3">
      <c r="A600" s="8">
        <v>43270</v>
      </c>
      <c r="B600" s="260">
        <v>2752.01001</v>
      </c>
      <c r="C600" s="260">
        <v>2765.0500489999999</v>
      </c>
      <c r="D600" s="260">
        <v>2743.1899410000001</v>
      </c>
      <c r="E600" s="260">
        <v>2762.5900879999999</v>
      </c>
      <c r="F600" s="261">
        <v>2762.5900879999999</v>
      </c>
      <c r="G600" s="260">
        <v>3661470000</v>
      </c>
      <c r="H600" s="263">
        <f t="shared" si="9"/>
        <v>-4.0234022532672654E-3</v>
      </c>
      <c r="I600" s="262"/>
      <c r="J600" s="266">
        <v>598</v>
      </c>
      <c r="K600">
        <v>-4.0234022532672654E-3</v>
      </c>
      <c r="L600" s="267">
        <v>-1.3956277098782374E-2</v>
      </c>
    </row>
    <row r="601" spans="1:12" ht="14.4" x14ac:dyDescent="0.3">
      <c r="A601" s="8">
        <v>43269</v>
      </c>
      <c r="B601" s="260">
        <v>2765.790039</v>
      </c>
      <c r="C601" s="260">
        <v>2774.98999</v>
      </c>
      <c r="D601" s="260">
        <v>2757.1201169999999</v>
      </c>
      <c r="E601" s="260">
        <v>2773.75</v>
      </c>
      <c r="F601" s="261">
        <v>2773.75</v>
      </c>
      <c r="G601" s="260">
        <v>3287150000</v>
      </c>
      <c r="H601" s="263">
        <f t="shared" si="9"/>
        <v>-2.1261277232105065E-3</v>
      </c>
      <c r="I601" s="262"/>
      <c r="J601" s="266">
        <v>599</v>
      </c>
      <c r="K601">
        <v>-2.1261277232105065E-3</v>
      </c>
      <c r="L601" s="267">
        <v>-1.393782813871111E-2</v>
      </c>
    </row>
    <row r="602" spans="1:12" ht="14.4" x14ac:dyDescent="0.3">
      <c r="A602" s="8">
        <v>43266</v>
      </c>
      <c r="B602" s="260">
        <v>2777.780029</v>
      </c>
      <c r="C602" s="260">
        <v>2782.8100589999999</v>
      </c>
      <c r="D602" s="260">
        <v>2761.7299800000001</v>
      </c>
      <c r="E602" s="260">
        <v>2779.6599120000001</v>
      </c>
      <c r="F602" s="261">
        <v>2779.6599120000001</v>
      </c>
      <c r="G602" s="260">
        <v>5428790000</v>
      </c>
      <c r="H602" s="263">
        <f t="shared" si="9"/>
        <v>-1.0171026706909943E-3</v>
      </c>
      <c r="I602" s="262"/>
      <c r="J602" s="266">
        <v>600</v>
      </c>
      <c r="K602">
        <v>-1.0171026706909943E-3</v>
      </c>
      <c r="L602" s="267">
        <v>-1.3911741201736489E-2</v>
      </c>
    </row>
    <row r="603" spans="1:12" ht="14.4" x14ac:dyDescent="0.3">
      <c r="A603" s="8">
        <v>43265</v>
      </c>
      <c r="B603" s="260">
        <v>2783.209961</v>
      </c>
      <c r="C603" s="260">
        <v>2789.0600589999999</v>
      </c>
      <c r="D603" s="260">
        <v>2776.5200199999999</v>
      </c>
      <c r="E603" s="260">
        <v>2782.48999</v>
      </c>
      <c r="F603" s="261">
        <v>2782.48999</v>
      </c>
      <c r="G603" s="260">
        <v>3526890000</v>
      </c>
      <c r="H603" s="263">
        <f t="shared" si="9"/>
        <v>2.4715496262726938E-3</v>
      </c>
      <c r="I603" s="262"/>
      <c r="J603" s="266">
        <v>601</v>
      </c>
      <c r="K603">
        <v>2.4715496262726938E-3</v>
      </c>
      <c r="L603" s="267">
        <v>-1.3907838166188284E-2</v>
      </c>
    </row>
    <row r="604" spans="1:12" ht="14.4" x14ac:dyDescent="0.3">
      <c r="A604" s="8">
        <v>43264</v>
      </c>
      <c r="B604" s="260">
        <v>2787.9399410000001</v>
      </c>
      <c r="C604" s="260">
        <v>2791.469971</v>
      </c>
      <c r="D604" s="260">
        <v>2774.6499020000001</v>
      </c>
      <c r="E604" s="260">
        <v>2775.6298830000001</v>
      </c>
      <c r="F604" s="261">
        <v>2775.6298830000001</v>
      </c>
      <c r="G604" s="260">
        <v>3779230000</v>
      </c>
      <c r="H604" s="263">
        <f t="shared" si="9"/>
        <v>-4.0261279241578449E-3</v>
      </c>
      <c r="I604" s="262"/>
      <c r="J604" s="266">
        <v>602</v>
      </c>
      <c r="K604">
        <v>-4.0261279241578449E-3</v>
      </c>
      <c r="L604" s="267">
        <v>-1.3907207330719902E-2</v>
      </c>
    </row>
    <row r="605" spans="1:12" ht="14.4" x14ac:dyDescent="0.3">
      <c r="A605" s="8">
        <v>43263</v>
      </c>
      <c r="B605" s="260">
        <v>2785.6000979999999</v>
      </c>
      <c r="C605" s="260">
        <v>2789.8000489999999</v>
      </c>
      <c r="D605" s="260">
        <v>2778.780029</v>
      </c>
      <c r="E605" s="260">
        <v>2786.8500979999999</v>
      </c>
      <c r="F605" s="261">
        <v>2786.8500979999999</v>
      </c>
      <c r="G605" s="260">
        <v>3401010000</v>
      </c>
      <c r="H605" s="263">
        <f t="shared" si="9"/>
        <v>1.7433853342918365E-3</v>
      </c>
      <c r="I605" s="262"/>
      <c r="J605" s="266">
        <v>603</v>
      </c>
      <c r="K605">
        <v>1.7433853342918365E-3</v>
      </c>
      <c r="L605" s="267">
        <v>-1.3897560450837034E-2</v>
      </c>
    </row>
    <row r="606" spans="1:12" ht="14.4" x14ac:dyDescent="0.3">
      <c r="A606" s="8">
        <v>43262</v>
      </c>
      <c r="B606" s="260">
        <v>2780.179932</v>
      </c>
      <c r="C606" s="260">
        <v>2790.209961</v>
      </c>
      <c r="D606" s="260">
        <v>2780.169922</v>
      </c>
      <c r="E606" s="260">
        <v>2782</v>
      </c>
      <c r="F606" s="261">
        <v>2782</v>
      </c>
      <c r="G606" s="260">
        <v>3232330000</v>
      </c>
      <c r="H606" s="263">
        <f t="shared" si="9"/>
        <v>1.0687077753775459E-3</v>
      </c>
      <c r="I606" s="262"/>
      <c r="J606" s="266">
        <v>604</v>
      </c>
      <c r="K606">
        <v>1.0687077753775459E-3</v>
      </c>
      <c r="L606" s="267">
        <v>-1.3889429286646188E-2</v>
      </c>
    </row>
    <row r="607" spans="1:12" ht="14.4" x14ac:dyDescent="0.3">
      <c r="A607" s="8">
        <v>43259</v>
      </c>
      <c r="B607" s="260">
        <v>2765.8400879999999</v>
      </c>
      <c r="C607" s="260">
        <v>2779.389893</v>
      </c>
      <c r="D607" s="260">
        <v>2763.5900879999999</v>
      </c>
      <c r="E607" s="260">
        <v>2779.030029</v>
      </c>
      <c r="F607" s="261">
        <v>2779.030029</v>
      </c>
      <c r="G607" s="260">
        <v>3123210000</v>
      </c>
      <c r="H607" s="263">
        <f t="shared" si="9"/>
        <v>3.1259043500576704E-3</v>
      </c>
      <c r="I607" s="262"/>
      <c r="J607" s="266">
        <v>605</v>
      </c>
      <c r="K607">
        <v>3.1259043500576704E-3</v>
      </c>
      <c r="L607" s="267">
        <v>-1.385203567640644E-2</v>
      </c>
    </row>
    <row r="608" spans="1:12" ht="14.4" x14ac:dyDescent="0.3">
      <c r="A608" s="8">
        <v>43258</v>
      </c>
      <c r="B608" s="260">
        <v>2774.8400879999999</v>
      </c>
      <c r="C608" s="260">
        <v>2779.8999020000001</v>
      </c>
      <c r="D608" s="260">
        <v>2760.1599120000001</v>
      </c>
      <c r="E608" s="260">
        <v>2770.3701169999999</v>
      </c>
      <c r="F608" s="261">
        <v>2770.3701169999999</v>
      </c>
      <c r="G608" s="260">
        <v>3711330000</v>
      </c>
      <c r="H608" s="263">
        <f t="shared" si="9"/>
        <v>-7.1418865944396052E-4</v>
      </c>
      <c r="I608" s="262"/>
      <c r="J608" s="266">
        <v>606</v>
      </c>
      <c r="K608">
        <v>-7.1418865944396052E-4</v>
      </c>
      <c r="L608" s="267">
        <v>-1.3851474553830638E-2</v>
      </c>
    </row>
    <row r="609" spans="1:12" ht="14.4" x14ac:dyDescent="0.3">
      <c r="A609" s="8">
        <v>43257</v>
      </c>
      <c r="B609" s="260">
        <v>2753.25</v>
      </c>
      <c r="C609" s="260">
        <v>2772.389893</v>
      </c>
      <c r="D609" s="260">
        <v>2748.459961</v>
      </c>
      <c r="E609" s="260">
        <v>2772.3500979999999</v>
      </c>
      <c r="F609" s="261">
        <v>2772.3500979999999</v>
      </c>
      <c r="G609" s="260">
        <v>3651640000</v>
      </c>
      <c r="H609" s="263">
        <f t="shared" si="9"/>
        <v>8.5673925277203553E-3</v>
      </c>
      <c r="I609" s="262"/>
      <c r="J609" s="266">
        <v>607</v>
      </c>
      <c r="K609">
        <v>8.5673925277203553E-3</v>
      </c>
      <c r="L609" s="267">
        <v>-1.385094660455575E-2</v>
      </c>
    </row>
    <row r="610" spans="1:12" ht="14.4" x14ac:dyDescent="0.3">
      <c r="A610" s="8">
        <v>43256</v>
      </c>
      <c r="B610" s="260">
        <v>2748.459961</v>
      </c>
      <c r="C610" s="260">
        <v>2752.610107</v>
      </c>
      <c r="D610" s="260">
        <v>2739.51001</v>
      </c>
      <c r="E610" s="260">
        <v>2748.8000489999999</v>
      </c>
      <c r="F610" s="261">
        <v>2748.8000489999999</v>
      </c>
      <c r="G610" s="260">
        <v>3517790000</v>
      </c>
      <c r="H610" s="263">
        <f t="shared" si="9"/>
        <v>7.025931033491264E-4</v>
      </c>
      <c r="I610" s="262"/>
      <c r="J610" s="266">
        <v>608</v>
      </c>
      <c r="K610">
        <v>7.025931033491264E-4</v>
      </c>
      <c r="L610" s="267">
        <v>-1.3846367902005193E-2</v>
      </c>
    </row>
    <row r="611" spans="1:12" ht="14.4" x14ac:dyDescent="0.3">
      <c r="A611" s="8">
        <v>43255</v>
      </c>
      <c r="B611" s="260">
        <v>2741.669922</v>
      </c>
      <c r="C611" s="260">
        <v>2749.1599120000001</v>
      </c>
      <c r="D611" s="260">
        <v>2740.540039</v>
      </c>
      <c r="E611" s="260">
        <v>2746.8701169999999</v>
      </c>
      <c r="F611" s="261">
        <v>2746.8701169999999</v>
      </c>
      <c r="G611" s="260">
        <v>3376510000</v>
      </c>
      <c r="H611" s="263">
        <f t="shared" si="9"/>
        <v>4.4795984363044895E-3</v>
      </c>
      <c r="I611" s="262"/>
      <c r="J611" s="266">
        <v>609</v>
      </c>
      <c r="K611">
        <v>4.4795984363044895E-3</v>
      </c>
      <c r="L611" s="267">
        <v>-1.3827940704977375E-2</v>
      </c>
    </row>
    <row r="612" spans="1:12" ht="14.4" x14ac:dyDescent="0.3">
      <c r="A612" s="8">
        <v>43252</v>
      </c>
      <c r="B612" s="260">
        <v>2718.6999510000001</v>
      </c>
      <c r="C612" s="260">
        <v>2736.929932</v>
      </c>
      <c r="D612" s="260">
        <v>2718.6999510000001</v>
      </c>
      <c r="E612" s="260">
        <v>2734.6201169999999</v>
      </c>
      <c r="F612" s="261">
        <v>2734.6201169999999</v>
      </c>
      <c r="G612" s="260">
        <v>3684130000</v>
      </c>
      <c r="H612" s="263">
        <f t="shared" si="9"/>
        <v>1.0849230126018993E-2</v>
      </c>
      <c r="I612" s="262"/>
      <c r="J612" s="266">
        <v>610</v>
      </c>
      <c r="K612">
        <v>1.0849230126018993E-2</v>
      </c>
      <c r="L612" s="267">
        <v>-1.3794757279104317E-2</v>
      </c>
    </row>
    <row r="613" spans="1:12" ht="14.4" x14ac:dyDescent="0.3">
      <c r="A613" s="8">
        <v>43251</v>
      </c>
      <c r="B613" s="260">
        <v>2720.9799800000001</v>
      </c>
      <c r="C613" s="260">
        <v>2722.5</v>
      </c>
      <c r="D613" s="260">
        <v>2700.679932</v>
      </c>
      <c r="E613" s="260">
        <v>2705.2700199999999</v>
      </c>
      <c r="F613" s="261">
        <v>2705.2700199999999</v>
      </c>
      <c r="G613" s="260">
        <v>4235370000</v>
      </c>
      <c r="H613" s="263">
        <f t="shared" si="9"/>
        <v>-6.8795598882546083E-3</v>
      </c>
      <c r="I613" s="262"/>
      <c r="J613" s="266">
        <v>611</v>
      </c>
      <c r="K613">
        <v>-6.8795598882546083E-3</v>
      </c>
      <c r="L613" s="267">
        <v>-1.3779733067158656E-2</v>
      </c>
    </row>
    <row r="614" spans="1:12" ht="14.4" x14ac:dyDescent="0.3">
      <c r="A614" s="8">
        <v>43250</v>
      </c>
      <c r="B614" s="260">
        <v>2702.429932</v>
      </c>
      <c r="C614" s="260">
        <v>2729.3400879999999</v>
      </c>
      <c r="D614" s="260">
        <v>2702.429932</v>
      </c>
      <c r="E614" s="260">
        <v>2724.01001</v>
      </c>
      <c r="F614" s="261">
        <v>2724.01001</v>
      </c>
      <c r="G614" s="260">
        <v>3561050000</v>
      </c>
      <c r="H614" s="263">
        <f t="shared" si="9"/>
        <v>1.2695791469277327E-2</v>
      </c>
      <c r="I614" s="262"/>
      <c r="J614" s="266">
        <v>612</v>
      </c>
      <c r="K614">
        <v>1.2695791469277327E-2</v>
      </c>
      <c r="L614" s="267">
        <v>-1.3761797654844612E-2</v>
      </c>
    </row>
    <row r="615" spans="1:12" ht="14.4" x14ac:dyDescent="0.3">
      <c r="A615" s="8">
        <v>43249</v>
      </c>
      <c r="B615" s="260">
        <v>2705.110107</v>
      </c>
      <c r="C615" s="260">
        <v>2710.669922</v>
      </c>
      <c r="D615" s="260">
        <v>2676.8100589999999</v>
      </c>
      <c r="E615" s="260">
        <v>2689.860107</v>
      </c>
      <c r="F615" s="261">
        <v>2689.860107</v>
      </c>
      <c r="G615" s="260">
        <v>3736890000</v>
      </c>
      <c r="H615" s="263">
        <f t="shared" si="9"/>
        <v>-1.1564187400276104E-2</v>
      </c>
      <c r="I615" s="262"/>
      <c r="J615" s="266">
        <v>613</v>
      </c>
      <c r="K615">
        <v>-1.1564187400276104E-2</v>
      </c>
      <c r="L615" s="267">
        <v>-1.3746267851349315E-2</v>
      </c>
    </row>
    <row r="616" spans="1:12" ht="14.4" x14ac:dyDescent="0.3">
      <c r="A616" s="8">
        <v>43245</v>
      </c>
      <c r="B616" s="260">
        <v>2723.6000979999999</v>
      </c>
      <c r="C616" s="260">
        <v>2727.360107</v>
      </c>
      <c r="D616" s="260">
        <v>2714.98999</v>
      </c>
      <c r="E616" s="260">
        <v>2721.330078</v>
      </c>
      <c r="F616" s="261">
        <v>2721.330078</v>
      </c>
      <c r="G616" s="260">
        <v>2995260000</v>
      </c>
      <c r="H616" s="263">
        <f t="shared" si="9"/>
        <v>-2.3572205679487208E-3</v>
      </c>
      <c r="I616" s="262"/>
      <c r="J616" s="266">
        <v>614</v>
      </c>
      <c r="K616">
        <v>-2.3572205679487208E-3</v>
      </c>
      <c r="L616" s="267">
        <v>-1.3739208816597324E-2</v>
      </c>
    </row>
    <row r="617" spans="1:12" ht="14.4" x14ac:dyDescent="0.3">
      <c r="A617" s="8">
        <v>43244</v>
      </c>
      <c r="B617" s="260">
        <v>2730.9399410000001</v>
      </c>
      <c r="C617" s="260">
        <v>2731.969971</v>
      </c>
      <c r="D617" s="260">
        <v>2707.3798830000001</v>
      </c>
      <c r="E617" s="260">
        <v>2727.76001</v>
      </c>
      <c r="F617" s="261">
        <v>2727.76001</v>
      </c>
      <c r="G617" s="260">
        <v>3256030000</v>
      </c>
      <c r="H617" s="263">
        <f t="shared" si="9"/>
        <v>-2.0232133879298174E-3</v>
      </c>
      <c r="I617" s="262"/>
      <c r="J617" s="266">
        <v>615</v>
      </c>
      <c r="K617">
        <v>-2.0232133879298174E-3</v>
      </c>
      <c r="L617" s="267">
        <v>-1.3725472524218981E-2</v>
      </c>
    </row>
    <row r="618" spans="1:12" ht="14.4" x14ac:dyDescent="0.3">
      <c r="A618" s="8">
        <v>43243</v>
      </c>
      <c r="B618" s="260">
        <v>2713.9799800000001</v>
      </c>
      <c r="C618" s="260">
        <v>2733.330078</v>
      </c>
      <c r="D618" s="260">
        <v>2709.540039</v>
      </c>
      <c r="E618" s="260">
        <v>2733.290039</v>
      </c>
      <c r="F618" s="261">
        <v>2733.290039</v>
      </c>
      <c r="G618" s="260">
        <v>3326290000</v>
      </c>
      <c r="H618" s="263">
        <f t="shared" si="9"/>
        <v>3.2484100188134367E-3</v>
      </c>
      <c r="I618" s="262"/>
      <c r="J618" s="266">
        <v>616</v>
      </c>
      <c r="K618">
        <v>3.2484100188134367E-3</v>
      </c>
      <c r="L618" s="267">
        <v>-1.3724669170993424E-2</v>
      </c>
    </row>
    <row r="619" spans="1:12" ht="14.4" x14ac:dyDescent="0.3">
      <c r="A619" s="8">
        <v>43242</v>
      </c>
      <c r="B619" s="260">
        <v>2738.3400879999999</v>
      </c>
      <c r="C619" s="260">
        <v>2742.23999</v>
      </c>
      <c r="D619" s="260">
        <v>2721.8798830000001</v>
      </c>
      <c r="E619" s="260">
        <v>2724.4399410000001</v>
      </c>
      <c r="F619" s="261">
        <v>2724.4399410000001</v>
      </c>
      <c r="G619" s="260">
        <v>3366310000</v>
      </c>
      <c r="H619" s="263">
        <f t="shared" si="9"/>
        <v>-3.1357620237914443E-3</v>
      </c>
      <c r="I619" s="262"/>
      <c r="J619" s="266">
        <v>617</v>
      </c>
      <c r="K619">
        <v>-3.1357620237914443E-3</v>
      </c>
      <c r="L619" s="267">
        <v>-1.3723665512594914E-2</v>
      </c>
    </row>
    <row r="620" spans="1:12" ht="14.4" x14ac:dyDescent="0.3">
      <c r="A620" s="8">
        <v>43241</v>
      </c>
      <c r="B620" s="260">
        <v>2735.389893</v>
      </c>
      <c r="C620" s="260">
        <v>2739.1899410000001</v>
      </c>
      <c r="D620" s="260">
        <v>2725.6999510000001</v>
      </c>
      <c r="E620" s="260">
        <v>2733.01001</v>
      </c>
      <c r="F620" s="261">
        <v>2733.01001</v>
      </c>
      <c r="G620" s="260">
        <v>3019890000</v>
      </c>
      <c r="H620" s="263">
        <f t="shared" si="9"/>
        <v>7.3867529733892432E-3</v>
      </c>
      <c r="I620" s="262"/>
      <c r="J620" s="266">
        <v>618</v>
      </c>
      <c r="K620">
        <v>7.3867529733892432E-3</v>
      </c>
      <c r="L620" s="267">
        <v>-1.3718907891983424E-2</v>
      </c>
    </row>
    <row r="621" spans="1:12" ht="14.4" x14ac:dyDescent="0.3">
      <c r="A621" s="8">
        <v>43238</v>
      </c>
      <c r="B621" s="260">
        <v>2717.3500979999999</v>
      </c>
      <c r="C621" s="260">
        <v>2719.5</v>
      </c>
      <c r="D621" s="260">
        <v>2709.179932</v>
      </c>
      <c r="E621" s="260">
        <v>2712.969971</v>
      </c>
      <c r="F621" s="261">
        <v>2712.969971</v>
      </c>
      <c r="G621" s="260">
        <v>3368690000</v>
      </c>
      <c r="H621" s="263">
        <f t="shared" si="9"/>
        <v>-2.6321948980257853E-3</v>
      </c>
      <c r="I621" s="262"/>
      <c r="J621" s="266">
        <v>619</v>
      </c>
      <c r="K621">
        <v>-2.6321948980257853E-3</v>
      </c>
      <c r="L621" s="267">
        <v>-1.3709649451334413E-2</v>
      </c>
    </row>
    <row r="622" spans="1:12" ht="14.4" x14ac:dyDescent="0.3">
      <c r="A622" s="8">
        <v>43237</v>
      </c>
      <c r="B622" s="260">
        <v>2719.709961</v>
      </c>
      <c r="C622" s="260">
        <v>2731.959961</v>
      </c>
      <c r="D622" s="260">
        <v>2711.360107</v>
      </c>
      <c r="E622" s="260">
        <v>2720.1298830000001</v>
      </c>
      <c r="F622" s="261">
        <v>2720.1298830000001</v>
      </c>
      <c r="G622" s="260">
        <v>3475400000</v>
      </c>
      <c r="H622" s="263">
        <f t="shared" si="9"/>
        <v>-8.5587227484663735E-4</v>
      </c>
      <c r="I622" s="262"/>
      <c r="J622" s="266">
        <v>620</v>
      </c>
      <c r="K622">
        <v>-8.5587227484663735E-4</v>
      </c>
      <c r="L622" s="267">
        <v>-1.3660778798526445E-2</v>
      </c>
    </row>
    <row r="623" spans="1:12" ht="14.4" x14ac:dyDescent="0.3">
      <c r="A623" s="8">
        <v>43236</v>
      </c>
      <c r="B623" s="260">
        <v>2712.6201169999999</v>
      </c>
      <c r="C623" s="260">
        <v>2727.76001</v>
      </c>
      <c r="D623" s="260">
        <v>2712.169922</v>
      </c>
      <c r="E623" s="260">
        <v>2722.459961</v>
      </c>
      <c r="F623" s="261">
        <v>2722.459961</v>
      </c>
      <c r="G623" s="260">
        <v>3202670000</v>
      </c>
      <c r="H623" s="263">
        <f t="shared" si="9"/>
        <v>4.0605617654640479E-3</v>
      </c>
      <c r="I623" s="262"/>
      <c r="J623" s="266">
        <v>621</v>
      </c>
      <c r="K623">
        <v>4.0605617654640479E-3</v>
      </c>
      <c r="L623" s="267">
        <v>-1.3655752477186197E-2</v>
      </c>
    </row>
    <row r="624" spans="1:12" ht="14.4" x14ac:dyDescent="0.3">
      <c r="A624" s="8">
        <v>43235</v>
      </c>
      <c r="B624" s="260">
        <v>2718.5900879999999</v>
      </c>
      <c r="C624" s="260">
        <v>2718.5900879999999</v>
      </c>
      <c r="D624" s="260">
        <v>2701.9099120000001</v>
      </c>
      <c r="E624" s="260">
        <v>2711.4499510000001</v>
      </c>
      <c r="F624" s="261">
        <v>2711.4499510000001</v>
      </c>
      <c r="G624" s="260">
        <v>3290680000</v>
      </c>
      <c r="H624" s="263">
        <f t="shared" si="9"/>
        <v>-6.8421404110904742E-3</v>
      </c>
      <c r="I624" s="262"/>
      <c r="J624" s="266">
        <v>622</v>
      </c>
      <c r="K624">
        <v>-6.8421404110904742E-3</v>
      </c>
      <c r="L624" s="267">
        <v>-1.3642676673673528E-2</v>
      </c>
    </row>
    <row r="625" spans="1:12" ht="14.4" x14ac:dyDescent="0.3">
      <c r="A625" s="8">
        <v>43234</v>
      </c>
      <c r="B625" s="260">
        <v>2738.469971</v>
      </c>
      <c r="C625" s="260">
        <v>2742.1000979999999</v>
      </c>
      <c r="D625" s="260">
        <v>2725.469971</v>
      </c>
      <c r="E625" s="260">
        <v>2730.1298830000001</v>
      </c>
      <c r="F625" s="261">
        <v>2730.1298830000001</v>
      </c>
      <c r="G625" s="260">
        <v>2972660000</v>
      </c>
      <c r="H625" s="263">
        <f t="shared" si="9"/>
        <v>8.8348951711366005E-4</v>
      </c>
      <c r="I625" s="262"/>
      <c r="J625" s="266">
        <v>623</v>
      </c>
      <c r="K625">
        <v>8.8348951711366005E-4</v>
      </c>
      <c r="L625" s="267">
        <v>-1.360960476651304E-2</v>
      </c>
    </row>
    <row r="626" spans="1:12" ht="14.4" x14ac:dyDescent="0.3">
      <c r="A626" s="8">
        <v>43231</v>
      </c>
      <c r="B626" s="260">
        <v>2722.6999510000001</v>
      </c>
      <c r="C626" s="260">
        <v>2732.860107</v>
      </c>
      <c r="D626" s="260">
        <v>2717.4499510000001</v>
      </c>
      <c r="E626" s="260">
        <v>2727.719971</v>
      </c>
      <c r="F626" s="261">
        <v>2727.719971</v>
      </c>
      <c r="G626" s="260">
        <v>2862700000</v>
      </c>
      <c r="H626" s="263">
        <f t="shared" si="9"/>
        <v>1.7075957958787255E-3</v>
      </c>
      <c r="I626" s="262"/>
      <c r="J626" s="266">
        <v>624</v>
      </c>
      <c r="K626">
        <v>1.7075957958787255E-3</v>
      </c>
      <c r="L626" s="267">
        <v>-1.3601086044502358E-2</v>
      </c>
    </row>
    <row r="627" spans="1:12" ht="14.4" x14ac:dyDescent="0.3">
      <c r="A627" s="8">
        <v>43230</v>
      </c>
      <c r="B627" s="260">
        <v>2705.0200199999999</v>
      </c>
      <c r="C627" s="260">
        <v>2726.110107</v>
      </c>
      <c r="D627" s="260">
        <v>2704.540039</v>
      </c>
      <c r="E627" s="260">
        <v>2723.070068</v>
      </c>
      <c r="F627" s="261">
        <v>2723.070068</v>
      </c>
      <c r="G627" s="260">
        <v>3333050000</v>
      </c>
      <c r="H627" s="263">
        <f t="shared" si="9"/>
        <v>9.3706436136782E-3</v>
      </c>
      <c r="I627" s="262"/>
      <c r="J627" s="266">
        <v>625</v>
      </c>
      <c r="K627">
        <v>9.3706436136782E-3</v>
      </c>
      <c r="L627" s="267">
        <v>-1.3595387408698791E-2</v>
      </c>
    </row>
    <row r="628" spans="1:12" ht="14.4" x14ac:dyDescent="0.3">
      <c r="A628" s="8">
        <v>43229</v>
      </c>
      <c r="B628" s="260">
        <v>2678.1201169999999</v>
      </c>
      <c r="C628" s="260">
        <v>2701.2700199999999</v>
      </c>
      <c r="D628" s="260">
        <v>2674.139893</v>
      </c>
      <c r="E628" s="260">
        <v>2697.790039</v>
      </c>
      <c r="F628" s="261">
        <v>2697.790039</v>
      </c>
      <c r="G628" s="260">
        <v>3909500000</v>
      </c>
      <c r="H628" s="263">
        <f t="shared" si="9"/>
        <v>9.6822201844415662E-3</v>
      </c>
      <c r="I628" s="262"/>
      <c r="J628" s="266">
        <v>626</v>
      </c>
      <c r="K628">
        <v>9.6822201844415662E-3</v>
      </c>
      <c r="L628" s="267">
        <v>-1.3555080955208252E-2</v>
      </c>
    </row>
    <row r="629" spans="1:12" ht="14.4" x14ac:dyDescent="0.3">
      <c r="A629" s="8">
        <v>43228</v>
      </c>
      <c r="B629" s="260">
        <v>2670.26001</v>
      </c>
      <c r="C629" s="260">
        <v>2676.3400879999999</v>
      </c>
      <c r="D629" s="260">
        <v>2655.1999510000001</v>
      </c>
      <c r="E629" s="260">
        <v>2671.919922</v>
      </c>
      <c r="F629" s="261">
        <v>2671.919922</v>
      </c>
      <c r="G629" s="260">
        <v>3717570000</v>
      </c>
      <c r="H629" s="263">
        <f t="shared" si="9"/>
        <v>-2.6564134619459431E-4</v>
      </c>
      <c r="I629" s="262"/>
      <c r="J629" s="266">
        <v>627</v>
      </c>
      <c r="K629">
        <v>-2.6564134619459431E-4</v>
      </c>
      <c r="L629" s="267">
        <v>-1.3532073033900187E-2</v>
      </c>
    </row>
    <row r="630" spans="1:12" ht="14.4" x14ac:dyDescent="0.3">
      <c r="A630" s="8">
        <v>43227</v>
      </c>
      <c r="B630" s="260">
        <v>2680.3400879999999</v>
      </c>
      <c r="C630" s="260">
        <v>2683.3500979999999</v>
      </c>
      <c r="D630" s="260">
        <v>2664.6999510000001</v>
      </c>
      <c r="E630" s="260">
        <v>2672.6298830000001</v>
      </c>
      <c r="F630" s="261">
        <v>2672.6298830000001</v>
      </c>
      <c r="G630" s="260">
        <v>3237960000</v>
      </c>
      <c r="H630" s="263">
        <f t="shared" si="9"/>
        <v>3.4579455248213847E-3</v>
      </c>
      <c r="I630" s="262"/>
      <c r="J630" s="266">
        <v>628</v>
      </c>
      <c r="K630">
        <v>3.4579455248213847E-3</v>
      </c>
      <c r="L630" s="267">
        <v>-1.3531823872898054E-2</v>
      </c>
    </row>
    <row r="631" spans="1:12" ht="14.4" x14ac:dyDescent="0.3">
      <c r="A631" s="8">
        <v>43224</v>
      </c>
      <c r="B631" s="260">
        <v>2621.4499510000001</v>
      </c>
      <c r="C631" s="260">
        <v>2670.929932</v>
      </c>
      <c r="D631" s="260">
        <v>2615.320068</v>
      </c>
      <c r="E631" s="260">
        <v>2663.419922</v>
      </c>
      <c r="F631" s="261">
        <v>2663.419922</v>
      </c>
      <c r="G631" s="260">
        <v>3327220000</v>
      </c>
      <c r="H631" s="263">
        <f t="shared" si="9"/>
        <v>1.2811179191865156E-2</v>
      </c>
      <c r="I631" s="262"/>
      <c r="J631" s="266">
        <v>629</v>
      </c>
      <c r="K631">
        <v>1.2811179191865156E-2</v>
      </c>
      <c r="L631" s="267">
        <v>-1.3521995197235268E-2</v>
      </c>
    </row>
    <row r="632" spans="1:12" ht="14.4" x14ac:dyDescent="0.3">
      <c r="A632" s="8">
        <v>43223</v>
      </c>
      <c r="B632" s="260">
        <v>2628.080078</v>
      </c>
      <c r="C632" s="260">
        <v>2637.139893</v>
      </c>
      <c r="D632" s="260">
        <v>2594.6201169999999</v>
      </c>
      <c r="E632" s="260">
        <v>2629.7299800000001</v>
      </c>
      <c r="F632" s="261">
        <v>2629.7299800000001</v>
      </c>
      <c r="G632" s="260">
        <v>3851470000</v>
      </c>
      <c r="H632" s="263">
        <f t="shared" si="9"/>
        <v>-2.2536744644764259E-3</v>
      </c>
      <c r="I632" s="262"/>
      <c r="J632" s="266">
        <v>630</v>
      </c>
      <c r="K632">
        <v>-2.2536744644764259E-3</v>
      </c>
      <c r="L632" s="267">
        <v>-1.3506523143474506E-2</v>
      </c>
    </row>
    <row r="633" spans="1:12" ht="14.4" x14ac:dyDescent="0.3">
      <c r="A633" s="8">
        <v>43222</v>
      </c>
      <c r="B633" s="260">
        <v>2654.23999</v>
      </c>
      <c r="C633" s="260">
        <v>2660.8701169999999</v>
      </c>
      <c r="D633" s="260">
        <v>2631.6999510000001</v>
      </c>
      <c r="E633" s="260">
        <v>2635.669922</v>
      </c>
      <c r="F633" s="261">
        <v>2635.669922</v>
      </c>
      <c r="G633" s="260">
        <v>4010770000</v>
      </c>
      <c r="H633" s="263">
        <f t="shared" si="9"/>
        <v>-7.2058635855479086E-3</v>
      </c>
      <c r="I633" s="262"/>
      <c r="J633" s="266">
        <v>631</v>
      </c>
      <c r="K633">
        <v>-7.2058635855479086E-3</v>
      </c>
      <c r="L633" s="267">
        <v>-1.3495609538427277E-2</v>
      </c>
    </row>
    <row r="634" spans="1:12" ht="14.4" x14ac:dyDescent="0.3">
      <c r="A634" s="8">
        <v>43221</v>
      </c>
      <c r="B634" s="260">
        <v>2642.959961</v>
      </c>
      <c r="C634" s="260">
        <v>2655.2700199999999</v>
      </c>
      <c r="D634" s="260">
        <v>2625.4099120000001</v>
      </c>
      <c r="E634" s="260">
        <v>2654.8000489999999</v>
      </c>
      <c r="F634" s="261">
        <v>2654.8000489999999</v>
      </c>
      <c r="G634" s="260">
        <v>3559850000</v>
      </c>
      <c r="H634" s="263">
        <f t="shared" si="9"/>
        <v>2.5490454768968759E-3</v>
      </c>
      <c r="I634" s="262"/>
      <c r="J634" s="266">
        <v>632</v>
      </c>
      <c r="K634">
        <v>2.5490454768968759E-3</v>
      </c>
      <c r="L634" s="267">
        <v>-1.3480218420725358E-2</v>
      </c>
    </row>
    <row r="635" spans="1:12" ht="14.4" x14ac:dyDescent="0.3">
      <c r="A635" s="8">
        <v>43220</v>
      </c>
      <c r="B635" s="260">
        <v>2682.51001</v>
      </c>
      <c r="C635" s="260">
        <v>2682.8701169999999</v>
      </c>
      <c r="D635" s="260">
        <v>2648.040039</v>
      </c>
      <c r="E635" s="260">
        <v>2648.0500489999999</v>
      </c>
      <c r="F635" s="261">
        <v>2648.0500489999999</v>
      </c>
      <c r="G635" s="260">
        <v>3734530000</v>
      </c>
      <c r="H635" s="263">
        <f t="shared" si="9"/>
        <v>-8.1874908594294672E-3</v>
      </c>
      <c r="I635" s="262"/>
      <c r="J635" s="266">
        <v>633</v>
      </c>
      <c r="K635">
        <v>-8.1874908594294672E-3</v>
      </c>
      <c r="L635" s="267">
        <v>-1.3468562684534297E-2</v>
      </c>
    </row>
    <row r="636" spans="1:12" ht="14.4" x14ac:dyDescent="0.3">
      <c r="A636" s="8">
        <v>43217</v>
      </c>
      <c r="B636" s="260">
        <v>2675.469971</v>
      </c>
      <c r="C636" s="260">
        <v>2677.3500979999999</v>
      </c>
      <c r="D636" s="260">
        <v>2659.01001</v>
      </c>
      <c r="E636" s="260">
        <v>2669.9099120000001</v>
      </c>
      <c r="F636" s="261">
        <v>2669.9099120000001</v>
      </c>
      <c r="G636" s="260">
        <v>3219030000</v>
      </c>
      <c r="H636" s="263">
        <f t="shared" si="9"/>
        <v>1.1136250030761329E-3</v>
      </c>
      <c r="I636" s="262"/>
      <c r="J636" s="266">
        <v>634</v>
      </c>
      <c r="K636">
        <v>1.1136250030761329E-3</v>
      </c>
      <c r="L636" s="267">
        <v>-1.3439067636944104E-2</v>
      </c>
    </row>
    <row r="637" spans="1:12" ht="14.4" x14ac:dyDescent="0.3">
      <c r="A637" s="8">
        <v>43216</v>
      </c>
      <c r="B637" s="260">
        <v>2651.6499020000001</v>
      </c>
      <c r="C637" s="260">
        <v>2676.4799800000001</v>
      </c>
      <c r="D637" s="260">
        <v>2647.1599120000001</v>
      </c>
      <c r="E637" s="260">
        <v>2666.9399410000001</v>
      </c>
      <c r="F637" s="261">
        <v>2666.9399410000001</v>
      </c>
      <c r="G637" s="260">
        <v>3665720000</v>
      </c>
      <c r="H637" s="263">
        <f t="shared" si="9"/>
        <v>1.0434204752046693E-2</v>
      </c>
      <c r="I637" s="262"/>
      <c r="J637" s="266">
        <v>635</v>
      </c>
      <c r="K637">
        <v>1.0434204752046693E-2</v>
      </c>
      <c r="L637" s="267">
        <v>-1.3431516126937692E-2</v>
      </c>
    </row>
    <row r="638" spans="1:12" ht="14.4" x14ac:dyDescent="0.3">
      <c r="A638" s="8">
        <v>43215</v>
      </c>
      <c r="B638" s="260">
        <v>2634.919922</v>
      </c>
      <c r="C638" s="260">
        <v>2645.3000489999999</v>
      </c>
      <c r="D638" s="260">
        <v>2612.669922</v>
      </c>
      <c r="E638" s="260">
        <v>2639.3999020000001</v>
      </c>
      <c r="F638" s="261">
        <v>2639.3999020000001</v>
      </c>
      <c r="G638" s="260">
        <v>3499440000</v>
      </c>
      <c r="H638" s="263">
        <f t="shared" si="9"/>
        <v>1.8370592780630175E-3</v>
      </c>
      <c r="I638" s="262"/>
      <c r="J638" s="266">
        <v>636</v>
      </c>
      <c r="K638">
        <v>1.8370592780630175E-3</v>
      </c>
      <c r="L638" s="267">
        <v>-1.3425864427944276E-2</v>
      </c>
    </row>
    <row r="639" spans="1:12" ht="14.4" x14ac:dyDescent="0.3">
      <c r="A639" s="8">
        <v>43214</v>
      </c>
      <c r="B639" s="260">
        <v>2680.8000489999999</v>
      </c>
      <c r="C639" s="260">
        <v>2683.5500489999999</v>
      </c>
      <c r="D639" s="260">
        <v>2617.320068</v>
      </c>
      <c r="E639" s="260">
        <v>2634.5600589999999</v>
      </c>
      <c r="F639" s="261">
        <v>2634.5600589999999</v>
      </c>
      <c r="G639" s="260">
        <v>3706740000</v>
      </c>
      <c r="H639" s="263">
        <f t="shared" si="9"/>
        <v>-1.3380561466416821E-2</v>
      </c>
      <c r="I639" s="262"/>
      <c r="J639" s="266">
        <v>637</v>
      </c>
      <c r="K639">
        <v>-1.3380561466416821E-2</v>
      </c>
      <c r="L639" s="267">
        <v>-1.342147623513399E-2</v>
      </c>
    </row>
    <row r="640" spans="1:12" ht="14.4" x14ac:dyDescent="0.3">
      <c r="A640" s="8">
        <v>43213</v>
      </c>
      <c r="B640" s="260">
        <v>2675.3999020000001</v>
      </c>
      <c r="C640" s="260">
        <v>2682.860107</v>
      </c>
      <c r="D640" s="260">
        <v>2657.98999</v>
      </c>
      <c r="E640" s="260">
        <v>2670.290039</v>
      </c>
      <c r="F640" s="261">
        <v>2670.290039</v>
      </c>
      <c r="G640" s="260">
        <v>3017480000</v>
      </c>
      <c r="H640" s="263">
        <f t="shared" si="9"/>
        <v>5.6231510713566087E-5</v>
      </c>
      <c r="I640" s="262"/>
      <c r="J640" s="266">
        <v>638</v>
      </c>
      <c r="K640">
        <v>5.6231510713566087E-5</v>
      </c>
      <c r="L640" s="267">
        <v>-1.3420924124142431E-2</v>
      </c>
    </row>
    <row r="641" spans="1:12" ht="14.4" x14ac:dyDescent="0.3">
      <c r="A641" s="8">
        <v>43210</v>
      </c>
      <c r="B641" s="260">
        <v>2692.5600589999999</v>
      </c>
      <c r="C641" s="260">
        <v>2693.9399410000001</v>
      </c>
      <c r="D641" s="260">
        <v>2660.610107</v>
      </c>
      <c r="E641" s="260">
        <v>2670.139893</v>
      </c>
      <c r="F641" s="261">
        <v>2670.139893</v>
      </c>
      <c r="G641" s="260">
        <v>3388590000</v>
      </c>
      <c r="H641" s="263">
        <f t="shared" si="9"/>
        <v>-8.536532212991688E-3</v>
      </c>
      <c r="I641" s="262"/>
      <c r="J641" s="266">
        <v>639</v>
      </c>
      <c r="K641">
        <v>-8.536532212991688E-3</v>
      </c>
      <c r="L641" s="267">
        <v>-1.340718883765279E-2</v>
      </c>
    </row>
    <row r="642" spans="1:12" ht="14.4" x14ac:dyDescent="0.3">
      <c r="A642" s="8">
        <v>43209</v>
      </c>
      <c r="B642" s="260">
        <v>2701.1599120000001</v>
      </c>
      <c r="C642" s="260">
        <v>2702.8400879999999</v>
      </c>
      <c r="D642" s="260">
        <v>2681.8999020000001</v>
      </c>
      <c r="E642" s="260">
        <v>2693.1298830000001</v>
      </c>
      <c r="F642" s="261">
        <v>2693.1298830000001</v>
      </c>
      <c r="G642" s="260">
        <v>3349370000</v>
      </c>
      <c r="H642" s="263">
        <f t="shared" si="9"/>
        <v>-5.7261247757898117E-3</v>
      </c>
      <c r="I642" s="262"/>
      <c r="J642" s="266">
        <v>640</v>
      </c>
      <c r="K642">
        <v>-5.7261247757898117E-3</v>
      </c>
      <c r="L642" s="267">
        <v>-1.3394050971118621E-2</v>
      </c>
    </row>
    <row r="643" spans="1:12" ht="14.4" x14ac:dyDescent="0.3">
      <c r="A643" s="8">
        <v>43208</v>
      </c>
      <c r="B643" s="260">
        <v>2710.110107</v>
      </c>
      <c r="C643" s="260">
        <v>2717.48999</v>
      </c>
      <c r="D643" s="260">
        <v>2703.6298830000001</v>
      </c>
      <c r="E643" s="260">
        <v>2708.639893</v>
      </c>
      <c r="F643" s="261">
        <v>2708.639893</v>
      </c>
      <c r="G643" s="260">
        <v>3383410000</v>
      </c>
      <c r="H643" s="263">
        <f t="shared" si="9"/>
        <v>8.3136580055207887E-4</v>
      </c>
      <c r="I643" s="262"/>
      <c r="J643" s="266">
        <v>641</v>
      </c>
      <c r="K643">
        <v>8.3136580055207887E-4</v>
      </c>
      <c r="L643" s="267">
        <v>-1.3387862379316457E-2</v>
      </c>
    </row>
    <row r="644" spans="1:12" ht="14.4" x14ac:dyDescent="0.3">
      <c r="A644" s="8">
        <v>43207</v>
      </c>
      <c r="B644" s="260">
        <v>2692.73999</v>
      </c>
      <c r="C644" s="260">
        <v>2713.3400879999999</v>
      </c>
      <c r="D644" s="260">
        <v>2692.0500489999999</v>
      </c>
      <c r="E644" s="260">
        <v>2706.389893</v>
      </c>
      <c r="F644" s="261">
        <v>2706.389893</v>
      </c>
      <c r="G644" s="260">
        <v>3234360000</v>
      </c>
      <c r="H644" s="263">
        <f t="shared" ref="H644:H707" si="10">(F644-F645)/F645</f>
        <v>1.0661504817983032E-2</v>
      </c>
      <c r="I644" s="262"/>
      <c r="J644" s="266">
        <v>642</v>
      </c>
      <c r="K644">
        <v>1.0661504817983032E-2</v>
      </c>
      <c r="L644" s="267">
        <v>-1.3380561466416821E-2</v>
      </c>
    </row>
    <row r="645" spans="1:12" ht="14.4" x14ac:dyDescent="0.3">
      <c r="A645" s="8">
        <v>43206</v>
      </c>
      <c r="B645" s="260">
        <v>2670.1000979999999</v>
      </c>
      <c r="C645" s="260">
        <v>2686.48999</v>
      </c>
      <c r="D645" s="260">
        <v>2665.1599120000001</v>
      </c>
      <c r="E645" s="260">
        <v>2677.8400879999999</v>
      </c>
      <c r="F645" s="261">
        <v>2677.8400879999999</v>
      </c>
      <c r="G645" s="260">
        <v>3019700000</v>
      </c>
      <c r="H645" s="263">
        <f t="shared" si="10"/>
        <v>8.1090383626311411E-3</v>
      </c>
      <c r="I645" s="262"/>
      <c r="J645" s="266">
        <v>643</v>
      </c>
      <c r="K645">
        <v>8.1090383626311411E-3</v>
      </c>
      <c r="L645" s="267">
        <v>-1.3340343305965592E-2</v>
      </c>
    </row>
    <row r="646" spans="1:12" ht="14.4" x14ac:dyDescent="0.3">
      <c r="A646" s="8">
        <v>43203</v>
      </c>
      <c r="B646" s="260">
        <v>2676.8999020000001</v>
      </c>
      <c r="C646" s="260">
        <v>2680.26001</v>
      </c>
      <c r="D646" s="260">
        <v>2645.0500489999999</v>
      </c>
      <c r="E646" s="260">
        <v>2656.3000489999999</v>
      </c>
      <c r="F646" s="261">
        <v>2656.3000489999999</v>
      </c>
      <c r="G646" s="260">
        <v>2960910000</v>
      </c>
      <c r="H646" s="263">
        <f t="shared" si="10"/>
        <v>-2.8866253360058944E-3</v>
      </c>
      <c r="I646" s="262"/>
      <c r="J646" s="266">
        <v>644</v>
      </c>
      <c r="K646">
        <v>-2.8866253360058944E-3</v>
      </c>
      <c r="L646" s="267">
        <v>-1.3335548628000222E-2</v>
      </c>
    </row>
    <row r="647" spans="1:12" ht="14.4" x14ac:dyDescent="0.3">
      <c r="A647" s="8">
        <v>43202</v>
      </c>
      <c r="B647" s="260">
        <v>2653.830078</v>
      </c>
      <c r="C647" s="260">
        <v>2674.719971</v>
      </c>
      <c r="D647" s="260">
        <v>2653.830078</v>
      </c>
      <c r="E647" s="260">
        <v>2663.98999</v>
      </c>
      <c r="F647" s="261">
        <v>2663.98999</v>
      </c>
      <c r="G647" s="260">
        <v>3021320000</v>
      </c>
      <c r="H647" s="263">
        <f t="shared" si="10"/>
        <v>8.2507501303063745E-3</v>
      </c>
      <c r="I647" s="262"/>
      <c r="J647" s="266">
        <v>645</v>
      </c>
      <c r="K647">
        <v>8.2507501303063745E-3</v>
      </c>
      <c r="L647" s="267">
        <v>-1.3324399450480228E-2</v>
      </c>
    </row>
    <row r="648" spans="1:12" ht="14.4" x14ac:dyDescent="0.3">
      <c r="A648" s="8">
        <v>43201</v>
      </c>
      <c r="B648" s="260">
        <v>2643.889893</v>
      </c>
      <c r="C648" s="260">
        <v>2661.429932</v>
      </c>
      <c r="D648" s="260">
        <v>2639.25</v>
      </c>
      <c r="E648" s="260">
        <v>2642.1899410000001</v>
      </c>
      <c r="F648" s="261">
        <v>2642.1899410000001</v>
      </c>
      <c r="G648" s="260">
        <v>3020760000</v>
      </c>
      <c r="H648" s="263">
        <f t="shared" si="10"/>
        <v>-5.5253645656476204E-3</v>
      </c>
      <c r="I648" s="262"/>
      <c r="J648" s="266">
        <v>646</v>
      </c>
      <c r="K648">
        <v>-5.5253645656476204E-3</v>
      </c>
      <c r="L648" s="267">
        <v>-1.3293054746531129E-2</v>
      </c>
    </row>
    <row r="649" spans="1:12" ht="14.4" x14ac:dyDescent="0.3">
      <c r="A649" s="8">
        <v>43200</v>
      </c>
      <c r="B649" s="260">
        <v>2638.4099120000001</v>
      </c>
      <c r="C649" s="260">
        <v>2665.4499510000001</v>
      </c>
      <c r="D649" s="260">
        <v>2635.780029</v>
      </c>
      <c r="E649" s="260">
        <v>2656.8701169999999</v>
      </c>
      <c r="F649" s="261">
        <v>2656.8701169999999</v>
      </c>
      <c r="G649" s="260">
        <v>3543930000</v>
      </c>
      <c r="H649" s="263">
        <f t="shared" si="10"/>
        <v>1.672695375406473E-2</v>
      </c>
      <c r="I649" s="262"/>
      <c r="J649" s="266">
        <v>647</v>
      </c>
      <c r="K649">
        <v>1.672695375406473E-2</v>
      </c>
      <c r="L649" s="267">
        <v>-1.3282244837555876E-2</v>
      </c>
    </row>
    <row r="650" spans="1:12" ht="14.4" x14ac:dyDescent="0.3">
      <c r="A650" s="8">
        <v>43199</v>
      </c>
      <c r="B650" s="260">
        <v>2617.179932</v>
      </c>
      <c r="C650" s="260">
        <v>2653.5500489999999</v>
      </c>
      <c r="D650" s="260">
        <v>2610.790039</v>
      </c>
      <c r="E650" s="260">
        <v>2613.1599120000001</v>
      </c>
      <c r="F650" s="261">
        <v>2613.1599120000001</v>
      </c>
      <c r="G650" s="260">
        <v>3062960000</v>
      </c>
      <c r="H650" s="263">
        <f t="shared" si="10"/>
        <v>3.3365487399586108E-3</v>
      </c>
      <c r="I650" s="262"/>
      <c r="J650" s="266">
        <v>648</v>
      </c>
      <c r="K650">
        <v>3.3365487399586108E-3</v>
      </c>
      <c r="L650" s="267">
        <v>-1.3254939030523414E-2</v>
      </c>
    </row>
    <row r="651" spans="1:12" ht="14.4" x14ac:dyDescent="0.3">
      <c r="A651" s="8">
        <v>43196</v>
      </c>
      <c r="B651" s="260">
        <v>2645.820068</v>
      </c>
      <c r="C651" s="260">
        <v>2656.8798830000001</v>
      </c>
      <c r="D651" s="260">
        <v>2586.2700199999999</v>
      </c>
      <c r="E651" s="260">
        <v>2604.469971</v>
      </c>
      <c r="F651" s="261">
        <v>2604.469971</v>
      </c>
      <c r="G651" s="260">
        <v>3299700000</v>
      </c>
      <c r="H651" s="263">
        <f t="shared" si="10"/>
        <v>-2.1920248708528507E-2</v>
      </c>
      <c r="I651" s="262"/>
      <c r="J651" s="266">
        <v>649</v>
      </c>
      <c r="K651">
        <v>-2.1920248708528507E-2</v>
      </c>
      <c r="L651" s="267">
        <v>-1.3248561055071061E-2</v>
      </c>
    </row>
    <row r="652" spans="1:12" ht="14.4" x14ac:dyDescent="0.3">
      <c r="A652" s="8">
        <v>43195</v>
      </c>
      <c r="B652" s="260">
        <v>2657.360107</v>
      </c>
      <c r="C652" s="260">
        <v>2672.080078</v>
      </c>
      <c r="D652" s="260">
        <v>2649.580078</v>
      </c>
      <c r="E652" s="260">
        <v>2662.8400879999999</v>
      </c>
      <c r="F652" s="261">
        <v>2662.8400879999999</v>
      </c>
      <c r="G652" s="260">
        <v>3178970000</v>
      </c>
      <c r="H652" s="263">
        <f t="shared" si="10"/>
        <v>6.8628638535740676E-3</v>
      </c>
      <c r="I652" s="262"/>
      <c r="J652" s="266">
        <v>650</v>
      </c>
      <c r="K652">
        <v>6.8628638535740676E-3</v>
      </c>
      <c r="L652" s="267">
        <v>-1.3212428144913467E-2</v>
      </c>
    </row>
    <row r="653" spans="1:12" ht="14.4" x14ac:dyDescent="0.3">
      <c r="A653" s="8">
        <v>43194</v>
      </c>
      <c r="B653" s="260">
        <v>2584.040039</v>
      </c>
      <c r="C653" s="260">
        <v>2649.860107</v>
      </c>
      <c r="D653" s="260">
        <v>2573.610107</v>
      </c>
      <c r="E653" s="260">
        <v>2644.6899410000001</v>
      </c>
      <c r="F653" s="261">
        <v>2644.6899410000001</v>
      </c>
      <c r="G653" s="260">
        <v>3350340000</v>
      </c>
      <c r="H653" s="263">
        <f t="shared" si="10"/>
        <v>1.1566482650942907E-2</v>
      </c>
      <c r="I653" s="262"/>
      <c r="J653" s="266">
        <v>651</v>
      </c>
      <c r="K653">
        <v>1.1566482650942907E-2</v>
      </c>
      <c r="L653" s="267">
        <v>-1.3210400772438527E-2</v>
      </c>
    </row>
    <row r="654" spans="1:12" ht="14.4" x14ac:dyDescent="0.3">
      <c r="A654" s="8">
        <v>43193</v>
      </c>
      <c r="B654" s="260">
        <v>2592.169922</v>
      </c>
      <c r="C654" s="260">
        <v>2619.139893</v>
      </c>
      <c r="D654" s="260">
        <v>2575.48999</v>
      </c>
      <c r="E654" s="260">
        <v>2614.4499510000001</v>
      </c>
      <c r="F654" s="261">
        <v>2614.4499510000001</v>
      </c>
      <c r="G654" s="260">
        <v>3392810000</v>
      </c>
      <c r="H654" s="263">
        <f t="shared" si="10"/>
        <v>1.2614865708684865E-2</v>
      </c>
      <c r="I654" s="262"/>
      <c r="J654" s="266">
        <v>652</v>
      </c>
      <c r="K654">
        <v>1.2614865708684865E-2</v>
      </c>
      <c r="L654" s="267">
        <v>-1.3202411685459013E-2</v>
      </c>
    </row>
    <row r="655" spans="1:12" ht="14.4" x14ac:dyDescent="0.3">
      <c r="A655" s="8">
        <v>43192</v>
      </c>
      <c r="B655" s="260">
        <v>2633.4499510000001</v>
      </c>
      <c r="C655" s="260">
        <v>2638.3000489999999</v>
      </c>
      <c r="D655" s="260">
        <v>2553.8000489999999</v>
      </c>
      <c r="E655" s="260">
        <v>2581.8798830000001</v>
      </c>
      <c r="F655" s="261">
        <v>2581.8798830000001</v>
      </c>
      <c r="G655" s="260">
        <v>3598520000</v>
      </c>
      <c r="H655" s="263">
        <f t="shared" si="10"/>
        <v>-2.2337423419752329E-2</v>
      </c>
      <c r="I655" s="262"/>
      <c r="J655" s="266">
        <v>653</v>
      </c>
      <c r="K655">
        <v>-2.2337423419752329E-2</v>
      </c>
      <c r="L655" s="267">
        <v>-1.3195372513534276E-2</v>
      </c>
    </row>
    <row r="656" spans="1:12" ht="14.4" x14ac:dyDescent="0.3">
      <c r="A656" s="8">
        <v>43188</v>
      </c>
      <c r="B656" s="260">
        <v>2614.4099120000001</v>
      </c>
      <c r="C656" s="260">
        <v>2659.070068</v>
      </c>
      <c r="D656" s="260">
        <v>2609.719971</v>
      </c>
      <c r="E656" s="260">
        <v>2640.8701169999999</v>
      </c>
      <c r="F656" s="261">
        <v>2640.8701169999999</v>
      </c>
      <c r="G656" s="260">
        <v>3565990000</v>
      </c>
      <c r="H656" s="263">
        <f t="shared" si="10"/>
        <v>1.3769718618042203E-2</v>
      </c>
      <c r="I656" s="262"/>
      <c r="J656" s="266">
        <v>654</v>
      </c>
      <c r="K656">
        <v>1.3769718618042203E-2</v>
      </c>
      <c r="L656" s="267">
        <v>-1.3182772075429811E-2</v>
      </c>
    </row>
    <row r="657" spans="1:12" ht="14.4" x14ac:dyDescent="0.3">
      <c r="A657" s="8">
        <v>43187</v>
      </c>
      <c r="B657" s="260">
        <v>2611.3000489999999</v>
      </c>
      <c r="C657" s="260">
        <v>2632.6499020000001</v>
      </c>
      <c r="D657" s="260">
        <v>2593.0600589999999</v>
      </c>
      <c r="E657" s="260">
        <v>2605</v>
      </c>
      <c r="F657" s="261">
        <v>2605</v>
      </c>
      <c r="G657" s="260">
        <v>3864500000</v>
      </c>
      <c r="H657" s="263">
        <f t="shared" si="10"/>
        <v>-2.916657094698447E-3</v>
      </c>
      <c r="I657" s="262"/>
      <c r="J657" s="266">
        <v>655</v>
      </c>
      <c r="K657">
        <v>-2.916657094698447E-3</v>
      </c>
      <c r="L657" s="267">
        <v>-1.3168982837085215E-2</v>
      </c>
    </row>
    <row r="658" spans="1:12" ht="14.4" x14ac:dyDescent="0.3">
      <c r="A658" s="8">
        <v>43186</v>
      </c>
      <c r="B658" s="260">
        <v>2667.570068</v>
      </c>
      <c r="C658" s="260">
        <v>2674.780029</v>
      </c>
      <c r="D658" s="260">
        <v>2596.1201169999999</v>
      </c>
      <c r="E658" s="260">
        <v>2612.6201169999999</v>
      </c>
      <c r="F658" s="261">
        <v>2612.6201169999999</v>
      </c>
      <c r="G658" s="260">
        <v>3706350000</v>
      </c>
      <c r="H658" s="263">
        <f t="shared" si="10"/>
        <v>-1.727630894790802E-2</v>
      </c>
      <c r="I658" s="262"/>
      <c r="J658" s="266">
        <v>656</v>
      </c>
      <c r="K658">
        <v>-1.727630894790802E-2</v>
      </c>
      <c r="L658" s="267">
        <v>-1.3145212163426104E-2</v>
      </c>
    </row>
    <row r="659" spans="1:12" ht="14.4" x14ac:dyDescent="0.3">
      <c r="A659" s="8">
        <v>43185</v>
      </c>
      <c r="B659" s="260">
        <v>2619.3500979999999</v>
      </c>
      <c r="C659" s="260">
        <v>2661.360107</v>
      </c>
      <c r="D659" s="260">
        <v>2601.8100589999999</v>
      </c>
      <c r="E659" s="260">
        <v>2658.5500489999999</v>
      </c>
      <c r="F659" s="261">
        <v>2658.5500489999999</v>
      </c>
      <c r="G659" s="260">
        <v>3511100000</v>
      </c>
      <c r="H659" s="263">
        <f t="shared" si="10"/>
        <v>2.7157255734905853E-2</v>
      </c>
      <c r="I659" s="262"/>
      <c r="J659" s="266">
        <v>657</v>
      </c>
      <c r="K659">
        <v>2.7157255734905853E-2</v>
      </c>
      <c r="L659" s="267">
        <v>-1.3143759728218886E-2</v>
      </c>
    </row>
    <row r="660" spans="1:12" ht="14.4" x14ac:dyDescent="0.3">
      <c r="A660" s="8">
        <v>43182</v>
      </c>
      <c r="B660" s="260">
        <v>2646.709961</v>
      </c>
      <c r="C660" s="260">
        <v>2657.669922</v>
      </c>
      <c r="D660" s="260">
        <v>2585.889893</v>
      </c>
      <c r="E660" s="260">
        <v>2588.26001</v>
      </c>
      <c r="F660" s="261">
        <v>2588.26001</v>
      </c>
      <c r="G660" s="260">
        <v>3815080000</v>
      </c>
      <c r="H660" s="263">
        <f t="shared" si="10"/>
        <v>-2.0966880472765743E-2</v>
      </c>
      <c r="I660" s="262"/>
      <c r="J660" s="266">
        <v>658</v>
      </c>
      <c r="K660">
        <v>-2.0966880472765743E-2</v>
      </c>
      <c r="L660" s="267">
        <v>-1.3141441868907729E-2</v>
      </c>
    </row>
    <row r="661" spans="1:12" ht="14.4" x14ac:dyDescent="0.3">
      <c r="A661" s="8">
        <v>43181</v>
      </c>
      <c r="B661" s="260">
        <v>2691.360107</v>
      </c>
      <c r="C661" s="260">
        <v>2695.679932</v>
      </c>
      <c r="D661" s="260">
        <v>2641.5900879999999</v>
      </c>
      <c r="E661" s="260">
        <v>2643.6899410000001</v>
      </c>
      <c r="F661" s="261">
        <v>2643.6899410000001</v>
      </c>
      <c r="G661" s="260">
        <v>3739800000</v>
      </c>
      <c r="H661" s="263">
        <f t="shared" si="10"/>
        <v>-2.5162888684839339E-2</v>
      </c>
      <c r="I661" s="262"/>
      <c r="J661" s="266">
        <v>659</v>
      </c>
      <c r="K661">
        <v>-2.5162888684839339E-2</v>
      </c>
      <c r="L661" s="267">
        <v>-1.31153966170151E-2</v>
      </c>
    </row>
    <row r="662" spans="1:12" ht="14.4" x14ac:dyDescent="0.3">
      <c r="A662" s="8">
        <v>43180</v>
      </c>
      <c r="B662" s="260">
        <v>2714.98999</v>
      </c>
      <c r="C662" s="260">
        <v>2739.139893</v>
      </c>
      <c r="D662" s="260">
        <v>2709.790039</v>
      </c>
      <c r="E662" s="260">
        <v>2711.929932</v>
      </c>
      <c r="F662" s="261">
        <v>2711.929932</v>
      </c>
      <c r="G662" s="260">
        <v>3415510000</v>
      </c>
      <c r="H662" s="263">
        <f t="shared" si="10"/>
        <v>-1.8439896018298042E-3</v>
      </c>
      <c r="I662" s="262"/>
      <c r="J662" s="266">
        <v>660</v>
      </c>
      <c r="K662">
        <v>-1.8439896018298042E-3</v>
      </c>
      <c r="L662" s="267">
        <v>-1.3110029514722966E-2</v>
      </c>
    </row>
    <row r="663" spans="1:12" ht="14.4" x14ac:dyDescent="0.3">
      <c r="A663" s="8">
        <v>43179</v>
      </c>
      <c r="B663" s="260">
        <v>2715.0500489999999</v>
      </c>
      <c r="C663" s="260">
        <v>2724.219971</v>
      </c>
      <c r="D663" s="260">
        <v>2710.0500489999999</v>
      </c>
      <c r="E663" s="260">
        <v>2716.9399410000001</v>
      </c>
      <c r="F663" s="261">
        <v>2716.9399410000001</v>
      </c>
      <c r="G663" s="260">
        <v>3261030000</v>
      </c>
      <c r="H663" s="263">
        <f t="shared" si="10"/>
        <v>1.4818052561744752E-3</v>
      </c>
      <c r="I663" s="262"/>
      <c r="J663" s="266">
        <v>661</v>
      </c>
      <c r="K663">
        <v>1.4818052561744752E-3</v>
      </c>
      <c r="L663" s="267">
        <v>-1.3078829243278389E-2</v>
      </c>
    </row>
    <row r="664" spans="1:12" ht="14.4" x14ac:dyDescent="0.3">
      <c r="A664" s="8">
        <v>43178</v>
      </c>
      <c r="B664" s="260">
        <v>2741.3798830000001</v>
      </c>
      <c r="C664" s="260">
        <v>2741.3798830000001</v>
      </c>
      <c r="D664" s="260">
        <v>2694.5900879999999</v>
      </c>
      <c r="E664" s="260">
        <v>2712.919922</v>
      </c>
      <c r="F664" s="261">
        <v>2712.919922</v>
      </c>
      <c r="G664" s="260">
        <v>3302130000</v>
      </c>
      <c r="H664" s="263">
        <f t="shared" si="10"/>
        <v>-1.4204195427326925E-2</v>
      </c>
      <c r="I664" s="262"/>
      <c r="J664" s="266">
        <v>662</v>
      </c>
      <c r="K664">
        <v>-1.4204195427326925E-2</v>
      </c>
      <c r="L664" s="267">
        <v>-1.3073134409127966E-2</v>
      </c>
    </row>
    <row r="665" spans="1:12" ht="14.4" x14ac:dyDescent="0.3">
      <c r="A665" s="8">
        <v>43175</v>
      </c>
      <c r="B665" s="260">
        <v>2750.570068</v>
      </c>
      <c r="C665" s="260">
        <v>2761.8500979999999</v>
      </c>
      <c r="D665" s="260">
        <v>2749.969971</v>
      </c>
      <c r="E665" s="260">
        <v>2752.01001</v>
      </c>
      <c r="F665" s="261">
        <v>2752.01001</v>
      </c>
      <c r="G665" s="260">
        <v>5372340000</v>
      </c>
      <c r="H665" s="263">
        <f t="shared" si="10"/>
        <v>1.7034472986976878E-3</v>
      </c>
      <c r="I665" s="262"/>
      <c r="J665" s="266">
        <v>663</v>
      </c>
      <c r="K665">
        <v>1.7034472986976878E-3</v>
      </c>
      <c r="L665" s="267">
        <v>-1.3062511878087503E-2</v>
      </c>
    </row>
    <row r="666" spans="1:12" ht="14.4" x14ac:dyDescent="0.3">
      <c r="A666" s="8">
        <v>43174</v>
      </c>
      <c r="B666" s="260">
        <v>2754.2700199999999</v>
      </c>
      <c r="C666" s="260">
        <v>2763.030029</v>
      </c>
      <c r="D666" s="260">
        <v>2741.469971</v>
      </c>
      <c r="E666" s="260">
        <v>2747.330078</v>
      </c>
      <c r="F666" s="261">
        <v>2747.330078</v>
      </c>
      <c r="G666" s="260">
        <v>3500330000</v>
      </c>
      <c r="H666" s="263">
        <f t="shared" si="10"/>
        <v>-7.8193040707287163E-4</v>
      </c>
      <c r="I666" s="262"/>
      <c r="J666" s="266">
        <v>664</v>
      </c>
      <c r="K666">
        <v>-7.8193040707287163E-4</v>
      </c>
      <c r="L666" s="267">
        <v>-1.3007856183166033E-2</v>
      </c>
    </row>
    <row r="667" spans="1:12" ht="14.4" x14ac:dyDescent="0.3">
      <c r="A667" s="8">
        <v>43173</v>
      </c>
      <c r="B667" s="260">
        <v>2774.0600589999999</v>
      </c>
      <c r="C667" s="260">
        <v>2777.110107</v>
      </c>
      <c r="D667" s="260">
        <v>2744.3798830000001</v>
      </c>
      <c r="E667" s="260">
        <v>2749.4799800000001</v>
      </c>
      <c r="F667" s="261">
        <v>2749.4799800000001</v>
      </c>
      <c r="G667" s="260">
        <v>3391360000</v>
      </c>
      <c r="H667" s="263">
        <f t="shared" si="10"/>
        <v>-5.7245222641414632E-3</v>
      </c>
      <c r="I667" s="262"/>
      <c r="J667" s="266">
        <v>665</v>
      </c>
      <c r="K667">
        <v>-5.7245222641414632E-3</v>
      </c>
      <c r="L667" s="267">
        <v>-1.3007392940982351E-2</v>
      </c>
    </row>
    <row r="668" spans="1:12" ht="14.4" x14ac:dyDescent="0.3">
      <c r="A668" s="8">
        <v>43172</v>
      </c>
      <c r="B668" s="260">
        <v>2792.3100589999999</v>
      </c>
      <c r="C668" s="260">
        <v>2801.8999020000001</v>
      </c>
      <c r="D668" s="260">
        <v>2758.679932</v>
      </c>
      <c r="E668" s="260">
        <v>2765.3100589999999</v>
      </c>
      <c r="F668" s="261">
        <v>2765.3100589999999</v>
      </c>
      <c r="G668" s="260">
        <v>3301650000</v>
      </c>
      <c r="H668" s="263">
        <f t="shared" si="10"/>
        <v>-6.3635765724746824E-3</v>
      </c>
      <c r="I668" s="262"/>
      <c r="J668" s="266">
        <v>666</v>
      </c>
      <c r="K668">
        <v>-6.3635765724746824E-3</v>
      </c>
      <c r="L668" s="267">
        <v>-1.300233268810766E-2</v>
      </c>
    </row>
    <row r="669" spans="1:12" ht="14.4" x14ac:dyDescent="0.3">
      <c r="A669" s="8">
        <v>43171</v>
      </c>
      <c r="B669" s="260">
        <v>2790.540039</v>
      </c>
      <c r="C669" s="260">
        <v>2796.9799800000001</v>
      </c>
      <c r="D669" s="260">
        <v>2779.26001</v>
      </c>
      <c r="E669" s="260">
        <v>2783.0200199999999</v>
      </c>
      <c r="F669" s="261">
        <v>2783.0200199999999</v>
      </c>
      <c r="G669" s="260">
        <v>3185020000</v>
      </c>
      <c r="H669" s="263">
        <f t="shared" si="10"/>
        <v>-1.2739848320225554E-3</v>
      </c>
      <c r="I669" s="262"/>
      <c r="J669" s="266">
        <v>667</v>
      </c>
      <c r="K669">
        <v>-1.2739848320225554E-3</v>
      </c>
      <c r="L669" s="267">
        <v>-1.299196536796535E-2</v>
      </c>
    </row>
    <row r="670" spans="1:12" ht="14.4" x14ac:dyDescent="0.3">
      <c r="A670" s="8">
        <v>43168</v>
      </c>
      <c r="B670" s="260">
        <v>2752.9099120000001</v>
      </c>
      <c r="C670" s="260">
        <v>2786.570068</v>
      </c>
      <c r="D670" s="260">
        <v>2751.540039</v>
      </c>
      <c r="E670" s="260">
        <v>2786.570068</v>
      </c>
      <c r="F670" s="261">
        <v>2786.570068</v>
      </c>
      <c r="G670" s="260">
        <v>3364100000</v>
      </c>
      <c r="H670" s="263">
        <f t="shared" si="10"/>
        <v>1.7378831277445942E-2</v>
      </c>
      <c r="I670" s="262"/>
      <c r="J670" s="266">
        <v>668</v>
      </c>
      <c r="K670">
        <v>1.7378831277445942E-2</v>
      </c>
      <c r="L670" s="267">
        <v>-1.2979163229684482E-2</v>
      </c>
    </row>
    <row r="671" spans="1:12" ht="14.4" x14ac:dyDescent="0.3">
      <c r="A671" s="8">
        <v>43167</v>
      </c>
      <c r="B671" s="260">
        <v>2732.75</v>
      </c>
      <c r="C671" s="260">
        <v>2740.4499510000001</v>
      </c>
      <c r="D671" s="260">
        <v>2722.6499020000001</v>
      </c>
      <c r="E671" s="260">
        <v>2738.969971</v>
      </c>
      <c r="F671" s="261">
        <v>2738.969971</v>
      </c>
      <c r="G671" s="260">
        <v>3212320000</v>
      </c>
      <c r="H671" s="263">
        <f t="shared" si="10"/>
        <v>4.4630782533772954E-3</v>
      </c>
      <c r="I671" s="262"/>
      <c r="J671" s="266">
        <v>669</v>
      </c>
      <c r="K671">
        <v>4.4630782533772954E-3</v>
      </c>
      <c r="L671" s="267">
        <v>-1.2966746632132429E-2</v>
      </c>
    </row>
    <row r="672" spans="1:12" ht="14.4" x14ac:dyDescent="0.3">
      <c r="A672" s="8">
        <v>43166</v>
      </c>
      <c r="B672" s="260">
        <v>2710.179932</v>
      </c>
      <c r="C672" s="260">
        <v>2730.6000979999999</v>
      </c>
      <c r="D672" s="260">
        <v>2701.73999</v>
      </c>
      <c r="E672" s="260">
        <v>2726.8000489999999</v>
      </c>
      <c r="F672" s="261">
        <v>2726.8000489999999</v>
      </c>
      <c r="G672" s="260">
        <v>3393270000</v>
      </c>
      <c r="H672" s="263">
        <f t="shared" si="10"/>
        <v>-4.8387458886950174E-4</v>
      </c>
      <c r="I672" s="262"/>
      <c r="J672" s="266">
        <v>670</v>
      </c>
      <c r="K672">
        <v>-4.8387458886950174E-4</v>
      </c>
      <c r="L672" s="267">
        <v>-1.2962679275652875E-2</v>
      </c>
    </row>
    <row r="673" spans="1:12" ht="14.4" x14ac:dyDescent="0.3">
      <c r="A673" s="8">
        <v>43165</v>
      </c>
      <c r="B673" s="260">
        <v>2730.179932</v>
      </c>
      <c r="C673" s="260">
        <v>2732.080078</v>
      </c>
      <c r="D673" s="260">
        <v>2711.26001</v>
      </c>
      <c r="E673" s="260">
        <v>2728.1201169999999</v>
      </c>
      <c r="F673" s="261">
        <v>2728.1201169999999</v>
      </c>
      <c r="G673" s="260">
        <v>3370690000</v>
      </c>
      <c r="H673" s="263">
        <f t="shared" si="10"/>
        <v>2.6388586869583708E-3</v>
      </c>
      <c r="I673" s="262"/>
      <c r="J673" s="266">
        <v>671</v>
      </c>
      <c r="K673">
        <v>2.6388586869583708E-3</v>
      </c>
      <c r="L673" s="267">
        <v>-1.2957961602113552E-2</v>
      </c>
    </row>
    <row r="674" spans="1:12" ht="14.4" x14ac:dyDescent="0.3">
      <c r="A674" s="8">
        <v>43164</v>
      </c>
      <c r="B674" s="260">
        <v>2681.0600589999999</v>
      </c>
      <c r="C674" s="260">
        <v>2728.0900879999999</v>
      </c>
      <c r="D674" s="260">
        <v>2675.75</v>
      </c>
      <c r="E674" s="260">
        <v>2720.9399410000001</v>
      </c>
      <c r="F674" s="261">
        <v>2720.9399410000001</v>
      </c>
      <c r="G674" s="260">
        <v>3710810000</v>
      </c>
      <c r="H674" s="263">
        <f t="shared" si="10"/>
        <v>1.1032026381792881E-2</v>
      </c>
      <c r="I674" s="262"/>
      <c r="J674" s="266">
        <v>672</v>
      </c>
      <c r="K674">
        <v>1.1032026381792881E-2</v>
      </c>
      <c r="L674" s="267">
        <v>-1.295752727948935E-2</v>
      </c>
    </row>
    <row r="675" spans="1:12" ht="14.4" x14ac:dyDescent="0.3">
      <c r="A675" s="8">
        <v>43161</v>
      </c>
      <c r="B675" s="260">
        <v>2658.889893</v>
      </c>
      <c r="C675" s="260">
        <v>2696.25</v>
      </c>
      <c r="D675" s="260">
        <v>2647.320068</v>
      </c>
      <c r="E675" s="260">
        <v>2691.25</v>
      </c>
      <c r="F675" s="261">
        <v>2691.25</v>
      </c>
      <c r="G675" s="260">
        <v>3882450000</v>
      </c>
      <c r="H675" s="263">
        <f t="shared" si="10"/>
        <v>5.0716026977129253E-3</v>
      </c>
      <c r="I675" s="262"/>
      <c r="J675" s="266">
        <v>673</v>
      </c>
      <c r="K675">
        <v>5.0716026977129253E-3</v>
      </c>
      <c r="L675" s="267">
        <v>-1.2932960571548819E-2</v>
      </c>
    </row>
    <row r="676" spans="1:12" ht="14.4" x14ac:dyDescent="0.3">
      <c r="A676" s="8">
        <v>43160</v>
      </c>
      <c r="B676" s="260">
        <v>2715.219971</v>
      </c>
      <c r="C676" s="260">
        <v>2730.889893</v>
      </c>
      <c r="D676" s="260">
        <v>2659.6499020000001</v>
      </c>
      <c r="E676" s="260">
        <v>2677.669922</v>
      </c>
      <c r="F676" s="261">
        <v>2677.669922</v>
      </c>
      <c r="G676" s="260">
        <v>4503970000</v>
      </c>
      <c r="H676" s="263">
        <f t="shared" si="10"/>
        <v>-1.3324399450480228E-2</v>
      </c>
      <c r="I676" s="262"/>
      <c r="J676" s="266">
        <v>674</v>
      </c>
      <c r="K676">
        <v>-1.3324399450480228E-2</v>
      </c>
      <c r="L676" s="267">
        <v>-1.2908014012791224E-2</v>
      </c>
    </row>
    <row r="677" spans="1:12" ht="14.4" x14ac:dyDescent="0.3">
      <c r="A677" s="8">
        <v>43159</v>
      </c>
      <c r="B677" s="260">
        <v>2753.780029</v>
      </c>
      <c r="C677" s="260">
        <v>2761.5200199999999</v>
      </c>
      <c r="D677" s="260">
        <v>2713.540039</v>
      </c>
      <c r="E677" s="260">
        <v>2713.830078</v>
      </c>
      <c r="F677" s="261">
        <v>2713.830078</v>
      </c>
      <c r="G677" s="260">
        <v>4230660000</v>
      </c>
      <c r="H677" s="263">
        <f t="shared" si="10"/>
        <v>-1.1095788577777117E-2</v>
      </c>
      <c r="I677" s="262"/>
      <c r="J677" s="266">
        <v>675</v>
      </c>
      <c r="K677">
        <v>-1.1095788577777117E-2</v>
      </c>
      <c r="L677" s="267">
        <v>-1.2895816396674099E-2</v>
      </c>
    </row>
    <row r="678" spans="1:12" ht="14.4" x14ac:dyDescent="0.3">
      <c r="A678" s="8">
        <v>43158</v>
      </c>
      <c r="B678" s="260">
        <v>2780.4499510000001</v>
      </c>
      <c r="C678" s="260">
        <v>2789.1499020000001</v>
      </c>
      <c r="D678" s="260">
        <v>2744.219971</v>
      </c>
      <c r="E678" s="260">
        <v>2744.280029</v>
      </c>
      <c r="F678" s="261">
        <v>2744.280029</v>
      </c>
      <c r="G678" s="260">
        <v>3745080000</v>
      </c>
      <c r="H678" s="263">
        <f t="shared" si="10"/>
        <v>-1.2706888672731611E-2</v>
      </c>
      <c r="I678" s="262"/>
      <c r="J678" s="266">
        <v>676</v>
      </c>
      <c r="K678">
        <v>-1.2706888672731611E-2</v>
      </c>
      <c r="L678" s="267">
        <v>-1.2881083642341981E-2</v>
      </c>
    </row>
    <row r="679" spans="1:12" ht="14.4" x14ac:dyDescent="0.3">
      <c r="A679" s="8">
        <v>43157</v>
      </c>
      <c r="B679" s="260">
        <v>2757.3701169999999</v>
      </c>
      <c r="C679" s="260">
        <v>2780.639893</v>
      </c>
      <c r="D679" s="260">
        <v>2753.780029</v>
      </c>
      <c r="E679" s="260">
        <v>2779.6000979999999</v>
      </c>
      <c r="F679" s="261">
        <v>2779.6000979999999</v>
      </c>
      <c r="G679" s="260">
        <v>3424650000</v>
      </c>
      <c r="H679" s="263">
        <f t="shared" si="10"/>
        <v>1.1757015405636876E-2</v>
      </c>
      <c r="I679" s="262"/>
      <c r="J679" s="266">
        <v>677</v>
      </c>
      <c r="K679">
        <v>1.1757015405636876E-2</v>
      </c>
      <c r="L679" s="267">
        <v>-1.2867362945557433E-2</v>
      </c>
    </row>
    <row r="680" spans="1:12" ht="14.4" x14ac:dyDescent="0.3">
      <c r="A680" s="8">
        <v>43154</v>
      </c>
      <c r="B680" s="260">
        <v>2715.8000489999999</v>
      </c>
      <c r="C680" s="260">
        <v>2747.76001</v>
      </c>
      <c r="D680" s="260">
        <v>2713.73999</v>
      </c>
      <c r="E680" s="260">
        <v>2747.3000489999999</v>
      </c>
      <c r="F680" s="261">
        <v>2747.3000489999999</v>
      </c>
      <c r="G680" s="260">
        <v>3189190000</v>
      </c>
      <c r="H680" s="263">
        <f t="shared" si="10"/>
        <v>1.6028376390592538E-2</v>
      </c>
      <c r="I680" s="262"/>
      <c r="J680" s="266">
        <v>678</v>
      </c>
      <c r="K680">
        <v>1.6028376390592538E-2</v>
      </c>
      <c r="L680" s="267">
        <v>-1.281981601542842E-2</v>
      </c>
    </row>
    <row r="681" spans="1:12" ht="14.4" x14ac:dyDescent="0.3">
      <c r="A681" s="8">
        <v>43153</v>
      </c>
      <c r="B681" s="260">
        <v>2710.419922</v>
      </c>
      <c r="C681" s="260">
        <v>2731.26001</v>
      </c>
      <c r="D681" s="260">
        <v>2697.7700199999999</v>
      </c>
      <c r="E681" s="260">
        <v>2703.959961</v>
      </c>
      <c r="F681" s="261">
        <v>2703.959961</v>
      </c>
      <c r="G681" s="260">
        <v>3701270000</v>
      </c>
      <c r="H681" s="263">
        <f t="shared" si="10"/>
        <v>9.7355114853167656E-4</v>
      </c>
      <c r="I681" s="262"/>
      <c r="J681" s="266">
        <v>679</v>
      </c>
      <c r="K681">
        <v>9.7355114853167656E-4</v>
      </c>
      <c r="L681" s="267">
        <v>-1.2809429468555397E-2</v>
      </c>
    </row>
    <row r="682" spans="1:12" ht="14.4" x14ac:dyDescent="0.3">
      <c r="A682" s="8">
        <v>43152</v>
      </c>
      <c r="B682" s="260">
        <v>2720.530029</v>
      </c>
      <c r="C682" s="260">
        <v>2747.75</v>
      </c>
      <c r="D682" s="260">
        <v>2701.290039</v>
      </c>
      <c r="E682" s="260">
        <v>2701.330078</v>
      </c>
      <c r="F682" s="261">
        <v>2701.330078</v>
      </c>
      <c r="G682" s="260">
        <v>3779400000</v>
      </c>
      <c r="H682" s="263">
        <f t="shared" si="10"/>
        <v>-5.4965032600100784E-3</v>
      </c>
      <c r="I682" s="262"/>
      <c r="J682" s="266">
        <v>680</v>
      </c>
      <c r="K682">
        <v>-5.4965032600100784E-3</v>
      </c>
      <c r="L682" s="267">
        <v>-1.2798074087881306E-2</v>
      </c>
    </row>
    <row r="683" spans="1:12" ht="14.4" x14ac:dyDescent="0.3">
      <c r="A683" s="8">
        <v>43151</v>
      </c>
      <c r="B683" s="260">
        <v>2722.98999</v>
      </c>
      <c r="C683" s="260">
        <v>2737.6000979999999</v>
      </c>
      <c r="D683" s="260">
        <v>2706.76001</v>
      </c>
      <c r="E683" s="260">
        <v>2716.26001</v>
      </c>
      <c r="F683" s="261">
        <v>2716.26001</v>
      </c>
      <c r="G683" s="260">
        <v>3627610000</v>
      </c>
      <c r="H683" s="263">
        <f t="shared" si="10"/>
        <v>-5.8413894815938384E-3</v>
      </c>
      <c r="I683" s="262"/>
      <c r="J683" s="266">
        <v>681</v>
      </c>
      <c r="K683">
        <v>-5.8413894815938384E-3</v>
      </c>
      <c r="L683" s="267">
        <v>-1.2744178033107652E-2</v>
      </c>
    </row>
    <row r="684" spans="1:12" ht="14.4" x14ac:dyDescent="0.3">
      <c r="A684" s="8">
        <v>43147</v>
      </c>
      <c r="B684" s="260">
        <v>2727.139893</v>
      </c>
      <c r="C684" s="260">
        <v>2754.419922</v>
      </c>
      <c r="D684" s="260">
        <v>2725.110107</v>
      </c>
      <c r="E684" s="260">
        <v>2732.219971</v>
      </c>
      <c r="F684" s="261">
        <v>2732.219971</v>
      </c>
      <c r="G684" s="260">
        <v>3637460000</v>
      </c>
      <c r="H684" s="263">
        <f t="shared" si="10"/>
        <v>3.734695439000948E-4</v>
      </c>
      <c r="I684" s="262"/>
      <c r="J684" s="266">
        <v>682</v>
      </c>
      <c r="K684">
        <v>3.734695439000948E-4</v>
      </c>
      <c r="L684" s="267">
        <v>-1.2720305253636224E-2</v>
      </c>
    </row>
    <row r="685" spans="1:12" ht="14.4" x14ac:dyDescent="0.3">
      <c r="A685" s="8">
        <v>43146</v>
      </c>
      <c r="B685" s="260">
        <v>2713.459961</v>
      </c>
      <c r="C685" s="260">
        <v>2731.51001</v>
      </c>
      <c r="D685" s="260">
        <v>2689.820068</v>
      </c>
      <c r="E685" s="260">
        <v>2731.1999510000001</v>
      </c>
      <c r="F685" s="261">
        <v>2731.1999510000001</v>
      </c>
      <c r="G685" s="260">
        <v>3684910000</v>
      </c>
      <c r="H685" s="263">
        <f t="shared" si="10"/>
        <v>1.2069112628291455E-2</v>
      </c>
      <c r="I685" s="262"/>
      <c r="J685" s="266">
        <v>683</v>
      </c>
      <c r="K685">
        <v>1.2069112628291455E-2</v>
      </c>
      <c r="L685" s="267">
        <v>-1.2706888672731611E-2</v>
      </c>
    </row>
    <row r="686" spans="1:12" ht="14.4" x14ac:dyDescent="0.3">
      <c r="A686" s="8">
        <v>43145</v>
      </c>
      <c r="B686" s="260">
        <v>2651.209961</v>
      </c>
      <c r="C686" s="260">
        <v>2702.1000979999999</v>
      </c>
      <c r="D686" s="260">
        <v>2648.8701169999999</v>
      </c>
      <c r="E686" s="260">
        <v>2698.6298830000001</v>
      </c>
      <c r="F686" s="261">
        <v>2698.6298830000001</v>
      </c>
      <c r="G686" s="260">
        <v>4003740000</v>
      </c>
      <c r="H686" s="263">
        <f t="shared" si="10"/>
        <v>1.340245848225834E-2</v>
      </c>
      <c r="I686" s="262"/>
      <c r="J686" s="266">
        <v>684</v>
      </c>
      <c r="K686">
        <v>1.340245848225834E-2</v>
      </c>
      <c r="L686" s="267">
        <v>-1.2695426698979665E-2</v>
      </c>
    </row>
    <row r="687" spans="1:12" ht="14.4" x14ac:dyDescent="0.3">
      <c r="A687" s="8">
        <v>43144</v>
      </c>
      <c r="B687" s="260">
        <v>2646.2700199999999</v>
      </c>
      <c r="C687" s="260">
        <v>2668.8400879999999</v>
      </c>
      <c r="D687" s="260">
        <v>2637.080078</v>
      </c>
      <c r="E687" s="260">
        <v>2662.9399410000001</v>
      </c>
      <c r="F687" s="261">
        <v>2662.9399410000001</v>
      </c>
      <c r="G687" s="260">
        <v>3472870000</v>
      </c>
      <c r="H687" s="263">
        <f t="shared" si="10"/>
        <v>2.6129295933735278E-3</v>
      </c>
      <c r="I687" s="262"/>
      <c r="J687" s="266">
        <v>685</v>
      </c>
      <c r="K687">
        <v>2.6129295933735278E-3</v>
      </c>
      <c r="L687" s="267">
        <v>-1.2686949888756209E-2</v>
      </c>
    </row>
    <row r="688" spans="1:12" ht="14.4" x14ac:dyDescent="0.3">
      <c r="A688" s="8">
        <v>43143</v>
      </c>
      <c r="B688" s="260">
        <v>2636.75</v>
      </c>
      <c r="C688" s="260">
        <v>2672.610107</v>
      </c>
      <c r="D688" s="260">
        <v>2622.4499510000001</v>
      </c>
      <c r="E688" s="260">
        <v>2656</v>
      </c>
      <c r="F688" s="261">
        <v>2656</v>
      </c>
      <c r="G688" s="260">
        <v>4055790000</v>
      </c>
      <c r="H688" s="263">
        <f t="shared" si="10"/>
        <v>1.3914584687517094E-2</v>
      </c>
      <c r="I688" s="262"/>
      <c r="J688" s="266">
        <v>686</v>
      </c>
      <c r="K688">
        <v>1.3914584687517094E-2</v>
      </c>
      <c r="L688" s="267">
        <v>-1.2685679985579124E-2</v>
      </c>
    </row>
    <row r="689" spans="1:12" ht="14.4" x14ac:dyDescent="0.3">
      <c r="A689" s="8">
        <v>43140</v>
      </c>
      <c r="B689" s="260">
        <v>2601.780029</v>
      </c>
      <c r="C689" s="260">
        <v>2638.669922</v>
      </c>
      <c r="D689" s="260">
        <v>2532.6899410000001</v>
      </c>
      <c r="E689" s="260">
        <v>2619.5500489999999</v>
      </c>
      <c r="F689" s="261">
        <v>2619.5500489999999</v>
      </c>
      <c r="G689" s="260">
        <v>5680070000</v>
      </c>
      <c r="H689" s="263">
        <f t="shared" si="10"/>
        <v>1.4936090275087154E-2</v>
      </c>
      <c r="I689" s="262"/>
      <c r="J689" s="266">
        <v>687</v>
      </c>
      <c r="K689">
        <v>1.4936090275087154E-2</v>
      </c>
      <c r="L689" s="267">
        <v>-1.2660113498006876E-2</v>
      </c>
    </row>
    <row r="690" spans="1:12" ht="14.4" x14ac:dyDescent="0.3">
      <c r="A690" s="8">
        <v>43139</v>
      </c>
      <c r="B690" s="260">
        <v>2685.01001</v>
      </c>
      <c r="C690" s="260">
        <v>2685.2700199999999</v>
      </c>
      <c r="D690" s="260">
        <v>2580.5600589999999</v>
      </c>
      <c r="E690" s="260">
        <v>2581</v>
      </c>
      <c r="F690" s="261">
        <v>2581</v>
      </c>
      <c r="G690" s="260">
        <v>5305440000</v>
      </c>
      <c r="H690" s="263">
        <f t="shared" si="10"/>
        <v>-3.7536419718832745E-2</v>
      </c>
      <c r="I690" s="262"/>
      <c r="J690" s="266">
        <v>688</v>
      </c>
      <c r="K690">
        <v>-3.7536419718832745E-2</v>
      </c>
      <c r="L690" s="267">
        <v>-1.2656763984231713E-2</v>
      </c>
    </row>
    <row r="691" spans="1:12" ht="14.4" x14ac:dyDescent="0.3">
      <c r="A691" s="8">
        <v>43138</v>
      </c>
      <c r="B691" s="260">
        <v>2690.9499510000001</v>
      </c>
      <c r="C691" s="260">
        <v>2727.669922</v>
      </c>
      <c r="D691" s="260">
        <v>2681.330078</v>
      </c>
      <c r="E691" s="260">
        <v>2681.6599120000001</v>
      </c>
      <c r="F691" s="261">
        <v>2681.6599120000001</v>
      </c>
      <c r="G691" s="260">
        <v>4626570000</v>
      </c>
      <c r="H691" s="263">
        <f t="shared" si="10"/>
        <v>-5.0015886132705294E-3</v>
      </c>
      <c r="I691" s="262"/>
      <c r="J691" s="266">
        <v>689</v>
      </c>
      <c r="K691">
        <v>-5.0015886132705294E-3</v>
      </c>
      <c r="L691" s="267">
        <v>-1.2653162898131754E-2</v>
      </c>
    </row>
    <row r="692" spans="1:12" ht="14.4" x14ac:dyDescent="0.3">
      <c r="A692" s="8">
        <v>43137</v>
      </c>
      <c r="B692" s="260">
        <v>2614.780029</v>
      </c>
      <c r="C692" s="260">
        <v>2701.040039</v>
      </c>
      <c r="D692" s="260">
        <v>2593.070068</v>
      </c>
      <c r="E692" s="260">
        <v>2695.139893</v>
      </c>
      <c r="F692" s="261">
        <v>2695.139893</v>
      </c>
      <c r="G692" s="260">
        <v>5891660000</v>
      </c>
      <c r="H692" s="263">
        <f t="shared" si="10"/>
        <v>1.7440920907613715E-2</v>
      </c>
      <c r="I692" s="262"/>
      <c r="J692" s="266">
        <v>690</v>
      </c>
      <c r="K692">
        <v>1.7440920907613715E-2</v>
      </c>
      <c r="L692" s="267">
        <v>-1.2649137358822825E-2</v>
      </c>
    </row>
    <row r="693" spans="1:12" ht="14.4" x14ac:dyDescent="0.3">
      <c r="A693" s="8">
        <v>43136</v>
      </c>
      <c r="B693" s="260">
        <v>2741.0600589999999</v>
      </c>
      <c r="C693" s="260">
        <v>2763.389893</v>
      </c>
      <c r="D693" s="260">
        <v>2638.169922</v>
      </c>
      <c r="E693" s="260">
        <v>2648.9399410000001</v>
      </c>
      <c r="F693" s="261">
        <v>2648.9399410000001</v>
      </c>
      <c r="G693" s="260">
        <v>5283460000</v>
      </c>
      <c r="H693" s="263">
        <f t="shared" si="10"/>
        <v>-4.0979225016407377E-2</v>
      </c>
      <c r="I693" s="262"/>
      <c r="J693" s="266">
        <v>691</v>
      </c>
      <c r="K693">
        <v>-4.0979225016407377E-2</v>
      </c>
      <c r="L693" s="267">
        <v>-1.2646642990422891E-2</v>
      </c>
    </row>
    <row r="694" spans="1:12" ht="14.4" x14ac:dyDescent="0.3">
      <c r="A694" s="8">
        <v>43133</v>
      </c>
      <c r="B694" s="260">
        <v>2808.919922</v>
      </c>
      <c r="C694" s="260">
        <v>2808.919922</v>
      </c>
      <c r="D694" s="260">
        <v>2759.969971</v>
      </c>
      <c r="E694" s="260">
        <v>2762.1298830000001</v>
      </c>
      <c r="F694" s="261">
        <v>2762.1298830000001</v>
      </c>
      <c r="G694" s="260">
        <v>4301130000</v>
      </c>
      <c r="H694" s="263">
        <f t="shared" si="10"/>
        <v>-2.1208547694941481E-2</v>
      </c>
      <c r="I694" s="262"/>
      <c r="J694" s="266">
        <v>692</v>
      </c>
      <c r="K694">
        <v>-2.1208547694941481E-2</v>
      </c>
      <c r="L694" s="267">
        <v>-1.2620113430982464E-2</v>
      </c>
    </row>
    <row r="695" spans="1:12" ht="14.4" x14ac:dyDescent="0.3">
      <c r="A695" s="8">
        <v>43132</v>
      </c>
      <c r="B695" s="260">
        <v>2816.4499510000001</v>
      </c>
      <c r="C695" s="260">
        <v>2835.959961</v>
      </c>
      <c r="D695" s="260">
        <v>2812.6999510000001</v>
      </c>
      <c r="E695" s="260">
        <v>2821.9799800000001</v>
      </c>
      <c r="F695" s="261">
        <v>2821.9799800000001</v>
      </c>
      <c r="G695" s="260">
        <v>3938450000</v>
      </c>
      <c r="H695" s="263">
        <f t="shared" si="10"/>
        <v>-6.4808856182342871E-4</v>
      </c>
      <c r="I695" s="262"/>
      <c r="J695" s="266">
        <v>693</v>
      </c>
      <c r="K695">
        <v>-6.4808856182342871E-4</v>
      </c>
      <c r="L695" s="267">
        <v>-1.2619772187884595E-2</v>
      </c>
    </row>
    <row r="696" spans="1:12" ht="14.4" x14ac:dyDescent="0.3">
      <c r="A696" s="8">
        <v>43131</v>
      </c>
      <c r="B696" s="260">
        <v>2832.4099120000001</v>
      </c>
      <c r="C696" s="260">
        <v>2839.26001</v>
      </c>
      <c r="D696" s="260">
        <v>2813.040039</v>
      </c>
      <c r="E696" s="260">
        <v>2823.8100589999999</v>
      </c>
      <c r="F696" s="261">
        <v>2823.8100589999999</v>
      </c>
      <c r="G696" s="260">
        <v>4261280000</v>
      </c>
      <c r="H696" s="263">
        <f t="shared" si="10"/>
        <v>4.88985389629117E-4</v>
      </c>
      <c r="I696" s="262"/>
      <c r="J696" s="266">
        <v>694</v>
      </c>
      <c r="K696">
        <v>4.88985389629117E-4</v>
      </c>
      <c r="L696" s="267">
        <v>-1.2613649546872547E-2</v>
      </c>
    </row>
    <row r="697" spans="1:12" ht="14.4" x14ac:dyDescent="0.3">
      <c r="A697" s="8">
        <v>43130</v>
      </c>
      <c r="B697" s="260">
        <v>2832.73999</v>
      </c>
      <c r="C697" s="260">
        <v>2837.75</v>
      </c>
      <c r="D697" s="260">
        <v>2818.2700199999999</v>
      </c>
      <c r="E697" s="260">
        <v>2822.429932</v>
      </c>
      <c r="F697" s="261">
        <v>2822.429932</v>
      </c>
      <c r="G697" s="260">
        <v>3990650000</v>
      </c>
      <c r="H697" s="263">
        <f t="shared" si="10"/>
        <v>-1.0898815391439502E-2</v>
      </c>
      <c r="I697" s="262"/>
      <c r="J697" s="266">
        <v>695</v>
      </c>
      <c r="K697">
        <v>-1.0898815391439502E-2</v>
      </c>
      <c r="L697" s="267">
        <v>-1.2584534761954719E-2</v>
      </c>
    </row>
    <row r="698" spans="1:12" ht="14.4" x14ac:dyDescent="0.3">
      <c r="A698" s="8">
        <v>43129</v>
      </c>
      <c r="B698" s="260">
        <v>2867.2299800000001</v>
      </c>
      <c r="C698" s="260">
        <v>2870.6201169999999</v>
      </c>
      <c r="D698" s="260">
        <v>2851.4799800000001</v>
      </c>
      <c r="E698" s="260">
        <v>2853.530029</v>
      </c>
      <c r="F698" s="261">
        <v>2853.530029</v>
      </c>
      <c r="G698" s="260">
        <v>3573830000</v>
      </c>
      <c r="H698" s="263">
        <f t="shared" si="10"/>
        <v>-6.731974371398261E-3</v>
      </c>
      <c r="I698" s="262"/>
      <c r="J698" s="266">
        <v>696</v>
      </c>
      <c r="K698">
        <v>-6.731974371398261E-3</v>
      </c>
      <c r="L698" s="267">
        <v>-1.2576216537872982E-2</v>
      </c>
    </row>
    <row r="699" spans="1:12" ht="14.4" x14ac:dyDescent="0.3">
      <c r="A699" s="8">
        <v>43126</v>
      </c>
      <c r="B699" s="260">
        <v>2847.4799800000001</v>
      </c>
      <c r="C699" s="260">
        <v>2872.8701169999999</v>
      </c>
      <c r="D699" s="260">
        <v>2846.179932</v>
      </c>
      <c r="E699" s="260">
        <v>2872.8701169999999</v>
      </c>
      <c r="F699" s="261">
        <v>2872.8701169999999</v>
      </c>
      <c r="G699" s="260">
        <v>3443230000</v>
      </c>
      <c r="H699" s="263">
        <f t="shared" si="10"/>
        <v>1.1841196442722527E-2</v>
      </c>
      <c r="I699" s="262"/>
      <c r="J699" s="266">
        <v>697</v>
      </c>
      <c r="K699">
        <v>1.1841196442722527E-2</v>
      </c>
      <c r="L699" s="267">
        <v>-1.2545455494468519E-2</v>
      </c>
    </row>
    <row r="700" spans="1:12" ht="14.4" x14ac:dyDescent="0.3">
      <c r="A700" s="8">
        <v>43125</v>
      </c>
      <c r="B700" s="260">
        <v>2846.23999</v>
      </c>
      <c r="C700" s="260">
        <v>2848.5600589999999</v>
      </c>
      <c r="D700" s="260">
        <v>2830.9399410000001</v>
      </c>
      <c r="E700" s="260">
        <v>2839.25</v>
      </c>
      <c r="F700" s="261">
        <v>2839.25</v>
      </c>
      <c r="G700" s="260">
        <v>3835150000</v>
      </c>
      <c r="H700" s="263">
        <f t="shared" si="10"/>
        <v>6.0262092393333847E-4</v>
      </c>
      <c r="I700" s="262"/>
      <c r="J700" s="266">
        <v>698</v>
      </c>
      <c r="K700">
        <v>6.0262092393333847E-4</v>
      </c>
      <c r="L700" s="267">
        <v>-1.2537288155389044E-2</v>
      </c>
    </row>
    <row r="701" spans="1:12" ht="14.4" x14ac:dyDescent="0.3">
      <c r="A701" s="8">
        <v>43124</v>
      </c>
      <c r="B701" s="260">
        <v>2845.419922</v>
      </c>
      <c r="C701" s="260">
        <v>2852.969971</v>
      </c>
      <c r="D701" s="260">
        <v>2824.8100589999999</v>
      </c>
      <c r="E701" s="260">
        <v>2837.540039</v>
      </c>
      <c r="F701" s="261">
        <v>2837.540039</v>
      </c>
      <c r="G701" s="260">
        <v>4014070000</v>
      </c>
      <c r="H701" s="263">
        <f t="shared" si="10"/>
        <v>-5.5997579030099087E-4</v>
      </c>
      <c r="I701" s="262"/>
      <c r="J701" s="266">
        <v>699</v>
      </c>
      <c r="K701">
        <v>-5.5997579030099087E-4</v>
      </c>
      <c r="L701" s="267">
        <v>-1.2529951314129159E-2</v>
      </c>
    </row>
    <row r="702" spans="1:12" ht="14.4" x14ac:dyDescent="0.3">
      <c r="A702" s="8">
        <v>43123</v>
      </c>
      <c r="B702" s="260">
        <v>2835.0500489999999</v>
      </c>
      <c r="C702" s="260">
        <v>2842.23999</v>
      </c>
      <c r="D702" s="260">
        <v>2830.5900879999999</v>
      </c>
      <c r="E702" s="260">
        <v>2839.1298830000001</v>
      </c>
      <c r="F702" s="261">
        <v>2839.1298830000001</v>
      </c>
      <c r="G702" s="260">
        <v>3519650000</v>
      </c>
      <c r="H702" s="263">
        <f t="shared" si="10"/>
        <v>2.1743654408824219E-3</v>
      </c>
      <c r="I702" s="262"/>
      <c r="J702" s="266">
        <v>700</v>
      </c>
      <c r="K702">
        <v>2.1743654408824219E-3</v>
      </c>
      <c r="L702" s="267">
        <v>-1.2522430643590743E-2</v>
      </c>
    </row>
    <row r="703" spans="1:12" ht="14.4" x14ac:dyDescent="0.3">
      <c r="A703" s="8">
        <v>43122</v>
      </c>
      <c r="B703" s="260">
        <v>2809.1599120000001</v>
      </c>
      <c r="C703" s="260">
        <v>2833.030029</v>
      </c>
      <c r="D703" s="260">
        <v>2808.1201169999999</v>
      </c>
      <c r="E703" s="260">
        <v>2832.969971</v>
      </c>
      <c r="F703" s="261">
        <v>2832.969971</v>
      </c>
      <c r="G703" s="260">
        <v>3471780000</v>
      </c>
      <c r="H703" s="263">
        <f t="shared" si="10"/>
        <v>8.0667265433336088E-3</v>
      </c>
      <c r="I703" s="262"/>
      <c r="J703" s="266">
        <v>701</v>
      </c>
      <c r="K703">
        <v>8.0667265433336088E-3</v>
      </c>
      <c r="L703" s="267">
        <v>-1.2483129368485555E-2</v>
      </c>
    </row>
    <row r="704" spans="1:12" ht="14.4" x14ac:dyDescent="0.3">
      <c r="A704" s="8">
        <v>43119</v>
      </c>
      <c r="B704" s="260">
        <v>2802.6000979999999</v>
      </c>
      <c r="C704" s="260">
        <v>2810.330078</v>
      </c>
      <c r="D704" s="260">
        <v>2798.080078</v>
      </c>
      <c r="E704" s="260">
        <v>2810.3000489999999</v>
      </c>
      <c r="F704" s="261">
        <v>2810.3000489999999</v>
      </c>
      <c r="G704" s="260">
        <v>3639430000</v>
      </c>
      <c r="H704" s="263">
        <f t="shared" si="10"/>
        <v>4.385235280832624E-3</v>
      </c>
      <c r="I704" s="262"/>
      <c r="J704" s="266">
        <v>702</v>
      </c>
      <c r="K704">
        <v>4.385235280832624E-3</v>
      </c>
      <c r="L704" s="267">
        <v>-1.247800220177162E-2</v>
      </c>
    </row>
    <row r="705" spans="1:12" ht="14.4" x14ac:dyDescent="0.3">
      <c r="A705" s="8">
        <v>43118</v>
      </c>
      <c r="B705" s="260">
        <v>2802.3999020000001</v>
      </c>
      <c r="C705" s="260">
        <v>2805.830078</v>
      </c>
      <c r="D705" s="260">
        <v>2792.5600589999999</v>
      </c>
      <c r="E705" s="260">
        <v>2798.030029</v>
      </c>
      <c r="F705" s="261">
        <v>2798.030029</v>
      </c>
      <c r="G705" s="260">
        <v>3681470000</v>
      </c>
      <c r="H705" s="263">
        <f t="shared" si="10"/>
        <v>-1.6163899808150006E-3</v>
      </c>
      <c r="I705" s="262"/>
      <c r="J705" s="266">
        <v>703</v>
      </c>
      <c r="K705">
        <v>-1.6163899808150006E-3</v>
      </c>
      <c r="L705" s="267">
        <v>-1.2475000665660213E-2</v>
      </c>
    </row>
    <row r="706" spans="1:12" ht="14.4" x14ac:dyDescent="0.3">
      <c r="A706" s="8">
        <v>43117</v>
      </c>
      <c r="B706" s="260">
        <v>2784.98999</v>
      </c>
      <c r="C706" s="260">
        <v>2807.040039</v>
      </c>
      <c r="D706" s="260">
        <v>2778.3798830000001</v>
      </c>
      <c r="E706" s="260">
        <v>2802.5600589999999</v>
      </c>
      <c r="F706" s="261">
        <v>2802.5600589999999</v>
      </c>
      <c r="G706" s="260">
        <v>3778050000</v>
      </c>
      <c r="H706" s="263">
        <f t="shared" si="10"/>
        <v>9.4150516616268061E-3</v>
      </c>
      <c r="I706" s="262"/>
      <c r="J706" s="266">
        <v>704</v>
      </c>
      <c r="K706">
        <v>9.4150516616268061E-3</v>
      </c>
      <c r="L706" s="267">
        <v>-1.2461938886631675E-2</v>
      </c>
    </row>
    <row r="707" spans="1:12" ht="14.4" x14ac:dyDescent="0.3">
      <c r="A707" s="8">
        <v>43116</v>
      </c>
      <c r="B707" s="260">
        <v>2798.959961</v>
      </c>
      <c r="C707" s="260">
        <v>2807.540039</v>
      </c>
      <c r="D707" s="260">
        <v>2768.639893</v>
      </c>
      <c r="E707" s="260">
        <v>2776.419922</v>
      </c>
      <c r="F707" s="261">
        <v>2776.419922</v>
      </c>
      <c r="G707" s="260">
        <v>4325970000</v>
      </c>
      <c r="H707" s="263">
        <f t="shared" si="10"/>
        <v>-3.5244874939864717E-3</v>
      </c>
      <c r="I707" s="262"/>
      <c r="J707" s="266">
        <v>705</v>
      </c>
      <c r="K707">
        <v>-3.5244874939864717E-3</v>
      </c>
      <c r="L707" s="267">
        <v>-1.2454371626831185E-2</v>
      </c>
    </row>
    <row r="708" spans="1:12" ht="14.4" x14ac:dyDescent="0.3">
      <c r="A708" s="8">
        <v>43112</v>
      </c>
      <c r="B708" s="260">
        <v>2770.179932</v>
      </c>
      <c r="C708" s="260">
        <v>2787.8500979999999</v>
      </c>
      <c r="D708" s="260">
        <v>2769.639893</v>
      </c>
      <c r="E708" s="260">
        <v>2786.23999</v>
      </c>
      <c r="F708" s="261">
        <v>2786.23999</v>
      </c>
      <c r="G708" s="260">
        <v>3573970000</v>
      </c>
      <c r="H708" s="263">
        <f t="shared" ref="H708:H771" si="11">(F708-F709)/F709</f>
        <v>6.7496027554139974E-3</v>
      </c>
      <c r="I708" s="262"/>
      <c r="J708" s="266">
        <v>706</v>
      </c>
      <c r="K708">
        <v>6.7496027554139974E-3</v>
      </c>
      <c r="L708" s="267">
        <v>-1.2446471763257408E-2</v>
      </c>
    </row>
    <row r="709" spans="1:12" ht="14.4" x14ac:dyDescent="0.3">
      <c r="A709" s="8">
        <v>43111</v>
      </c>
      <c r="B709" s="260">
        <v>2752.969971</v>
      </c>
      <c r="C709" s="260">
        <v>2767.5600589999999</v>
      </c>
      <c r="D709" s="260">
        <v>2752.780029</v>
      </c>
      <c r="E709" s="260">
        <v>2767.5600589999999</v>
      </c>
      <c r="F709" s="261">
        <v>2767.5600589999999</v>
      </c>
      <c r="G709" s="260">
        <v>3641320000</v>
      </c>
      <c r="H709" s="263">
        <f t="shared" si="11"/>
        <v>7.0336467983657764E-3</v>
      </c>
      <c r="I709" s="262"/>
      <c r="J709" s="266">
        <v>707</v>
      </c>
      <c r="K709">
        <v>7.0336467983657764E-3</v>
      </c>
      <c r="L709" s="267">
        <v>-1.2441672474676549E-2</v>
      </c>
    </row>
    <row r="710" spans="1:12" ht="14.4" x14ac:dyDescent="0.3">
      <c r="A710" s="8">
        <v>43110</v>
      </c>
      <c r="B710" s="260">
        <v>2745.5500489999999</v>
      </c>
      <c r="C710" s="260">
        <v>2750.8000489999999</v>
      </c>
      <c r="D710" s="260">
        <v>2736.0600589999999</v>
      </c>
      <c r="E710" s="260">
        <v>2748.2299800000001</v>
      </c>
      <c r="F710" s="261">
        <v>2748.2299800000001</v>
      </c>
      <c r="G710" s="260">
        <v>3576350000</v>
      </c>
      <c r="H710" s="263">
        <f t="shared" si="11"/>
        <v>-1.1122269759360366E-3</v>
      </c>
      <c r="I710" s="262"/>
      <c r="J710" s="266">
        <v>708</v>
      </c>
      <c r="K710">
        <v>-1.1122269759360366E-3</v>
      </c>
      <c r="L710" s="267">
        <v>-1.2438946441148947E-2</v>
      </c>
    </row>
    <row r="711" spans="1:12" ht="14.4" x14ac:dyDescent="0.3">
      <c r="A711" s="8">
        <v>43109</v>
      </c>
      <c r="B711" s="260">
        <v>2751.1499020000001</v>
      </c>
      <c r="C711" s="260">
        <v>2759.139893</v>
      </c>
      <c r="D711" s="260">
        <v>2747.860107</v>
      </c>
      <c r="E711" s="260">
        <v>2751.290039</v>
      </c>
      <c r="F711" s="261">
        <v>2751.290039</v>
      </c>
      <c r="G711" s="260">
        <v>3453480000</v>
      </c>
      <c r="H711" s="263">
        <f t="shared" si="11"/>
        <v>1.3029315505691242E-3</v>
      </c>
      <c r="I711" s="262"/>
      <c r="J711" s="266">
        <v>709</v>
      </c>
      <c r="K711">
        <v>1.3029315505691242E-3</v>
      </c>
      <c r="L711" s="267">
        <v>-1.2433528819618678E-2</v>
      </c>
    </row>
    <row r="712" spans="1:12" ht="14.4" x14ac:dyDescent="0.3">
      <c r="A712" s="8">
        <v>43108</v>
      </c>
      <c r="B712" s="260">
        <v>2742.669922</v>
      </c>
      <c r="C712" s="260">
        <v>2748.51001</v>
      </c>
      <c r="D712" s="260">
        <v>2737.6000979999999</v>
      </c>
      <c r="E712" s="260">
        <v>2747.709961</v>
      </c>
      <c r="F712" s="261">
        <v>2747.709961</v>
      </c>
      <c r="G712" s="260">
        <v>3242650000</v>
      </c>
      <c r="H712" s="263">
        <f t="shared" si="11"/>
        <v>1.6623440799480996E-3</v>
      </c>
      <c r="I712" s="262"/>
      <c r="J712" s="266">
        <v>710</v>
      </c>
      <c r="K712">
        <v>1.6623440799480996E-3</v>
      </c>
      <c r="L712" s="267">
        <v>-1.2407972866659898E-2</v>
      </c>
    </row>
    <row r="713" spans="1:12" ht="14.4" x14ac:dyDescent="0.3">
      <c r="A713" s="8">
        <v>43105</v>
      </c>
      <c r="B713" s="260">
        <v>2731.330078</v>
      </c>
      <c r="C713" s="260">
        <v>2743.4499510000001</v>
      </c>
      <c r="D713" s="260">
        <v>2727.919922</v>
      </c>
      <c r="E713" s="260">
        <v>2743.1499020000001</v>
      </c>
      <c r="F713" s="261">
        <v>2743.1499020000001</v>
      </c>
      <c r="G713" s="260">
        <v>3236620000</v>
      </c>
      <c r="H713" s="263">
        <f t="shared" si="11"/>
        <v>7.0337674038222428E-3</v>
      </c>
      <c r="I713" s="262"/>
      <c r="J713" s="266">
        <v>711</v>
      </c>
      <c r="K713">
        <v>7.0337674038222428E-3</v>
      </c>
      <c r="L713" s="267">
        <v>-1.2404137805429451E-2</v>
      </c>
    </row>
    <row r="714" spans="1:12" ht="14.4" x14ac:dyDescent="0.3">
      <c r="A714" s="8">
        <v>43104</v>
      </c>
      <c r="B714" s="260">
        <v>2719.3100589999999</v>
      </c>
      <c r="C714" s="260">
        <v>2729.290039</v>
      </c>
      <c r="D714" s="260">
        <v>2719.070068</v>
      </c>
      <c r="E714" s="260">
        <v>2723.98999</v>
      </c>
      <c r="F714" s="261">
        <v>2723.98999</v>
      </c>
      <c r="G714" s="260">
        <v>3695260000</v>
      </c>
      <c r="H714" s="263">
        <f t="shared" si="11"/>
        <v>4.0286358437744132E-3</v>
      </c>
      <c r="I714" s="262"/>
      <c r="J714" s="266">
        <v>712</v>
      </c>
      <c r="K714">
        <v>4.0286358437744132E-3</v>
      </c>
      <c r="L714" s="267">
        <v>-1.237468883822573E-2</v>
      </c>
    </row>
    <row r="715" spans="1:12" ht="14.4" x14ac:dyDescent="0.3">
      <c r="A715" s="8">
        <v>43103</v>
      </c>
      <c r="B715" s="260">
        <v>2697.8500979999999</v>
      </c>
      <c r="C715" s="260">
        <v>2714.3701169999999</v>
      </c>
      <c r="D715" s="260">
        <v>2697.7700199999999</v>
      </c>
      <c r="E715" s="260">
        <v>2713.0600589999999</v>
      </c>
      <c r="F715" s="261">
        <v>2713.0600589999999</v>
      </c>
      <c r="G715" s="260">
        <v>3538660000</v>
      </c>
      <c r="H715" s="263">
        <f t="shared" si="11"/>
        <v>6.3988187678173511E-3</v>
      </c>
      <c r="I715" s="262"/>
      <c r="J715" s="266">
        <v>713</v>
      </c>
      <c r="K715">
        <v>6.3988187678173511E-3</v>
      </c>
      <c r="L715" s="267">
        <v>-1.2364250058168292E-2</v>
      </c>
    </row>
    <row r="716" spans="1:12" ht="14.4" x14ac:dyDescent="0.3">
      <c r="A716" s="8">
        <v>43102</v>
      </c>
      <c r="B716" s="260">
        <v>2683.7299800000001</v>
      </c>
      <c r="C716" s="260">
        <v>2695.889893</v>
      </c>
      <c r="D716" s="260">
        <v>2682.360107</v>
      </c>
      <c r="E716" s="260">
        <v>2695.8100589999999</v>
      </c>
      <c r="F716" s="261">
        <v>2695.8100589999999</v>
      </c>
      <c r="G716" s="260">
        <v>3367250000</v>
      </c>
      <c r="H716" s="263">
        <f t="shared" si="11"/>
        <v>8.3033617885705947E-3</v>
      </c>
      <c r="I716" s="262"/>
      <c r="J716" s="266">
        <v>714</v>
      </c>
      <c r="K716">
        <v>8.3033617885705947E-3</v>
      </c>
      <c r="L716" s="267">
        <v>-1.2332078885557332E-2</v>
      </c>
    </row>
    <row r="717" spans="1:12" ht="14.4" x14ac:dyDescent="0.3">
      <c r="A717" s="8">
        <v>43098</v>
      </c>
      <c r="B717" s="260">
        <v>2689.1499020000001</v>
      </c>
      <c r="C717" s="260">
        <v>2692.1201169999999</v>
      </c>
      <c r="D717" s="260">
        <v>2673.610107</v>
      </c>
      <c r="E717" s="260">
        <v>2673.610107</v>
      </c>
      <c r="F717" s="261">
        <v>2673.610107</v>
      </c>
      <c r="G717" s="260">
        <v>2443490000</v>
      </c>
      <c r="H717" s="263">
        <f t="shared" si="11"/>
        <v>-5.1831532918047846E-3</v>
      </c>
      <c r="I717" s="262"/>
      <c r="J717" s="266">
        <v>715</v>
      </c>
      <c r="K717">
        <v>-5.1831532918047846E-3</v>
      </c>
      <c r="L717" s="267">
        <v>-1.2321245577982951E-2</v>
      </c>
    </row>
    <row r="718" spans="1:12" ht="14.4" x14ac:dyDescent="0.3">
      <c r="A718" s="8">
        <v>43097</v>
      </c>
      <c r="B718" s="260">
        <v>2686.1000979999999</v>
      </c>
      <c r="C718" s="260">
        <v>2687.6599120000001</v>
      </c>
      <c r="D718" s="260">
        <v>2682.6899410000001</v>
      </c>
      <c r="E718" s="260">
        <v>2687.540039</v>
      </c>
      <c r="F718" s="261">
        <v>2687.540039</v>
      </c>
      <c r="G718" s="260">
        <v>2153330000</v>
      </c>
      <c r="H718" s="263">
        <f t="shared" si="11"/>
        <v>1.8339987718805444E-3</v>
      </c>
      <c r="I718" s="262"/>
      <c r="J718" s="266">
        <v>716</v>
      </c>
      <c r="K718">
        <v>1.8339987718805444E-3</v>
      </c>
      <c r="L718" s="267">
        <v>-1.2319859998901917E-2</v>
      </c>
    </row>
    <row r="719" spans="1:12" ht="14.4" x14ac:dyDescent="0.3">
      <c r="A719" s="8">
        <v>43096</v>
      </c>
      <c r="B719" s="260">
        <v>2682.1000979999999</v>
      </c>
      <c r="C719" s="260">
        <v>2685.639893</v>
      </c>
      <c r="D719" s="260">
        <v>2678.9099120000001</v>
      </c>
      <c r="E719" s="260">
        <v>2682.6201169999999</v>
      </c>
      <c r="F719" s="261">
        <v>2682.6201169999999</v>
      </c>
      <c r="G719" s="260">
        <v>2202080000</v>
      </c>
      <c r="H719" s="263">
        <f t="shared" si="11"/>
        <v>7.9094086924078955E-4</v>
      </c>
      <c r="I719" s="262"/>
      <c r="J719" s="266">
        <v>717</v>
      </c>
      <c r="K719">
        <v>7.9094086924078955E-4</v>
      </c>
      <c r="L719" s="267">
        <v>-1.2318429542511786E-2</v>
      </c>
    </row>
    <row r="720" spans="1:12" ht="14.4" x14ac:dyDescent="0.3">
      <c r="A720" s="8">
        <v>43095</v>
      </c>
      <c r="B720" s="260">
        <v>2679.0900879999999</v>
      </c>
      <c r="C720" s="260">
        <v>2682.73999</v>
      </c>
      <c r="D720" s="260">
        <v>2677.959961</v>
      </c>
      <c r="E720" s="260">
        <v>2680.5</v>
      </c>
      <c r="F720" s="261">
        <v>2680.5</v>
      </c>
      <c r="G720" s="260">
        <v>1968780000</v>
      </c>
      <c r="H720" s="263">
        <f t="shared" si="11"/>
        <v>-1.0584152238849284E-3</v>
      </c>
      <c r="I720" s="262"/>
      <c r="J720" s="266">
        <v>718</v>
      </c>
      <c r="K720">
        <v>-1.0584152238849284E-3</v>
      </c>
      <c r="L720" s="267">
        <v>-1.2317322120534364E-2</v>
      </c>
    </row>
    <row r="721" spans="1:12" ht="14.4" x14ac:dyDescent="0.3">
      <c r="A721" s="8">
        <v>43091</v>
      </c>
      <c r="B721" s="260">
        <v>2684.219971</v>
      </c>
      <c r="C721" s="260">
        <v>2685.3500979999999</v>
      </c>
      <c r="D721" s="260">
        <v>2678.1298830000001</v>
      </c>
      <c r="E721" s="260">
        <v>2683.3400879999999</v>
      </c>
      <c r="F721" s="261">
        <v>2683.3400879999999</v>
      </c>
      <c r="G721" s="260">
        <v>2399830000</v>
      </c>
      <c r="H721" s="263">
        <f t="shared" si="11"/>
        <v>-4.5816647315761875E-4</v>
      </c>
      <c r="I721" s="262"/>
      <c r="J721" s="266">
        <v>719</v>
      </c>
      <c r="K721">
        <v>-4.5816647315761875E-4</v>
      </c>
      <c r="L721" s="267">
        <v>-1.2301161634528225E-2</v>
      </c>
    </row>
    <row r="722" spans="1:12" ht="14.4" x14ac:dyDescent="0.3">
      <c r="A722" s="8">
        <v>43090</v>
      </c>
      <c r="B722" s="260">
        <v>2683.0200199999999</v>
      </c>
      <c r="C722" s="260">
        <v>2692.639893</v>
      </c>
      <c r="D722" s="260">
        <v>2682.3999020000001</v>
      </c>
      <c r="E722" s="260">
        <v>2684.570068</v>
      </c>
      <c r="F722" s="261">
        <v>2684.570068</v>
      </c>
      <c r="G722" s="260">
        <v>3273390000</v>
      </c>
      <c r="H722" s="263">
        <f t="shared" si="11"/>
        <v>1.9856556872258997E-3</v>
      </c>
      <c r="I722" s="262"/>
      <c r="J722" s="266">
        <v>720</v>
      </c>
      <c r="K722">
        <v>1.9856556872258997E-3</v>
      </c>
      <c r="L722" s="267">
        <v>-1.2281720142083782E-2</v>
      </c>
    </row>
    <row r="723" spans="1:12" ht="14.4" x14ac:dyDescent="0.3">
      <c r="A723" s="8">
        <v>43089</v>
      </c>
      <c r="B723" s="260">
        <v>2688.179932</v>
      </c>
      <c r="C723" s="260">
        <v>2691.01001</v>
      </c>
      <c r="D723" s="260">
        <v>2676.110107</v>
      </c>
      <c r="E723" s="260">
        <v>2679.25</v>
      </c>
      <c r="F723" s="261">
        <v>2679.25</v>
      </c>
      <c r="G723" s="260">
        <v>3241030000</v>
      </c>
      <c r="H723" s="263">
        <f t="shared" si="11"/>
        <v>-8.2789329136961898E-4</v>
      </c>
      <c r="I723" s="262"/>
      <c r="J723" s="266">
        <v>721</v>
      </c>
      <c r="K723">
        <v>-8.2789329136961898E-4</v>
      </c>
      <c r="L723" s="267">
        <v>-1.225837329514293E-2</v>
      </c>
    </row>
    <row r="724" spans="1:12" ht="14.4" x14ac:dyDescent="0.3">
      <c r="A724" s="8">
        <v>43088</v>
      </c>
      <c r="B724" s="260">
        <v>2692.709961</v>
      </c>
      <c r="C724" s="260">
        <v>2694.4399410000001</v>
      </c>
      <c r="D724" s="260">
        <v>2680.73999</v>
      </c>
      <c r="E724" s="260">
        <v>2681.469971</v>
      </c>
      <c r="F724" s="261">
        <v>2681.469971</v>
      </c>
      <c r="G724" s="260">
        <v>3368590000</v>
      </c>
      <c r="H724" s="263">
        <f t="shared" si="11"/>
        <v>-3.2302693089867477E-3</v>
      </c>
      <c r="I724" s="262"/>
      <c r="J724" s="266">
        <v>722</v>
      </c>
      <c r="K724">
        <v>-3.2302693089867477E-3</v>
      </c>
      <c r="L724" s="267">
        <v>-1.2236082918323864E-2</v>
      </c>
    </row>
    <row r="725" spans="1:12" ht="14.4" x14ac:dyDescent="0.3">
      <c r="A725" s="8">
        <v>43087</v>
      </c>
      <c r="B725" s="260">
        <v>2685.919922</v>
      </c>
      <c r="C725" s="260">
        <v>2694.969971</v>
      </c>
      <c r="D725" s="260">
        <v>2685.919922</v>
      </c>
      <c r="E725" s="260">
        <v>2690.1599120000001</v>
      </c>
      <c r="F725" s="261">
        <v>2690.1599120000001</v>
      </c>
      <c r="G725" s="260">
        <v>3724660000</v>
      </c>
      <c r="H725" s="263">
        <f t="shared" si="11"/>
        <v>5.3628070317378856E-3</v>
      </c>
      <c r="I725" s="262"/>
      <c r="J725" s="266">
        <v>723</v>
      </c>
      <c r="K725">
        <v>5.3628070317378856E-3</v>
      </c>
      <c r="L725" s="267">
        <v>-1.2226361209853112E-2</v>
      </c>
    </row>
    <row r="726" spans="1:12" ht="14.4" x14ac:dyDescent="0.3">
      <c r="A726" s="8">
        <v>43084</v>
      </c>
      <c r="B726" s="260">
        <v>2660.6298830000001</v>
      </c>
      <c r="C726" s="260">
        <v>2679.6298830000001</v>
      </c>
      <c r="D726" s="260">
        <v>2659.139893</v>
      </c>
      <c r="E726" s="260">
        <v>2675.8100589999999</v>
      </c>
      <c r="F726" s="261">
        <v>2675.8100589999999</v>
      </c>
      <c r="G726" s="260">
        <v>5723920000</v>
      </c>
      <c r="H726" s="263">
        <f t="shared" si="11"/>
        <v>8.9743435772325561E-3</v>
      </c>
      <c r="I726" s="262"/>
      <c r="J726" s="266">
        <v>724</v>
      </c>
      <c r="K726">
        <v>8.9743435772325561E-3</v>
      </c>
      <c r="L726" s="267">
        <v>-1.2220864693201969E-2</v>
      </c>
    </row>
    <row r="727" spans="1:12" ht="14.4" x14ac:dyDescent="0.3">
      <c r="A727" s="8">
        <v>43083</v>
      </c>
      <c r="B727" s="260">
        <v>2665.8701169999999</v>
      </c>
      <c r="C727" s="260">
        <v>2668.0900879999999</v>
      </c>
      <c r="D727" s="260">
        <v>2652.01001</v>
      </c>
      <c r="E727" s="260">
        <v>2652.01001</v>
      </c>
      <c r="F727" s="261">
        <v>2652.01001</v>
      </c>
      <c r="G727" s="260">
        <v>3430030000</v>
      </c>
      <c r="H727" s="263">
        <f t="shared" si="11"/>
        <v>-4.0708592677228218E-3</v>
      </c>
      <c r="I727" s="262"/>
      <c r="J727" s="266">
        <v>725</v>
      </c>
      <c r="K727">
        <v>-4.0708592677228218E-3</v>
      </c>
      <c r="L727" s="267">
        <v>-1.2204842237929354E-2</v>
      </c>
    </row>
    <row r="728" spans="1:12" ht="14.4" x14ac:dyDescent="0.3">
      <c r="A728" s="8">
        <v>43082</v>
      </c>
      <c r="B728" s="260">
        <v>2667.5900879999999</v>
      </c>
      <c r="C728" s="260">
        <v>2671.8798830000001</v>
      </c>
      <c r="D728" s="260">
        <v>2662.8500979999999</v>
      </c>
      <c r="E728" s="260">
        <v>2662.8500979999999</v>
      </c>
      <c r="F728" s="261">
        <v>2662.8500979999999</v>
      </c>
      <c r="G728" s="260">
        <v>3542370000</v>
      </c>
      <c r="H728" s="263">
        <f t="shared" si="11"/>
        <v>-4.7295680335785833E-4</v>
      </c>
      <c r="I728" s="262"/>
      <c r="J728" s="266">
        <v>726</v>
      </c>
      <c r="K728">
        <v>-4.7295680335785833E-4</v>
      </c>
      <c r="L728" s="267">
        <v>-1.2201384489795897E-2</v>
      </c>
    </row>
    <row r="729" spans="1:12" ht="14.4" x14ac:dyDescent="0.3">
      <c r="A729" s="8">
        <v>43081</v>
      </c>
      <c r="B729" s="260">
        <v>2661.7299800000001</v>
      </c>
      <c r="C729" s="260">
        <v>2669.719971</v>
      </c>
      <c r="D729" s="260">
        <v>2659.780029</v>
      </c>
      <c r="E729" s="260">
        <v>2664.110107</v>
      </c>
      <c r="F729" s="261">
        <v>2664.110107</v>
      </c>
      <c r="G729" s="260">
        <v>3555680000</v>
      </c>
      <c r="H729" s="263">
        <f t="shared" si="11"/>
        <v>1.5489219942515409E-3</v>
      </c>
      <c r="I729" s="262"/>
      <c r="J729" s="266">
        <v>727</v>
      </c>
      <c r="K729">
        <v>1.5489219942515409E-3</v>
      </c>
      <c r="L729" s="267">
        <v>-1.2183703878216682E-2</v>
      </c>
    </row>
    <row r="730" spans="1:12" ht="14.4" x14ac:dyDescent="0.3">
      <c r="A730" s="8">
        <v>43080</v>
      </c>
      <c r="B730" s="260">
        <v>2652.1899410000001</v>
      </c>
      <c r="C730" s="260">
        <v>2660.330078</v>
      </c>
      <c r="D730" s="260">
        <v>2651.469971</v>
      </c>
      <c r="E730" s="260">
        <v>2659.98999</v>
      </c>
      <c r="F730" s="261">
        <v>2659.98999</v>
      </c>
      <c r="G730" s="260">
        <v>3091950000</v>
      </c>
      <c r="H730" s="263">
        <f t="shared" si="11"/>
        <v>3.2019573826136279E-3</v>
      </c>
      <c r="I730" s="262"/>
      <c r="J730" s="266">
        <v>728</v>
      </c>
      <c r="K730">
        <v>3.2019573826136279E-3</v>
      </c>
      <c r="L730" s="267">
        <v>-1.2178548632485174E-2</v>
      </c>
    </row>
    <row r="731" spans="1:12" ht="14.4" x14ac:dyDescent="0.3">
      <c r="A731" s="8">
        <v>43077</v>
      </c>
      <c r="B731" s="260">
        <v>2646.209961</v>
      </c>
      <c r="C731" s="260">
        <v>2651.6499020000001</v>
      </c>
      <c r="D731" s="260">
        <v>2644.1000979999999</v>
      </c>
      <c r="E731" s="260">
        <v>2651.5</v>
      </c>
      <c r="F731" s="261">
        <v>2651.5</v>
      </c>
      <c r="G731" s="260">
        <v>3106150000</v>
      </c>
      <c r="H731" s="263">
        <f t="shared" si="11"/>
        <v>5.5063064983906064E-3</v>
      </c>
      <c r="I731" s="262"/>
      <c r="J731" s="266">
        <v>729</v>
      </c>
      <c r="K731">
        <v>5.5063064983906064E-3</v>
      </c>
      <c r="L731" s="267">
        <v>-1.2161467364518666E-2</v>
      </c>
    </row>
    <row r="732" spans="1:12" ht="14.4" x14ac:dyDescent="0.3">
      <c r="A732" s="8">
        <v>43076</v>
      </c>
      <c r="B732" s="260">
        <v>2628.3798830000001</v>
      </c>
      <c r="C732" s="260">
        <v>2640.98999</v>
      </c>
      <c r="D732" s="260">
        <v>2626.530029</v>
      </c>
      <c r="E732" s="260">
        <v>2636.9799800000001</v>
      </c>
      <c r="F732" s="261">
        <v>2636.9799800000001</v>
      </c>
      <c r="G732" s="260">
        <v>3292400000</v>
      </c>
      <c r="H732" s="263">
        <f t="shared" si="11"/>
        <v>2.9323576282972025E-3</v>
      </c>
      <c r="I732" s="262"/>
      <c r="J732" s="266">
        <v>730</v>
      </c>
      <c r="K732">
        <v>2.9323576282972025E-3</v>
      </c>
      <c r="L732" s="267">
        <v>-1.2145145361418724E-2</v>
      </c>
    </row>
    <row r="733" spans="1:12" ht="14.4" x14ac:dyDescent="0.3">
      <c r="A733" s="8">
        <v>43075</v>
      </c>
      <c r="B733" s="260">
        <v>2626.23999</v>
      </c>
      <c r="C733" s="260">
        <v>2634.4099120000001</v>
      </c>
      <c r="D733" s="260">
        <v>2624.75</v>
      </c>
      <c r="E733" s="260">
        <v>2629.2700199999999</v>
      </c>
      <c r="F733" s="261">
        <v>2629.2700199999999</v>
      </c>
      <c r="G733" s="260">
        <v>3229000000</v>
      </c>
      <c r="H733" s="263">
        <f t="shared" si="11"/>
        <v>-1.1410534507196889E-4</v>
      </c>
      <c r="I733" s="262"/>
      <c r="J733" s="266">
        <v>731</v>
      </c>
      <c r="K733">
        <v>-1.1410534507196889E-4</v>
      </c>
      <c r="L733" s="267">
        <v>-1.2145015695615553E-2</v>
      </c>
    </row>
    <row r="734" spans="1:12" ht="14.4" x14ac:dyDescent="0.3">
      <c r="A734" s="8">
        <v>43074</v>
      </c>
      <c r="B734" s="260">
        <v>2639.780029</v>
      </c>
      <c r="C734" s="260">
        <v>2648.719971</v>
      </c>
      <c r="D734" s="260">
        <v>2627.7299800000001</v>
      </c>
      <c r="E734" s="260">
        <v>2629.570068</v>
      </c>
      <c r="F734" s="261">
        <v>2629.570068</v>
      </c>
      <c r="G734" s="260">
        <v>3539040000</v>
      </c>
      <c r="H734" s="263">
        <f t="shared" si="11"/>
        <v>-3.7393815432908528E-3</v>
      </c>
      <c r="I734" s="262"/>
      <c r="J734" s="266">
        <v>732</v>
      </c>
      <c r="K734">
        <v>-3.7393815432908528E-3</v>
      </c>
      <c r="L734" s="267">
        <v>-1.2144924387457191E-2</v>
      </c>
    </row>
    <row r="735" spans="1:12" ht="14.4" x14ac:dyDescent="0.3">
      <c r="A735" s="8">
        <v>43073</v>
      </c>
      <c r="B735" s="260">
        <v>2657.1899410000001</v>
      </c>
      <c r="C735" s="260">
        <v>2665.1899410000001</v>
      </c>
      <c r="D735" s="260">
        <v>2639.030029</v>
      </c>
      <c r="E735" s="260">
        <v>2639.4399410000001</v>
      </c>
      <c r="F735" s="261">
        <v>2639.4399410000001</v>
      </c>
      <c r="G735" s="260">
        <v>4023150000</v>
      </c>
      <c r="H735" s="263">
        <f t="shared" si="11"/>
        <v>-1.0521569099138026E-3</v>
      </c>
      <c r="I735" s="262"/>
      <c r="J735" s="266">
        <v>733</v>
      </c>
      <c r="K735">
        <v>-1.0521569099138026E-3</v>
      </c>
      <c r="L735" s="267">
        <v>-1.212954998538964E-2</v>
      </c>
    </row>
    <row r="736" spans="1:12" ht="14.4" x14ac:dyDescent="0.3">
      <c r="A736" s="8">
        <v>43070</v>
      </c>
      <c r="B736" s="260">
        <v>2645.1000979999999</v>
      </c>
      <c r="C736" s="260">
        <v>2650.6201169999999</v>
      </c>
      <c r="D736" s="260">
        <v>2605.5200199999999</v>
      </c>
      <c r="E736" s="260">
        <v>2642.219971</v>
      </c>
      <c r="F736" s="261">
        <v>2642.219971</v>
      </c>
      <c r="G736" s="260">
        <v>3942320000</v>
      </c>
      <c r="H736" s="263">
        <f t="shared" si="11"/>
        <v>-2.0245306438659381E-3</v>
      </c>
      <c r="I736" s="262"/>
      <c r="J736" s="266">
        <v>734</v>
      </c>
      <c r="K736">
        <v>-2.0245306438659381E-3</v>
      </c>
      <c r="L736" s="267">
        <v>-1.2116788865741236E-2</v>
      </c>
    </row>
    <row r="737" spans="1:12" ht="14.4" x14ac:dyDescent="0.3">
      <c r="A737" s="8">
        <v>43069</v>
      </c>
      <c r="B737" s="260">
        <v>2633.929932</v>
      </c>
      <c r="C737" s="260">
        <v>2657.73999</v>
      </c>
      <c r="D737" s="260">
        <v>2633.929932</v>
      </c>
      <c r="E737" s="260">
        <v>2647.580078</v>
      </c>
      <c r="F737" s="261">
        <v>2647.580078</v>
      </c>
      <c r="G737" s="260">
        <v>4938490000</v>
      </c>
      <c r="H737" s="263">
        <f t="shared" si="11"/>
        <v>8.1909505241731292E-3</v>
      </c>
      <c r="I737" s="262"/>
      <c r="J737" s="266">
        <v>735</v>
      </c>
      <c r="K737">
        <v>8.1909505241731292E-3</v>
      </c>
      <c r="L737" s="267">
        <v>-1.2115120127849814E-2</v>
      </c>
    </row>
    <row r="738" spans="1:12" ht="14.4" x14ac:dyDescent="0.3">
      <c r="A738" s="8">
        <v>43068</v>
      </c>
      <c r="B738" s="260">
        <v>2627.820068</v>
      </c>
      <c r="C738" s="260">
        <v>2634.889893</v>
      </c>
      <c r="D738" s="260">
        <v>2620.320068</v>
      </c>
      <c r="E738" s="260">
        <v>2626.070068</v>
      </c>
      <c r="F738" s="261">
        <v>2626.070068</v>
      </c>
      <c r="G738" s="260">
        <v>4078280000</v>
      </c>
      <c r="H738" s="263">
        <f t="shared" si="11"/>
        <v>-3.6922581521414976E-4</v>
      </c>
      <c r="I738" s="262"/>
      <c r="J738" s="266">
        <v>736</v>
      </c>
      <c r="K738">
        <v>-3.6922581521414976E-4</v>
      </c>
      <c r="L738" s="267">
        <v>-1.2102809432199981E-2</v>
      </c>
    </row>
    <row r="739" spans="1:12" ht="14.4" x14ac:dyDescent="0.3">
      <c r="A739" s="8">
        <v>43067</v>
      </c>
      <c r="B739" s="260">
        <v>2605.9399410000001</v>
      </c>
      <c r="C739" s="260">
        <v>2627.6899410000001</v>
      </c>
      <c r="D739" s="260">
        <v>2605.4399410000001</v>
      </c>
      <c r="E739" s="260">
        <v>2627.040039</v>
      </c>
      <c r="F739" s="261">
        <v>2627.040039</v>
      </c>
      <c r="G739" s="260">
        <v>3488420000</v>
      </c>
      <c r="H739" s="263">
        <f t="shared" si="11"/>
        <v>9.8485126462408701E-3</v>
      </c>
      <c r="I739" s="262"/>
      <c r="J739" s="266">
        <v>737</v>
      </c>
      <c r="K739">
        <v>9.8485126462408701E-3</v>
      </c>
      <c r="L739" s="267">
        <v>-1.2087170802907735E-2</v>
      </c>
    </row>
    <row r="740" spans="1:12" ht="14.4" x14ac:dyDescent="0.3">
      <c r="A740" s="8">
        <v>43066</v>
      </c>
      <c r="B740" s="260">
        <v>2602.6599120000001</v>
      </c>
      <c r="C740" s="260">
        <v>2606.4099120000001</v>
      </c>
      <c r="D740" s="260">
        <v>2598.8701169999999</v>
      </c>
      <c r="E740" s="260">
        <v>2601.419922</v>
      </c>
      <c r="F740" s="261">
        <v>2601.419922</v>
      </c>
      <c r="G740" s="260">
        <v>3006860000</v>
      </c>
      <c r="H740" s="263">
        <f t="shared" si="11"/>
        <v>-3.8425774086123829E-4</v>
      </c>
      <c r="I740" s="262"/>
      <c r="J740" s="266">
        <v>738</v>
      </c>
      <c r="K740">
        <v>-3.8425774086123829E-4</v>
      </c>
      <c r="L740" s="267">
        <v>-1.2086639563032875E-2</v>
      </c>
    </row>
    <row r="741" spans="1:12" ht="14.4" x14ac:dyDescent="0.3">
      <c r="A741" s="8">
        <v>43063</v>
      </c>
      <c r="B741" s="260">
        <v>2600.419922</v>
      </c>
      <c r="C741" s="260">
        <v>2604.209961</v>
      </c>
      <c r="D741" s="260">
        <v>2600.419922</v>
      </c>
      <c r="E741" s="260">
        <v>2602.419922</v>
      </c>
      <c r="F741" s="261">
        <v>2602.419922</v>
      </c>
      <c r="G741" s="260">
        <v>1349780000</v>
      </c>
      <c r="H741" s="263">
        <f t="shared" si="11"/>
        <v>2.0560952452849568E-3</v>
      </c>
      <c r="I741" s="262"/>
      <c r="J741" s="266">
        <v>739</v>
      </c>
      <c r="K741">
        <v>2.0560952452849568E-3</v>
      </c>
      <c r="L741" s="267">
        <v>-1.2079479933838462E-2</v>
      </c>
    </row>
    <row r="742" spans="1:12" ht="14.4" x14ac:dyDescent="0.3">
      <c r="A742" s="8">
        <v>43061</v>
      </c>
      <c r="B742" s="260">
        <v>2600.3100589999999</v>
      </c>
      <c r="C742" s="260">
        <v>2600.9399410000001</v>
      </c>
      <c r="D742" s="260">
        <v>2595.2299800000001</v>
      </c>
      <c r="E742" s="260">
        <v>2597.080078</v>
      </c>
      <c r="F742" s="261">
        <v>2597.080078</v>
      </c>
      <c r="G742" s="260">
        <v>2762950000</v>
      </c>
      <c r="H742" s="263">
        <f t="shared" si="11"/>
        <v>-7.5026105056212708E-4</v>
      </c>
      <c r="I742" s="262"/>
      <c r="J742" s="266">
        <v>740</v>
      </c>
      <c r="K742">
        <v>-7.5026105056212708E-4</v>
      </c>
      <c r="L742" s="267">
        <v>-1.2060565794800375E-2</v>
      </c>
    </row>
    <row r="743" spans="1:12" ht="14.4" x14ac:dyDescent="0.3">
      <c r="A743" s="8">
        <v>43060</v>
      </c>
      <c r="B743" s="260">
        <v>2589.169922</v>
      </c>
      <c r="C743" s="260">
        <v>2601.1899410000001</v>
      </c>
      <c r="D743" s="260">
        <v>2589.169922</v>
      </c>
      <c r="E743" s="260">
        <v>2599.030029</v>
      </c>
      <c r="F743" s="261">
        <v>2599.030029</v>
      </c>
      <c r="G743" s="260">
        <v>3332720000</v>
      </c>
      <c r="H743" s="263">
        <f t="shared" si="11"/>
        <v>6.5411390164366989E-3</v>
      </c>
      <c r="I743" s="262"/>
      <c r="J743" s="266">
        <v>741</v>
      </c>
      <c r="K743">
        <v>6.5411390164366989E-3</v>
      </c>
      <c r="L743" s="267">
        <v>-1.2050670066141828E-2</v>
      </c>
    </row>
    <row r="744" spans="1:12" ht="14.4" x14ac:dyDescent="0.3">
      <c r="A744" s="8">
        <v>43059</v>
      </c>
      <c r="B744" s="260">
        <v>2579.48999</v>
      </c>
      <c r="C744" s="260">
        <v>2584.639893</v>
      </c>
      <c r="D744" s="260">
        <v>2578.23999</v>
      </c>
      <c r="E744" s="260">
        <v>2582.139893</v>
      </c>
      <c r="F744" s="261">
        <v>2582.139893</v>
      </c>
      <c r="G744" s="260">
        <v>3003540000</v>
      </c>
      <c r="H744" s="263">
        <f t="shared" si="11"/>
        <v>1.2756829109809469E-3</v>
      </c>
      <c r="I744" s="262"/>
      <c r="J744" s="266">
        <v>742</v>
      </c>
      <c r="K744">
        <v>1.2756829109809469E-3</v>
      </c>
      <c r="L744" s="267">
        <v>-1.2032239002951601E-2</v>
      </c>
    </row>
    <row r="745" spans="1:12" ht="14.4" x14ac:dyDescent="0.3">
      <c r="A745" s="8">
        <v>43056</v>
      </c>
      <c r="B745" s="260">
        <v>2582.9399410000001</v>
      </c>
      <c r="C745" s="260">
        <v>2583.959961</v>
      </c>
      <c r="D745" s="260">
        <v>2577.6201169999999</v>
      </c>
      <c r="E745" s="260">
        <v>2578.8500979999999</v>
      </c>
      <c r="F745" s="261">
        <v>2578.8500979999999</v>
      </c>
      <c r="G745" s="260">
        <v>3300160000</v>
      </c>
      <c r="H745" s="263">
        <f t="shared" si="11"/>
        <v>-2.6259631197607532E-3</v>
      </c>
      <c r="I745" s="262"/>
      <c r="J745" s="266">
        <v>743</v>
      </c>
      <c r="K745">
        <v>-2.6259631197607532E-3</v>
      </c>
      <c r="L745" s="267">
        <v>-1.2024024256625104E-2</v>
      </c>
    </row>
    <row r="746" spans="1:12" ht="14.4" x14ac:dyDescent="0.3">
      <c r="A746" s="8">
        <v>43055</v>
      </c>
      <c r="B746" s="260">
        <v>2572.9499510000001</v>
      </c>
      <c r="C746" s="260">
        <v>2590.0900879999999</v>
      </c>
      <c r="D746" s="260">
        <v>2572.9499510000001</v>
      </c>
      <c r="E746" s="260">
        <v>2585.639893</v>
      </c>
      <c r="F746" s="261">
        <v>2585.639893</v>
      </c>
      <c r="G746" s="260">
        <v>3312710000</v>
      </c>
      <c r="H746" s="263">
        <f t="shared" si="11"/>
        <v>8.1960583014486638E-3</v>
      </c>
      <c r="I746" s="262"/>
      <c r="J746" s="266">
        <v>744</v>
      </c>
      <c r="K746">
        <v>8.1960583014486638E-3</v>
      </c>
      <c r="L746" s="267">
        <v>-1.2020781616476739E-2</v>
      </c>
    </row>
    <row r="747" spans="1:12" ht="14.4" x14ac:dyDescent="0.3">
      <c r="A747" s="8">
        <v>43054</v>
      </c>
      <c r="B747" s="260">
        <v>2569.4499510000001</v>
      </c>
      <c r="C747" s="260">
        <v>2572.8400879999999</v>
      </c>
      <c r="D747" s="260">
        <v>2557.4499510000001</v>
      </c>
      <c r="E747" s="260">
        <v>2564.6201169999999</v>
      </c>
      <c r="F747" s="261">
        <v>2564.6201169999999</v>
      </c>
      <c r="G747" s="260">
        <v>3558890000</v>
      </c>
      <c r="H747" s="263">
        <f t="shared" si="11"/>
        <v>-5.5256757236680949E-3</v>
      </c>
      <c r="I747" s="262"/>
      <c r="J747" s="266">
        <v>745</v>
      </c>
      <c r="K747">
        <v>-5.5256757236680949E-3</v>
      </c>
      <c r="L747" s="267">
        <v>-1.1997261436056054E-2</v>
      </c>
    </row>
    <row r="748" spans="1:12" ht="14.4" x14ac:dyDescent="0.3">
      <c r="A748" s="8">
        <v>43053</v>
      </c>
      <c r="B748" s="260">
        <v>2577.75</v>
      </c>
      <c r="C748" s="260">
        <v>2579.6599120000001</v>
      </c>
      <c r="D748" s="260">
        <v>2566.5600589999999</v>
      </c>
      <c r="E748" s="260">
        <v>2578.8701169999999</v>
      </c>
      <c r="F748" s="261">
        <v>2578.8701169999999</v>
      </c>
      <c r="G748" s="260">
        <v>3641760000</v>
      </c>
      <c r="H748" s="263">
        <f t="shared" si="11"/>
        <v>-2.3096094136404416E-3</v>
      </c>
      <c r="I748" s="262"/>
      <c r="J748" s="266">
        <v>746</v>
      </c>
      <c r="K748">
        <v>-2.3096094136404416E-3</v>
      </c>
      <c r="L748" s="267">
        <v>-1.1976610593903269E-2</v>
      </c>
    </row>
    <row r="749" spans="1:12" ht="14.4" x14ac:dyDescent="0.3">
      <c r="A749" s="8">
        <v>43052</v>
      </c>
      <c r="B749" s="260">
        <v>2576.530029</v>
      </c>
      <c r="C749" s="260">
        <v>2587.6599120000001</v>
      </c>
      <c r="D749" s="260">
        <v>2574.4799800000001</v>
      </c>
      <c r="E749" s="260">
        <v>2584.8400879999999</v>
      </c>
      <c r="F749" s="261">
        <v>2584.8400879999999</v>
      </c>
      <c r="G749" s="260">
        <v>3402930000</v>
      </c>
      <c r="H749" s="263">
        <f t="shared" si="11"/>
        <v>9.8363433830379746E-4</v>
      </c>
      <c r="I749" s="262"/>
      <c r="J749" s="266">
        <v>747</v>
      </c>
      <c r="K749">
        <v>9.8363433830379746E-4</v>
      </c>
      <c r="L749" s="267">
        <v>-1.1975786560861146E-2</v>
      </c>
    </row>
    <row r="750" spans="1:12" ht="14.4" x14ac:dyDescent="0.3">
      <c r="A750" s="8">
        <v>43049</v>
      </c>
      <c r="B750" s="260">
        <v>2580.179932</v>
      </c>
      <c r="C750" s="260">
        <v>2583.8100589999999</v>
      </c>
      <c r="D750" s="260">
        <v>2575.570068</v>
      </c>
      <c r="E750" s="260">
        <v>2582.3000489999999</v>
      </c>
      <c r="F750" s="261">
        <v>2582.3000489999999</v>
      </c>
      <c r="G750" s="260">
        <v>3486910000</v>
      </c>
      <c r="H750" s="263">
        <f t="shared" si="11"/>
        <v>-8.9764371357324384E-4</v>
      </c>
      <c r="I750" s="262"/>
      <c r="J750" s="266">
        <v>748</v>
      </c>
      <c r="K750">
        <v>-8.9764371357324384E-4</v>
      </c>
      <c r="L750" s="267">
        <v>-1.19725951733672E-2</v>
      </c>
    </row>
    <row r="751" spans="1:12" ht="14.4" x14ac:dyDescent="0.3">
      <c r="A751" s="8">
        <v>43048</v>
      </c>
      <c r="B751" s="260">
        <v>2584</v>
      </c>
      <c r="C751" s="260">
        <v>2586.5</v>
      </c>
      <c r="D751" s="260">
        <v>2566.330078</v>
      </c>
      <c r="E751" s="260">
        <v>2584.6201169999999</v>
      </c>
      <c r="F751" s="261">
        <v>2584.6201169999999</v>
      </c>
      <c r="G751" s="260">
        <v>3831610000</v>
      </c>
      <c r="H751" s="263">
        <f t="shared" si="11"/>
        <v>-3.7618877882734979E-3</v>
      </c>
      <c r="I751" s="262"/>
      <c r="J751" s="266">
        <v>749</v>
      </c>
      <c r="K751">
        <v>-3.7618877882734979E-3</v>
      </c>
      <c r="L751" s="267">
        <v>-1.1943326705923341E-2</v>
      </c>
    </row>
    <row r="752" spans="1:12" ht="14.4" x14ac:dyDescent="0.3">
      <c r="A752" s="8">
        <v>43047</v>
      </c>
      <c r="B752" s="260">
        <v>2588.709961</v>
      </c>
      <c r="C752" s="260">
        <v>2595.469971</v>
      </c>
      <c r="D752" s="260">
        <v>2585.0200199999999</v>
      </c>
      <c r="E752" s="260">
        <v>2594.3798830000001</v>
      </c>
      <c r="F752" s="261">
        <v>2594.3798830000001</v>
      </c>
      <c r="G752" s="260">
        <v>3899360000</v>
      </c>
      <c r="H752" s="263">
        <f t="shared" si="11"/>
        <v>1.4436549093934741E-3</v>
      </c>
      <c r="I752" s="262"/>
      <c r="J752" s="266">
        <v>750</v>
      </c>
      <c r="K752">
        <v>1.4436549093934741E-3</v>
      </c>
      <c r="L752" s="267">
        <v>-1.1926303239748281E-2</v>
      </c>
    </row>
    <row r="753" spans="1:12" ht="14.4" x14ac:dyDescent="0.3">
      <c r="A753" s="8">
        <v>43046</v>
      </c>
      <c r="B753" s="260">
        <v>2592.110107</v>
      </c>
      <c r="C753" s="260">
        <v>2597.0200199999999</v>
      </c>
      <c r="D753" s="260">
        <v>2584.3500979999999</v>
      </c>
      <c r="E753" s="260">
        <v>2590.639893</v>
      </c>
      <c r="F753" s="261">
        <v>2590.639893</v>
      </c>
      <c r="G753" s="260">
        <v>3809650000</v>
      </c>
      <c r="H753" s="263">
        <f t="shared" si="11"/>
        <v>-1.8910283240326255E-4</v>
      </c>
      <c r="I753" s="262"/>
      <c r="J753" s="266">
        <v>751</v>
      </c>
      <c r="K753">
        <v>-1.8910283240326255E-4</v>
      </c>
      <c r="L753" s="267">
        <v>-1.192558503640539E-2</v>
      </c>
    </row>
    <row r="754" spans="1:12" ht="14.4" x14ac:dyDescent="0.3">
      <c r="A754" s="8">
        <v>43045</v>
      </c>
      <c r="B754" s="260">
        <v>2587.469971</v>
      </c>
      <c r="C754" s="260">
        <v>2593.3798830000001</v>
      </c>
      <c r="D754" s="260">
        <v>2585.6599120000001</v>
      </c>
      <c r="E754" s="260">
        <v>2591.1298830000001</v>
      </c>
      <c r="F754" s="261">
        <v>2591.1298830000001</v>
      </c>
      <c r="G754" s="260">
        <v>3539080000</v>
      </c>
      <c r="H754" s="263">
        <f t="shared" si="11"/>
        <v>1.2712512706079312E-3</v>
      </c>
      <c r="I754" s="262"/>
      <c r="J754" s="266">
        <v>752</v>
      </c>
      <c r="K754">
        <v>1.2712512706079312E-3</v>
      </c>
      <c r="L754" s="267">
        <v>-1.1920845703209637E-2</v>
      </c>
    </row>
    <row r="755" spans="1:12" ht="14.4" x14ac:dyDescent="0.3">
      <c r="A755" s="8">
        <v>43042</v>
      </c>
      <c r="B755" s="260">
        <v>2581.929932</v>
      </c>
      <c r="C755" s="260">
        <v>2588.419922</v>
      </c>
      <c r="D755" s="260">
        <v>2576.7700199999999</v>
      </c>
      <c r="E755" s="260">
        <v>2587.8400879999999</v>
      </c>
      <c r="F755" s="261">
        <v>2587.8400879999999</v>
      </c>
      <c r="G755" s="260">
        <v>3567710000</v>
      </c>
      <c r="H755" s="263">
        <f t="shared" si="11"/>
        <v>3.0970752937134545E-3</v>
      </c>
      <c r="I755" s="262"/>
      <c r="J755" s="266">
        <v>753</v>
      </c>
      <c r="K755">
        <v>3.0970752937134545E-3</v>
      </c>
      <c r="L755" s="267">
        <v>-1.19141501894838E-2</v>
      </c>
    </row>
    <row r="756" spans="1:12" ht="14.4" x14ac:dyDescent="0.3">
      <c r="A756" s="8">
        <v>43041</v>
      </c>
      <c r="B756" s="260">
        <v>2579.459961</v>
      </c>
      <c r="C756" s="260">
        <v>2581.110107</v>
      </c>
      <c r="D756" s="260">
        <v>2566.169922</v>
      </c>
      <c r="E756" s="260">
        <v>2579.8500979999999</v>
      </c>
      <c r="F756" s="261">
        <v>2579.8500979999999</v>
      </c>
      <c r="G756" s="260">
        <v>4048270000</v>
      </c>
      <c r="H756" s="263">
        <f t="shared" si="11"/>
        <v>1.8996610774515562E-4</v>
      </c>
      <c r="I756" s="262"/>
      <c r="J756" s="266">
        <v>754</v>
      </c>
      <c r="K756">
        <v>1.8996610774515562E-4</v>
      </c>
      <c r="L756" s="267">
        <v>-1.187143287903625E-2</v>
      </c>
    </row>
    <row r="757" spans="1:12" ht="14.4" x14ac:dyDescent="0.3">
      <c r="A757" s="8">
        <v>43040</v>
      </c>
      <c r="B757" s="260">
        <v>2583.209961</v>
      </c>
      <c r="C757" s="260">
        <v>2588.3999020000001</v>
      </c>
      <c r="D757" s="260">
        <v>2574.919922</v>
      </c>
      <c r="E757" s="260">
        <v>2579.360107</v>
      </c>
      <c r="F757" s="261">
        <v>2579.360107</v>
      </c>
      <c r="G757" s="260">
        <v>3813180000</v>
      </c>
      <c r="H757" s="263">
        <f t="shared" si="11"/>
        <v>1.5921099166992482E-3</v>
      </c>
      <c r="I757" s="262"/>
      <c r="J757" s="266">
        <v>755</v>
      </c>
      <c r="K757">
        <v>1.5921099166992482E-3</v>
      </c>
      <c r="L757" s="267">
        <v>-1.186625203110557E-2</v>
      </c>
    </row>
    <row r="758" spans="1:12" ht="14.4" x14ac:dyDescent="0.3">
      <c r="A758" s="8">
        <v>43039</v>
      </c>
      <c r="B758" s="260">
        <v>2575.98999</v>
      </c>
      <c r="C758" s="260">
        <v>2578.290039</v>
      </c>
      <c r="D758" s="260">
        <v>2572.1499020000001</v>
      </c>
      <c r="E758" s="260">
        <v>2575.26001</v>
      </c>
      <c r="F758" s="261">
        <v>2575.26001</v>
      </c>
      <c r="G758" s="260">
        <v>3827230000</v>
      </c>
      <c r="H758" s="263">
        <f t="shared" si="11"/>
        <v>9.4445879686268501E-4</v>
      </c>
      <c r="I758" s="262"/>
      <c r="J758" s="266">
        <v>756</v>
      </c>
      <c r="K758">
        <v>9.4445879686268501E-4</v>
      </c>
      <c r="L758" s="267">
        <v>-1.1844411385639431E-2</v>
      </c>
    </row>
    <row r="759" spans="1:12" ht="14.4" x14ac:dyDescent="0.3">
      <c r="A759" s="8">
        <v>43038</v>
      </c>
      <c r="B759" s="260">
        <v>2577.75</v>
      </c>
      <c r="C759" s="260">
        <v>2580.030029</v>
      </c>
      <c r="D759" s="260">
        <v>2568.25</v>
      </c>
      <c r="E759" s="260">
        <v>2572.830078</v>
      </c>
      <c r="F759" s="261">
        <v>2572.830078</v>
      </c>
      <c r="G759" s="260">
        <v>3658870000</v>
      </c>
      <c r="H759" s="263">
        <f t="shared" si="11"/>
        <v>-3.1924704804255763E-3</v>
      </c>
      <c r="I759" s="262"/>
      <c r="J759" s="266">
        <v>757</v>
      </c>
      <c r="K759">
        <v>-3.1924704804255763E-3</v>
      </c>
      <c r="L759" s="267">
        <v>-1.1837383538524111E-2</v>
      </c>
    </row>
    <row r="760" spans="1:12" ht="14.4" x14ac:dyDescent="0.3">
      <c r="A760" s="8">
        <v>43035</v>
      </c>
      <c r="B760" s="260">
        <v>2570.26001</v>
      </c>
      <c r="C760" s="260">
        <v>2582.9799800000001</v>
      </c>
      <c r="D760" s="260">
        <v>2565.9399410000001</v>
      </c>
      <c r="E760" s="260">
        <v>2581.070068</v>
      </c>
      <c r="F760" s="261">
        <v>2581.070068</v>
      </c>
      <c r="G760" s="260">
        <v>3887110000</v>
      </c>
      <c r="H760" s="263">
        <f t="shared" si="11"/>
        <v>8.0730224930308098E-3</v>
      </c>
      <c r="I760" s="262"/>
      <c r="J760" s="266">
        <v>758</v>
      </c>
      <c r="K760">
        <v>8.0730224930308098E-3</v>
      </c>
      <c r="L760" s="267">
        <v>-1.1834026372541712E-2</v>
      </c>
    </row>
    <row r="761" spans="1:12" ht="14.4" x14ac:dyDescent="0.3">
      <c r="A761" s="8">
        <v>43034</v>
      </c>
      <c r="B761" s="260">
        <v>2560.080078</v>
      </c>
      <c r="C761" s="260">
        <v>2567.070068</v>
      </c>
      <c r="D761" s="260">
        <v>2559.8000489999999</v>
      </c>
      <c r="E761" s="260">
        <v>2560.3999020000001</v>
      </c>
      <c r="F761" s="261">
        <v>2560.3999020000001</v>
      </c>
      <c r="G761" s="260">
        <v>3869050000</v>
      </c>
      <c r="H761" s="263">
        <f t="shared" si="11"/>
        <v>1.2709462192490584E-3</v>
      </c>
      <c r="I761" s="262"/>
      <c r="J761" s="266">
        <v>759</v>
      </c>
      <c r="K761">
        <v>1.2709462192490584E-3</v>
      </c>
      <c r="L761" s="267">
        <v>-1.1817741230068325E-2</v>
      </c>
    </row>
    <row r="762" spans="1:12" ht="14.4" x14ac:dyDescent="0.3">
      <c r="A762" s="8">
        <v>43033</v>
      </c>
      <c r="B762" s="260">
        <v>2566.5200199999999</v>
      </c>
      <c r="C762" s="260">
        <v>2567.3999020000001</v>
      </c>
      <c r="D762" s="260">
        <v>2544</v>
      </c>
      <c r="E762" s="260">
        <v>2557.1499020000001</v>
      </c>
      <c r="F762" s="261">
        <v>2557.1499020000001</v>
      </c>
      <c r="G762" s="260">
        <v>3874510000</v>
      </c>
      <c r="H762" s="263">
        <f t="shared" si="11"/>
        <v>-4.6630499607169737E-3</v>
      </c>
      <c r="I762" s="262"/>
      <c r="J762" s="266">
        <v>760</v>
      </c>
      <c r="K762">
        <v>-4.6630499607169737E-3</v>
      </c>
      <c r="L762" s="267">
        <v>-1.1815947230525248E-2</v>
      </c>
    </row>
    <row r="763" spans="1:12" ht="14.4" x14ac:dyDescent="0.3">
      <c r="A763" s="8">
        <v>43032</v>
      </c>
      <c r="B763" s="260">
        <v>2568.6599120000001</v>
      </c>
      <c r="C763" s="260">
        <v>2572.179932</v>
      </c>
      <c r="D763" s="260">
        <v>2565.580078</v>
      </c>
      <c r="E763" s="260">
        <v>2569.1298830000001</v>
      </c>
      <c r="F763" s="261">
        <v>2569.1298830000001</v>
      </c>
      <c r="G763" s="260">
        <v>3427330000</v>
      </c>
      <c r="H763" s="263">
        <f t="shared" si="11"/>
        <v>1.6179085343192405E-3</v>
      </c>
      <c r="I763" s="262"/>
      <c r="J763" s="266">
        <v>761</v>
      </c>
      <c r="K763">
        <v>1.6179085343192405E-3</v>
      </c>
      <c r="L763" s="267">
        <v>-1.181061447395978E-2</v>
      </c>
    </row>
    <row r="764" spans="1:12" ht="14.4" x14ac:dyDescent="0.3">
      <c r="A764" s="8">
        <v>43031</v>
      </c>
      <c r="B764" s="260">
        <v>2578.080078</v>
      </c>
      <c r="C764" s="260">
        <v>2578.290039</v>
      </c>
      <c r="D764" s="260">
        <v>2564.330078</v>
      </c>
      <c r="E764" s="260">
        <v>2564.9799800000001</v>
      </c>
      <c r="F764" s="261">
        <v>2564.9799800000001</v>
      </c>
      <c r="G764" s="260">
        <v>3211710000</v>
      </c>
      <c r="H764" s="263">
        <f t="shared" si="11"/>
        <v>-3.9724842459165806E-3</v>
      </c>
      <c r="I764" s="262"/>
      <c r="J764" s="266">
        <v>762</v>
      </c>
      <c r="K764">
        <v>-3.9724842459165806E-3</v>
      </c>
      <c r="L764" s="267">
        <v>-1.1808492130023539E-2</v>
      </c>
    </row>
    <row r="765" spans="1:12" ht="14.4" x14ac:dyDescent="0.3">
      <c r="A765" s="8">
        <v>43028</v>
      </c>
      <c r="B765" s="260">
        <v>2567.5600589999999</v>
      </c>
      <c r="C765" s="260">
        <v>2575.4399410000001</v>
      </c>
      <c r="D765" s="260">
        <v>2567.5600589999999</v>
      </c>
      <c r="E765" s="260">
        <v>2575.209961</v>
      </c>
      <c r="F765" s="261">
        <v>2575.209961</v>
      </c>
      <c r="G765" s="260">
        <v>3384650000</v>
      </c>
      <c r="H765" s="263">
        <f t="shared" si="11"/>
        <v>5.1168426285272059E-3</v>
      </c>
      <c r="I765" s="262"/>
      <c r="J765" s="266">
        <v>763</v>
      </c>
      <c r="K765">
        <v>5.1168426285272059E-3</v>
      </c>
      <c r="L765" s="267">
        <v>-1.1786692370953812E-2</v>
      </c>
    </row>
    <row r="766" spans="1:12" ht="14.4" x14ac:dyDescent="0.3">
      <c r="A766" s="8">
        <v>43027</v>
      </c>
      <c r="B766" s="260">
        <v>2553.389893</v>
      </c>
      <c r="C766" s="260">
        <v>2562.360107</v>
      </c>
      <c r="D766" s="260">
        <v>2547.919922</v>
      </c>
      <c r="E766" s="260">
        <v>2562.1000979999999</v>
      </c>
      <c r="F766" s="261">
        <v>2562.1000979999999</v>
      </c>
      <c r="G766" s="260">
        <v>2990710000</v>
      </c>
      <c r="H766" s="263">
        <f t="shared" si="11"/>
        <v>3.2799793723399577E-4</v>
      </c>
      <c r="I766" s="262"/>
      <c r="J766" s="266">
        <v>764</v>
      </c>
      <c r="K766">
        <v>3.2799793723399577E-4</v>
      </c>
      <c r="L766" s="267">
        <v>-1.1775980499469081E-2</v>
      </c>
    </row>
    <row r="767" spans="1:12" ht="14.4" x14ac:dyDescent="0.3">
      <c r="A767" s="8">
        <v>43026</v>
      </c>
      <c r="B767" s="260">
        <v>2562.8701169999999</v>
      </c>
      <c r="C767" s="260">
        <v>2564.110107</v>
      </c>
      <c r="D767" s="260">
        <v>2559.669922</v>
      </c>
      <c r="E767" s="260">
        <v>2561.26001</v>
      </c>
      <c r="F767" s="261">
        <v>2561.26001</v>
      </c>
      <c r="G767" s="260">
        <v>2998090000</v>
      </c>
      <c r="H767" s="263">
        <f t="shared" si="11"/>
        <v>7.423351621382425E-4</v>
      </c>
      <c r="I767" s="262"/>
      <c r="J767" s="266">
        <v>765</v>
      </c>
      <c r="K767">
        <v>7.423351621382425E-4</v>
      </c>
      <c r="L767" s="267">
        <v>-1.1761610832477839E-2</v>
      </c>
    </row>
    <row r="768" spans="1:12" ht="14.4" x14ac:dyDescent="0.3">
      <c r="A768" s="8">
        <v>43025</v>
      </c>
      <c r="B768" s="260">
        <v>2557.169922</v>
      </c>
      <c r="C768" s="260">
        <v>2559.709961</v>
      </c>
      <c r="D768" s="260">
        <v>2554.6899410000001</v>
      </c>
      <c r="E768" s="260">
        <v>2559.360107</v>
      </c>
      <c r="F768" s="261">
        <v>2559.360107</v>
      </c>
      <c r="G768" s="260">
        <v>2889390000</v>
      </c>
      <c r="H768" s="263">
        <f t="shared" si="11"/>
        <v>6.7257865530952665E-4</v>
      </c>
      <c r="I768" s="262"/>
      <c r="J768" s="266">
        <v>766</v>
      </c>
      <c r="K768">
        <v>6.7257865530952665E-4</v>
      </c>
      <c r="L768" s="267">
        <v>-1.17592889483778E-2</v>
      </c>
    </row>
    <row r="769" spans="1:12" ht="14.4" x14ac:dyDescent="0.3">
      <c r="A769" s="8">
        <v>43024</v>
      </c>
      <c r="B769" s="260">
        <v>2555.570068</v>
      </c>
      <c r="C769" s="260">
        <v>2559.469971</v>
      </c>
      <c r="D769" s="260">
        <v>2552.639893</v>
      </c>
      <c r="E769" s="260">
        <v>2557.639893</v>
      </c>
      <c r="F769" s="261">
        <v>2557.639893</v>
      </c>
      <c r="G769" s="260">
        <v>2916020000</v>
      </c>
      <c r="H769" s="263">
        <f t="shared" si="11"/>
        <v>1.7507534306602202E-3</v>
      </c>
      <c r="I769" s="262"/>
      <c r="J769" s="266">
        <v>767</v>
      </c>
      <c r="K769">
        <v>1.7507534306602202E-3</v>
      </c>
      <c r="L769" s="267">
        <v>-1.173282521447286E-2</v>
      </c>
    </row>
    <row r="770" spans="1:12" ht="14.4" x14ac:dyDescent="0.3">
      <c r="A770" s="8">
        <v>43021</v>
      </c>
      <c r="B770" s="260">
        <v>2555.6599120000001</v>
      </c>
      <c r="C770" s="260">
        <v>2557.6499020000001</v>
      </c>
      <c r="D770" s="260">
        <v>2552.0900879999999</v>
      </c>
      <c r="E770" s="260">
        <v>2553.169922</v>
      </c>
      <c r="F770" s="261">
        <v>2553.169922</v>
      </c>
      <c r="G770" s="260">
        <v>3149440000</v>
      </c>
      <c r="H770" s="263">
        <f t="shared" si="11"/>
        <v>8.7810722352684139E-4</v>
      </c>
      <c r="I770" s="262"/>
      <c r="J770" s="266">
        <v>768</v>
      </c>
      <c r="K770">
        <v>8.7810722352684139E-4</v>
      </c>
      <c r="L770" s="267">
        <v>-1.1725788079470155E-2</v>
      </c>
    </row>
    <row r="771" spans="1:12" ht="14.4" x14ac:dyDescent="0.3">
      <c r="A771" s="8">
        <v>43020</v>
      </c>
      <c r="B771" s="260">
        <v>2552.8798830000001</v>
      </c>
      <c r="C771" s="260">
        <v>2555.330078</v>
      </c>
      <c r="D771" s="260">
        <v>2548.3100589999999</v>
      </c>
      <c r="E771" s="260">
        <v>2550.929932</v>
      </c>
      <c r="F771" s="261">
        <v>2550.929932</v>
      </c>
      <c r="G771" s="260">
        <v>3151510000</v>
      </c>
      <c r="H771" s="263">
        <f t="shared" si="11"/>
        <v>-1.6867527186751748E-3</v>
      </c>
      <c r="I771" s="262"/>
      <c r="J771" s="266">
        <v>769</v>
      </c>
      <c r="K771">
        <v>-1.6867527186751748E-3</v>
      </c>
      <c r="L771" s="267">
        <v>-1.1724964925953187E-2</v>
      </c>
    </row>
    <row r="772" spans="1:12" ht="14.4" x14ac:dyDescent="0.3">
      <c r="A772" s="8">
        <v>43019</v>
      </c>
      <c r="B772" s="260">
        <v>2550.6201169999999</v>
      </c>
      <c r="C772" s="260">
        <v>2555.23999</v>
      </c>
      <c r="D772" s="260">
        <v>2547.9499510000001</v>
      </c>
      <c r="E772" s="260">
        <v>2555.23999</v>
      </c>
      <c r="F772" s="261">
        <v>2555.23999</v>
      </c>
      <c r="G772" s="260">
        <v>2976090000</v>
      </c>
      <c r="H772" s="263">
        <f t="shared" ref="H772:H835" si="12">(F772-F773)/F773</f>
        <v>1.8035070386158997E-3</v>
      </c>
      <c r="I772" s="262"/>
      <c r="J772" s="266">
        <v>770</v>
      </c>
      <c r="K772">
        <v>1.8035070386158997E-3</v>
      </c>
      <c r="L772" s="267">
        <v>-1.171732612191158E-2</v>
      </c>
    </row>
    <row r="773" spans="1:12" ht="14.4" x14ac:dyDescent="0.3">
      <c r="A773" s="8">
        <v>43018</v>
      </c>
      <c r="B773" s="260">
        <v>2549.98999</v>
      </c>
      <c r="C773" s="260">
        <v>2555.2299800000001</v>
      </c>
      <c r="D773" s="260">
        <v>2544.860107</v>
      </c>
      <c r="E773" s="260">
        <v>2550.639893</v>
      </c>
      <c r="F773" s="261">
        <v>2550.639893</v>
      </c>
      <c r="G773" s="260">
        <v>2960500000</v>
      </c>
      <c r="H773" s="263">
        <f t="shared" si="12"/>
        <v>2.3224126121231771E-3</v>
      </c>
      <c r="I773" s="262"/>
      <c r="J773" s="266">
        <v>771</v>
      </c>
      <c r="K773">
        <v>2.3224126121231771E-3</v>
      </c>
      <c r="L773" s="267">
        <v>-1.1701094943450221E-2</v>
      </c>
    </row>
    <row r="774" spans="1:12" ht="14.4" x14ac:dyDescent="0.3">
      <c r="A774" s="8">
        <v>43017</v>
      </c>
      <c r="B774" s="260">
        <v>2551.389893</v>
      </c>
      <c r="C774" s="260">
        <v>2551.820068</v>
      </c>
      <c r="D774" s="260">
        <v>2541.6000979999999</v>
      </c>
      <c r="E774" s="260">
        <v>2544.7299800000001</v>
      </c>
      <c r="F774" s="261">
        <v>2544.7299800000001</v>
      </c>
      <c r="G774" s="260">
        <v>2483970000</v>
      </c>
      <c r="H774" s="263">
        <f t="shared" si="12"/>
        <v>-1.8044340510071403E-3</v>
      </c>
      <c r="I774" s="262"/>
      <c r="J774" s="266">
        <v>772</v>
      </c>
      <c r="K774">
        <v>-1.8044340510071403E-3</v>
      </c>
      <c r="L774" s="267">
        <v>-1.1693855152753438E-2</v>
      </c>
    </row>
    <row r="775" spans="1:12" ht="14.4" x14ac:dyDescent="0.3">
      <c r="A775" s="8">
        <v>43014</v>
      </c>
      <c r="B775" s="260">
        <v>2547.4399410000001</v>
      </c>
      <c r="C775" s="260">
        <v>2549.4099120000001</v>
      </c>
      <c r="D775" s="260">
        <v>2543.790039</v>
      </c>
      <c r="E775" s="260">
        <v>2549.330078</v>
      </c>
      <c r="F775" s="261">
        <v>2549.330078</v>
      </c>
      <c r="G775" s="260">
        <v>2884570000</v>
      </c>
      <c r="H775" s="263">
        <f t="shared" si="12"/>
        <v>-1.0736343152785389E-3</v>
      </c>
      <c r="I775" s="262"/>
      <c r="J775" s="266">
        <v>773</v>
      </c>
      <c r="K775">
        <v>-1.0736343152785389E-3</v>
      </c>
      <c r="L775" s="267">
        <v>-1.1675195479291764E-2</v>
      </c>
    </row>
    <row r="776" spans="1:12" ht="14.4" x14ac:dyDescent="0.3">
      <c r="A776" s="8">
        <v>43013</v>
      </c>
      <c r="B776" s="260">
        <v>2540.860107</v>
      </c>
      <c r="C776" s="260">
        <v>2552.51001</v>
      </c>
      <c r="D776" s="260">
        <v>2540.0200199999999</v>
      </c>
      <c r="E776" s="260">
        <v>2552.070068</v>
      </c>
      <c r="F776" s="261">
        <v>2552.070068</v>
      </c>
      <c r="G776" s="260">
        <v>3045120000</v>
      </c>
      <c r="H776" s="263">
        <f t="shared" si="12"/>
        <v>5.6467873211865005E-3</v>
      </c>
      <c r="I776" s="262"/>
      <c r="J776" s="266">
        <v>774</v>
      </c>
      <c r="K776">
        <v>5.6467873211865005E-3</v>
      </c>
      <c r="L776" s="267">
        <v>-1.1671359238603005E-2</v>
      </c>
    </row>
    <row r="777" spans="1:12" ht="14.4" x14ac:dyDescent="0.3">
      <c r="A777" s="8">
        <v>43012</v>
      </c>
      <c r="B777" s="260">
        <v>2533.4799800000001</v>
      </c>
      <c r="C777" s="260">
        <v>2540.530029</v>
      </c>
      <c r="D777" s="260">
        <v>2531.8000489999999</v>
      </c>
      <c r="E777" s="260">
        <v>2537.73999</v>
      </c>
      <c r="F777" s="261">
        <v>2537.73999</v>
      </c>
      <c r="G777" s="260">
        <v>3017120000</v>
      </c>
      <c r="H777" s="263">
        <f t="shared" si="12"/>
        <v>1.2467201282878846E-3</v>
      </c>
      <c r="I777" s="262"/>
      <c r="J777" s="266">
        <v>775</v>
      </c>
      <c r="K777">
        <v>1.2467201282878846E-3</v>
      </c>
      <c r="L777" s="267">
        <v>-1.1612302519249395E-2</v>
      </c>
    </row>
    <row r="778" spans="1:12" ht="14.4" x14ac:dyDescent="0.3">
      <c r="A778" s="8">
        <v>43011</v>
      </c>
      <c r="B778" s="260">
        <v>2530.3400879999999</v>
      </c>
      <c r="C778" s="260">
        <v>2535.1298830000001</v>
      </c>
      <c r="D778" s="260">
        <v>2528.8500979999999</v>
      </c>
      <c r="E778" s="260">
        <v>2534.580078</v>
      </c>
      <c r="F778" s="261">
        <v>2534.580078</v>
      </c>
      <c r="G778" s="260">
        <v>3068850000</v>
      </c>
      <c r="H778" s="263">
        <f t="shared" si="12"/>
        <v>2.1588381521699079E-3</v>
      </c>
      <c r="I778" s="262"/>
      <c r="J778" s="266">
        <v>776</v>
      </c>
      <c r="K778">
        <v>2.1588381521699079E-3</v>
      </c>
      <c r="L778" s="267">
        <v>-1.1609554566867275E-2</v>
      </c>
    </row>
    <row r="779" spans="1:12" ht="14.4" x14ac:dyDescent="0.3">
      <c r="A779" s="8">
        <v>43010</v>
      </c>
      <c r="B779" s="260">
        <v>2521.1999510000001</v>
      </c>
      <c r="C779" s="260">
        <v>2529.2299800000001</v>
      </c>
      <c r="D779" s="260">
        <v>2520.3999020000001</v>
      </c>
      <c r="E779" s="260">
        <v>2529.1201169999999</v>
      </c>
      <c r="F779" s="261">
        <v>2529.1201169999999</v>
      </c>
      <c r="G779" s="260">
        <v>3199730000</v>
      </c>
      <c r="H779" s="263">
        <f t="shared" si="12"/>
        <v>3.8740035506960443E-3</v>
      </c>
      <c r="I779" s="262"/>
      <c r="J779" s="266">
        <v>777</v>
      </c>
      <c r="K779">
        <v>3.8740035506960443E-3</v>
      </c>
      <c r="L779" s="267">
        <v>-1.1579502082103715E-2</v>
      </c>
    </row>
    <row r="780" spans="1:12" ht="14.4" x14ac:dyDescent="0.3">
      <c r="A780" s="8">
        <v>43007</v>
      </c>
      <c r="B780" s="260">
        <v>2509.959961</v>
      </c>
      <c r="C780" s="260">
        <v>2519.4399410000001</v>
      </c>
      <c r="D780" s="260">
        <v>2507.98999</v>
      </c>
      <c r="E780" s="260">
        <v>2519.360107</v>
      </c>
      <c r="F780" s="261">
        <v>2519.360107</v>
      </c>
      <c r="G780" s="260">
        <v>3211920000</v>
      </c>
      <c r="H780" s="263">
        <f t="shared" si="12"/>
        <v>3.7051097509217252E-3</v>
      </c>
      <c r="I780" s="262"/>
      <c r="J780" s="266">
        <v>778</v>
      </c>
      <c r="K780">
        <v>3.7051097509217252E-3</v>
      </c>
      <c r="L780" s="267">
        <v>-1.1571097896821455E-2</v>
      </c>
    </row>
    <row r="781" spans="1:12" ht="14.4" x14ac:dyDescent="0.3">
      <c r="A781" s="8">
        <v>43006</v>
      </c>
      <c r="B781" s="260">
        <v>2503.4099120000001</v>
      </c>
      <c r="C781" s="260">
        <v>2510.8100589999999</v>
      </c>
      <c r="D781" s="260">
        <v>2502.929932</v>
      </c>
      <c r="E781" s="260">
        <v>2510.0600589999999</v>
      </c>
      <c r="F781" s="261">
        <v>2510.0600589999999</v>
      </c>
      <c r="G781" s="260">
        <v>3168620000</v>
      </c>
      <c r="H781" s="263">
        <f t="shared" si="12"/>
        <v>1.2046157831625804E-3</v>
      </c>
      <c r="I781" s="262"/>
      <c r="J781" s="266">
        <v>779</v>
      </c>
      <c r="K781">
        <v>1.2046157831625804E-3</v>
      </c>
      <c r="L781" s="267">
        <v>-1.1570346206257558E-2</v>
      </c>
    </row>
    <row r="782" spans="1:12" ht="14.4" x14ac:dyDescent="0.3">
      <c r="A782" s="8">
        <v>43005</v>
      </c>
      <c r="B782" s="260">
        <v>2503.3000489999999</v>
      </c>
      <c r="C782" s="260">
        <v>2511.75</v>
      </c>
      <c r="D782" s="260">
        <v>2495.9099120000001</v>
      </c>
      <c r="E782" s="260">
        <v>2507.040039</v>
      </c>
      <c r="F782" s="261">
        <v>2507.040039</v>
      </c>
      <c r="G782" s="260">
        <v>3456030000</v>
      </c>
      <c r="H782" s="263">
        <f t="shared" si="12"/>
        <v>4.0851438780648321E-3</v>
      </c>
      <c r="I782" s="262"/>
      <c r="J782" s="266">
        <v>780</v>
      </c>
      <c r="K782">
        <v>4.0851438780648321E-3</v>
      </c>
      <c r="L782" s="267">
        <v>-1.1564187400276104E-2</v>
      </c>
    </row>
    <row r="783" spans="1:12" ht="14.4" x14ac:dyDescent="0.3">
      <c r="A783" s="8">
        <v>43004</v>
      </c>
      <c r="B783" s="260">
        <v>2501.040039</v>
      </c>
      <c r="C783" s="260">
        <v>2503.51001</v>
      </c>
      <c r="D783" s="260">
        <v>2495.1201169999999</v>
      </c>
      <c r="E783" s="260">
        <v>2496.8400879999999</v>
      </c>
      <c r="F783" s="261">
        <v>2496.8400879999999</v>
      </c>
      <c r="G783" s="260">
        <v>3043110000</v>
      </c>
      <c r="H783" s="263">
        <f t="shared" si="12"/>
        <v>7.2166817408268093E-5</v>
      </c>
      <c r="I783" s="262"/>
      <c r="J783" s="266">
        <v>781</v>
      </c>
      <c r="K783">
        <v>7.2166817408268093E-5</v>
      </c>
      <c r="L783" s="267">
        <v>-1.1547025688398637E-2</v>
      </c>
    </row>
    <row r="784" spans="1:12" ht="14.4" x14ac:dyDescent="0.3">
      <c r="A784" s="8">
        <v>43003</v>
      </c>
      <c r="B784" s="260">
        <v>2499.389893</v>
      </c>
      <c r="C784" s="260">
        <v>2502.540039</v>
      </c>
      <c r="D784" s="260">
        <v>2488.030029</v>
      </c>
      <c r="E784" s="260">
        <v>2496.6599120000001</v>
      </c>
      <c r="F784" s="261">
        <v>2496.6599120000001</v>
      </c>
      <c r="G784" s="260">
        <v>3297890000</v>
      </c>
      <c r="H784" s="263">
        <f t="shared" si="12"/>
        <v>-2.2220504449806063E-3</v>
      </c>
      <c r="I784" s="262"/>
      <c r="J784" s="266">
        <v>782</v>
      </c>
      <c r="K784">
        <v>-2.2220504449806063E-3</v>
      </c>
      <c r="L784" s="267">
        <v>-1.1538744815384371E-2</v>
      </c>
    </row>
    <row r="785" spans="1:12" ht="14.4" x14ac:dyDescent="0.3">
      <c r="A785" s="8">
        <v>43000</v>
      </c>
      <c r="B785" s="260">
        <v>2497.26001</v>
      </c>
      <c r="C785" s="260">
        <v>2503.469971</v>
      </c>
      <c r="D785" s="260">
        <v>2496.540039</v>
      </c>
      <c r="E785" s="260">
        <v>2502.219971</v>
      </c>
      <c r="F785" s="261">
        <v>2502.219971</v>
      </c>
      <c r="G785" s="260">
        <v>2865960000</v>
      </c>
      <c r="H785" s="263">
        <f t="shared" si="12"/>
        <v>6.4779370411753774E-4</v>
      </c>
      <c r="I785" s="262"/>
      <c r="J785" s="266">
        <v>783</v>
      </c>
      <c r="K785">
        <v>6.4779370411753774E-4</v>
      </c>
      <c r="L785" s="267">
        <v>-1.1505454472016521E-2</v>
      </c>
    </row>
    <row r="786" spans="1:12" ht="14.4" x14ac:dyDescent="0.3">
      <c r="A786" s="8">
        <v>42999</v>
      </c>
      <c r="B786" s="260">
        <v>2507.1599120000001</v>
      </c>
      <c r="C786" s="260">
        <v>2507.1599120000001</v>
      </c>
      <c r="D786" s="260">
        <v>2499</v>
      </c>
      <c r="E786" s="260">
        <v>2500.6000979999999</v>
      </c>
      <c r="F786" s="261">
        <v>2500.6000979999999</v>
      </c>
      <c r="G786" s="260">
        <v>2930860000</v>
      </c>
      <c r="H786" s="263">
        <f t="shared" si="12"/>
        <v>-3.0459174682085127E-3</v>
      </c>
      <c r="I786" s="262"/>
      <c r="J786" s="266">
        <v>784</v>
      </c>
      <c r="K786">
        <v>-3.0459174682085127E-3</v>
      </c>
      <c r="L786" s="267">
        <v>-1.1501124259074349E-2</v>
      </c>
    </row>
    <row r="787" spans="1:12" ht="14.4" x14ac:dyDescent="0.3">
      <c r="A787" s="8">
        <v>42998</v>
      </c>
      <c r="B787" s="260">
        <v>2506.8400879999999</v>
      </c>
      <c r="C787" s="260">
        <v>2508.8500979999999</v>
      </c>
      <c r="D787" s="260">
        <v>2496.669922</v>
      </c>
      <c r="E787" s="260">
        <v>2508.23999</v>
      </c>
      <c r="F787" s="261">
        <v>2508.23999</v>
      </c>
      <c r="G787" s="260">
        <v>3530010000</v>
      </c>
      <c r="H787" s="263">
        <f t="shared" si="12"/>
        <v>6.3434785955997588E-4</v>
      </c>
      <c r="I787" s="262"/>
      <c r="J787" s="266">
        <v>785</v>
      </c>
      <c r="K787">
        <v>6.3434785955997588E-4</v>
      </c>
      <c r="L787" s="267">
        <v>-1.1488894279976382E-2</v>
      </c>
    </row>
    <row r="788" spans="1:12" ht="14.4" x14ac:dyDescent="0.3">
      <c r="A788" s="8">
        <v>42997</v>
      </c>
      <c r="B788" s="260">
        <v>2506.290039</v>
      </c>
      <c r="C788" s="260">
        <v>2507.8400879999999</v>
      </c>
      <c r="D788" s="260">
        <v>2503.1899410000001</v>
      </c>
      <c r="E788" s="260">
        <v>2506.6499020000001</v>
      </c>
      <c r="F788" s="261">
        <v>2506.6499020000001</v>
      </c>
      <c r="G788" s="260">
        <v>3249100000</v>
      </c>
      <c r="H788" s="263">
        <f t="shared" si="12"/>
        <v>1.1101953656169517E-3</v>
      </c>
      <c r="I788" s="262"/>
      <c r="J788" s="266">
        <v>786</v>
      </c>
      <c r="K788">
        <v>1.1101953656169517E-3</v>
      </c>
      <c r="L788" s="267">
        <v>-1.1471227973596768E-2</v>
      </c>
    </row>
    <row r="789" spans="1:12" ht="14.4" x14ac:dyDescent="0.3">
      <c r="A789" s="8">
        <v>42996</v>
      </c>
      <c r="B789" s="260">
        <v>2502.51001</v>
      </c>
      <c r="C789" s="260">
        <v>2508.320068</v>
      </c>
      <c r="D789" s="260">
        <v>2499.919922</v>
      </c>
      <c r="E789" s="260">
        <v>2503.8701169999999</v>
      </c>
      <c r="F789" s="261">
        <v>2503.8701169999999</v>
      </c>
      <c r="G789" s="260">
        <v>3194300000</v>
      </c>
      <c r="H789" s="263">
        <f t="shared" si="12"/>
        <v>1.4559208669275567E-3</v>
      </c>
      <c r="I789" s="262"/>
      <c r="J789" s="266">
        <v>787</v>
      </c>
      <c r="K789">
        <v>1.4559208669275567E-3</v>
      </c>
      <c r="L789" s="267">
        <v>-1.1471189835572392E-2</v>
      </c>
    </row>
    <row r="790" spans="1:12" ht="14.4" x14ac:dyDescent="0.3">
      <c r="A790" s="8">
        <v>42993</v>
      </c>
      <c r="B790" s="260">
        <v>2495.669922</v>
      </c>
      <c r="C790" s="260">
        <v>2500.2299800000001</v>
      </c>
      <c r="D790" s="260">
        <v>2493.1599120000001</v>
      </c>
      <c r="E790" s="260">
        <v>2500.2299800000001</v>
      </c>
      <c r="F790" s="261">
        <v>2500.2299800000001</v>
      </c>
      <c r="G790" s="260">
        <v>4853170000</v>
      </c>
      <c r="H790" s="263">
        <f t="shared" si="12"/>
        <v>1.8471813753215278E-3</v>
      </c>
      <c r="I790" s="262"/>
      <c r="J790" s="266">
        <v>788</v>
      </c>
      <c r="K790">
        <v>1.8471813753215278E-3</v>
      </c>
      <c r="L790" s="267">
        <v>-1.146048104411773E-2</v>
      </c>
    </row>
    <row r="791" spans="1:12" ht="14.4" x14ac:dyDescent="0.3">
      <c r="A791" s="8">
        <v>42992</v>
      </c>
      <c r="B791" s="260">
        <v>2494.5600589999999</v>
      </c>
      <c r="C791" s="260">
        <v>2498.429932</v>
      </c>
      <c r="D791" s="260">
        <v>2491.3500979999999</v>
      </c>
      <c r="E791" s="260">
        <v>2495.6201169999999</v>
      </c>
      <c r="F791" s="261">
        <v>2495.6201169999999</v>
      </c>
      <c r="G791" s="260">
        <v>3414460000</v>
      </c>
      <c r="H791" s="263">
        <f t="shared" si="12"/>
        <v>-1.1007176163722904E-3</v>
      </c>
      <c r="I791" s="262"/>
      <c r="J791" s="266">
        <v>789</v>
      </c>
      <c r="K791">
        <v>-1.1007176163722904E-3</v>
      </c>
      <c r="L791" s="267">
        <v>-1.1451012310168249E-2</v>
      </c>
    </row>
    <row r="792" spans="1:12" ht="14.4" x14ac:dyDescent="0.3">
      <c r="A792" s="8">
        <v>42991</v>
      </c>
      <c r="B792" s="260">
        <v>2493.889893</v>
      </c>
      <c r="C792" s="260">
        <v>2498.3701169999999</v>
      </c>
      <c r="D792" s="260">
        <v>2492.139893</v>
      </c>
      <c r="E792" s="260">
        <v>2498.3701169999999</v>
      </c>
      <c r="F792" s="261">
        <v>2498.3701169999999</v>
      </c>
      <c r="G792" s="260">
        <v>3368050000</v>
      </c>
      <c r="H792" s="263">
        <f t="shared" si="12"/>
        <v>7.571208321886354E-4</v>
      </c>
      <c r="I792" s="262"/>
      <c r="J792" s="266">
        <v>790</v>
      </c>
      <c r="K792">
        <v>7.571208321886354E-4</v>
      </c>
      <c r="L792" s="267">
        <v>-1.1444274453996218E-2</v>
      </c>
    </row>
    <row r="793" spans="1:12" ht="14.4" x14ac:dyDescent="0.3">
      <c r="A793" s="8">
        <v>42990</v>
      </c>
      <c r="B793" s="260">
        <v>2491.9399410000001</v>
      </c>
      <c r="C793" s="260">
        <v>2496.7700199999999</v>
      </c>
      <c r="D793" s="260">
        <v>2490.3701169999999</v>
      </c>
      <c r="E793" s="260">
        <v>2496.4799800000001</v>
      </c>
      <c r="F793" s="261">
        <v>2496.4799800000001</v>
      </c>
      <c r="G793" s="260">
        <v>3230920000</v>
      </c>
      <c r="H793" s="263">
        <f t="shared" si="12"/>
        <v>3.3639479926762333E-3</v>
      </c>
      <c r="I793" s="262"/>
      <c r="J793" s="266">
        <v>791</v>
      </c>
      <c r="K793">
        <v>3.3639479926762333E-3</v>
      </c>
      <c r="L793" s="267">
        <v>-1.1421745192178355E-2</v>
      </c>
    </row>
    <row r="794" spans="1:12" ht="14.4" x14ac:dyDescent="0.3">
      <c r="A794" s="8">
        <v>42989</v>
      </c>
      <c r="B794" s="260">
        <v>2474.5200199999999</v>
      </c>
      <c r="C794" s="260">
        <v>2488.9499510000001</v>
      </c>
      <c r="D794" s="260">
        <v>2474.5200199999999</v>
      </c>
      <c r="E794" s="260">
        <v>2488.110107</v>
      </c>
      <c r="F794" s="261">
        <v>2488.110107</v>
      </c>
      <c r="G794" s="260">
        <v>3291760000</v>
      </c>
      <c r="H794" s="263">
        <f t="shared" si="12"/>
        <v>1.0839298999797799E-2</v>
      </c>
      <c r="I794" s="262"/>
      <c r="J794" s="266">
        <v>792</v>
      </c>
      <c r="K794">
        <v>1.0839298999797799E-2</v>
      </c>
      <c r="L794" s="267">
        <v>-1.1416597990986044E-2</v>
      </c>
    </row>
    <row r="795" spans="1:12" ht="14.4" x14ac:dyDescent="0.3">
      <c r="A795" s="8">
        <v>42986</v>
      </c>
      <c r="B795" s="260">
        <v>2462.25</v>
      </c>
      <c r="C795" s="260">
        <v>2467.110107</v>
      </c>
      <c r="D795" s="260">
        <v>2459.3999020000001</v>
      </c>
      <c r="E795" s="260">
        <v>2461.429932</v>
      </c>
      <c r="F795" s="261">
        <v>2461.429932</v>
      </c>
      <c r="G795" s="260">
        <v>3302490000</v>
      </c>
      <c r="H795" s="263">
        <f t="shared" si="12"/>
        <v>-1.4888506973723228E-3</v>
      </c>
      <c r="I795" s="262"/>
      <c r="J795" s="266">
        <v>793</v>
      </c>
      <c r="K795">
        <v>-1.4888506973723228E-3</v>
      </c>
      <c r="L795" s="267">
        <v>-1.1412963741975167E-2</v>
      </c>
    </row>
    <row r="796" spans="1:12" ht="14.4" x14ac:dyDescent="0.3">
      <c r="A796" s="8">
        <v>42985</v>
      </c>
      <c r="B796" s="260">
        <v>2468.0600589999999</v>
      </c>
      <c r="C796" s="260">
        <v>2468.6201169999999</v>
      </c>
      <c r="D796" s="260">
        <v>2460.290039</v>
      </c>
      <c r="E796" s="260">
        <v>2465.1000979999999</v>
      </c>
      <c r="F796" s="261">
        <v>2465.1000979999999</v>
      </c>
      <c r="G796" s="260">
        <v>3353930000</v>
      </c>
      <c r="H796" s="263">
        <f t="shared" si="12"/>
        <v>-1.784359584679573E-4</v>
      </c>
      <c r="I796" s="262"/>
      <c r="J796" s="266">
        <v>794</v>
      </c>
      <c r="K796">
        <v>-1.784359584679573E-4</v>
      </c>
      <c r="L796" s="267">
        <v>-1.1410081986999311E-2</v>
      </c>
    </row>
    <row r="797" spans="1:12" ht="14.4" x14ac:dyDescent="0.3">
      <c r="A797" s="8">
        <v>42984</v>
      </c>
      <c r="B797" s="260">
        <v>2463.830078</v>
      </c>
      <c r="C797" s="260">
        <v>2469.639893</v>
      </c>
      <c r="D797" s="260">
        <v>2459.1999510000001</v>
      </c>
      <c r="E797" s="260">
        <v>2465.540039</v>
      </c>
      <c r="F797" s="261">
        <v>2465.540039</v>
      </c>
      <c r="G797" s="260">
        <v>3374410000</v>
      </c>
      <c r="H797" s="263">
        <f t="shared" si="12"/>
        <v>3.1287266079642298E-3</v>
      </c>
      <c r="I797" s="262"/>
      <c r="J797" s="266">
        <v>795</v>
      </c>
      <c r="K797">
        <v>3.1287266079642298E-3</v>
      </c>
      <c r="L797" s="267">
        <v>-1.1402751981783329E-2</v>
      </c>
    </row>
    <row r="798" spans="1:12" ht="14.4" x14ac:dyDescent="0.3">
      <c r="A798" s="8">
        <v>42983</v>
      </c>
      <c r="B798" s="260">
        <v>2470.3500979999999</v>
      </c>
      <c r="C798" s="260">
        <v>2471.969971</v>
      </c>
      <c r="D798" s="260">
        <v>2446.5500489999999</v>
      </c>
      <c r="E798" s="260">
        <v>2457.8500979999999</v>
      </c>
      <c r="F798" s="261">
        <v>2457.8500979999999</v>
      </c>
      <c r="G798" s="260">
        <v>3490260000</v>
      </c>
      <c r="H798" s="263">
        <f t="shared" si="12"/>
        <v>-7.5508068199755798E-3</v>
      </c>
      <c r="I798" s="262"/>
      <c r="J798" s="266">
        <v>796</v>
      </c>
      <c r="K798">
        <v>-7.5508068199755798E-3</v>
      </c>
      <c r="L798" s="267">
        <v>-1.138037145496994E-2</v>
      </c>
    </row>
    <row r="799" spans="1:12" ht="14.4" x14ac:dyDescent="0.3">
      <c r="A799" s="8">
        <v>42979</v>
      </c>
      <c r="B799" s="260">
        <v>2474.419922</v>
      </c>
      <c r="C799" s="260">
        <v>2480.3798830000001</v>
      </c>
      <c r="D799" s="260">
        <v>2473.8500979999999</v>
      </c>
      <c r="E799" s="260">
        <v>2476.5500489999999</v>
      </c>
      <c r="F799" s="261">
        <v>2476.5500489999999</v>
      </c>
      <c r="G799" s="260">
        <v>2710730000</v>
      </c>
      <c r="H799" s="263">
        <f t="shared" si="12"/>
        <v>1.9825408914242878E-3</v>
      </c>
      <c r="I799" s="262"/>
      <c r="J799" s="266">
        <v>797</v>
      </c>
      <c r="K799">
        <v>1.9825408914242878E-3</v>
      </c>
      <c r="L799" s="267">
        <v>-1.1363574834044054E-2</v>
      </c>
    </row>
    <row r="800" spans="1:12" ht="14.4" x14ac:dyDescent="0.3">
      <c r="A800" s="8">
        <v>42978</v>
      </c>
      <c r="B800" s="260">
        <v>2462.6499020000001</v>
      </c>
      <c r="C800" s="260">
        <v>2475.01001</v>
      </c>
      <c r="D800" s="260">
        <v>2462.6499020000001</v>
      </c>
      <c r="E800" s="260">
        <v>2471.6499020000001</v>
      </c>
      <c r="F800" s="261">
        <v>2471.6499020000001</v>
      </c>
      <c r="G800" s="260">
        <v>3348110000</v>
      </c>
      <c r="H800" s="263">
        <f t="shared" si="12"/>
        <v>5.7209760360980863E-3</v>
      </c>
      <c r="I800" s="262"/>
      <c r="J800" s="266">
        <v>798</v>
      </c>
      <c r="K800">
        <v>5.7209760360980863E-3</v>
      </c>
      <c r="L800" s="267">
        <v>-1.1358438358156378E-2</v>
      </c>
    </row>
    <row r="801" spans="1:12" ht="14.4" x14ac:dyDescent="0.3">
      <c r="A801" s="8">
        <v>42977</v>
      </c>
      <c r="B801" s="260">
        <v>2446.0600589999999</v>
      </c>
      <c r="C801" s="260">
        <v>2460.3100589999999</v>
      </c>
      <c r="D801" s="260">
        <v>2443.7700199999999</v>
      </c>
      <c r="E801" s="260">
        <v>2457.5900879999999</v>
      </c>
      <c r="F801" s="261">
        <v>2457.5900879999999</v>
      </c>
      <c r="G801" s="260">
        <v>2633660000</v>
      </c>
      <c r="H801" s="263">
        <f t="shared" si="12"/>
        <v>4.6151489080888206E-3</v>
      </c>
      <c r="I801" s="262"/>
      <c r="J801" s="266">
        <v>799</v>
      </c>
      <c r="K801">
        <v>4.6151489080888206E-3</v>
      </c>
      <c r="L801" s="267">
        <v>-1.1348367280695864E-2</v>
      </c>
    </row>
    <row r="802" spans="1:12" ht="14.4" x14ac:dyDescent="0.3">
      <c r="A802" s="8">
        <v>42976</v>
      </c>
      <c r="B802" s="260">
        <v>2431.9399410000001</v>
      </c>
      <c r="C802" s="260">
        <v>2449.1899410000001</v>
      </c>
      <c r="D802" s="260">
        <v>2428.1999510000001</v>
      </c>
      <c r="E802" s="260">
        <v>2446.3000489999999</v>
      </c>
      <c r="F802" s="261">
        <v>2446.3000489999999</v>
      </c>
      <c r="G802" s="260">
        <v>2737580000</v>
      </c>
      <c r="H802" s="263">
        <f t="shared" si="12"/>
        <v>8.4282190309794831E-4</v>
      </c>
      <c r="I802" s="262"/>
      <c r="J802" s="266">
        <v>800</v>
      </c>
      <c r="K802">
        <v>8.4282190309794831E-4</v>
      </c>
      <c r="L802" s="267">
        <v>-1.1346896741112014E-2</v>
      </c>
    </row>
    <row r="803" spans="1:12" ht="14.4" x14ac:dyDescent="0.3">
      <c r="A803" s="8">
        <v>42975</v>
      </c>
      <c r="B803" s="260">
        <v>2447.3500979999999</v>
      </c>
      <c r="C803" s="260">
        <v>2449.1201169999999</v>
      </c>
      <c r="D803" s="260">
        <v>2439.030029</v>
      </c>
      <c r="E803" s="260">
        <v>2444.23999</v>
      </c>
      <c r="F803" s="261">
        <v>2444.23999</v>
      </c>
      <c r="G803" s="260">
        <v>2677700000</v>
      </c>
      <c r="H803" s="263">
        <f t="shared" si="12"/>
        <v>4.8707188806351378E-4</v>
      </c>
      <c r="I803" s="262"/>
      <c r="J803" s="266">
        <v>801</v>
      </c>
      <c r="K803">
        <v>4.8707188806351378E-4</v>
      </c>
      <c r="L803" s="267">
        <v>-1.1332702515136019E-2</v>
      </c>
    </row>
    <row r="804" spans="1:12" ht="14.4" x14ac:dyDescent="0.3">
      <c r="A804" s="8">
        <v>42972</v>
      </c>
      <c r="B804" s="260">
        <v>2444.719971</v>
      </c>
      <c r="C804" s="260">
        <v>2453.959961</v>
      </c>
      <c r="D804" s="260">
        <v>2442.219971</v>
      </c>
      <c r="E804" s="260">
        <v>2443.0500489999999</v>
      </c>
      <c r="F804" s="261">
        <v>2443.0500489999999</v>
      </c>
      <c r="G804" s="260">
        <v>2588780000</v>
      </c>
      <c r="H804" s="263">
        <f t="shared" si="12"/>
        <v>1.6728693048758973E-3</v>
      </c>
      <c r="I804" s="262"/>
      <c r="J804" s="266">
        <v>802</v>
      </c>
      <c r="K804">
        <v>1.6728693048758973E-3</v>
      </c>
      <c r="L804" s="267">
        <v>-1.1326279276298319E-2</v>
      </c>
    </row>
    <row r="805" spans="1:12" ht="14.4" x14ac:dyDescent="0.3">
      <c r="A805" s="8">
        <v>42971</v>
      </c>
      <c r="B805" s="260">
        <v>2447.9099120000001</v>
      </c>
      <c r="C805" s="260">
        <v>2450.389893</v>
      </c>
      <c r="D805" s="260">
        <v>2436.1899410000001</v>
      </c>
      <c r="E805" s="260">
        <v>2438.969971</v>
      </c>
      <c r="F805" s="261">
        <v>2438.969971</v>
      </c>
      <c r="G805" s="260">
        <v>2846590000</v>
      </c>
      <c r="H805" s="263">
        <f t="shared" si="12"/>
        <v>-2.0744619233302145E-3</v>
      </c>
      <c r="I805" s="262"/>
      <c r="J805" s="266">
        <v>803</v>
      </c>
      <c r="K805">
        <v>-2.0744619233302145E-3</v>
      </c>
      <c r="L805" s="267">
        <v>-1.1316874358758031E-2</v>
      </c>
    </row>
    <row r="806" spans="1:12" ht="14.4" x14ac:dyDescent="0.3">
      <c r="A806" s="8">
        <v>42970</v>
      </c>
      <c r="B806" s="260">
        <v>2444.8798830000001</v>
      </c>
      <c r="C806" s="260">
        <v>2448.9099120000001</v>
      </c>
      <c r="D806" s="260">
        <v>2441.419922</v>
      </c>
      <c r="E806" s="260">
        <v>2444.040039</v>
      </c>
      <c r="F806" s="261">
        <v>2444.040039</v>
      </c>
      <c r="G806" s="260">
        <v>2785290000</v>
      </c>
      <c r="H806" s="263">
        <f t="shared" si="12"/>
        <v>-3.4535928356924368E-3</v>
      </c>
      <c r="I806" s="262"/>
      <c r="J806" s="266">
        <v>804</v>
      </c>
      <c r="K806">
        <v>-3.4535928356924368E-3</v>
      </c>
      <c r="L806" s="267">
        <v>-1.1312606279010692E-2</v>
      </c>
    </row>
    <row r="807" spans="1:12" ht="14.4" x14ac:dyDescent="0.3">
      <c r="A807" s="8">
        <v>42969</v>
      </c>
      <c r="B807" s="260">
        <v>2433.75</v>
      </c>
      <c r="C807" s="260">
        <v>2454.7700199999999</v>
      </c>
      <c r="D807" s="260">
        <v>2433.669922</v>
      </c>
      <c r="E807" s="260">
        <v>2452.51001</v>
      </c>
      <c r="F807" s="261">
        <v>2452.51001</v>
      </c>
      <c r="G807" s="260">
        <v>2777490000</v>
      </c>
      <c r="H807" s="263">
        <f t="shared" si="12"/>
        <v>9.9407799622498929E-3</v>
      </c>
      <c r="I807" s="262"/>
      <c r="J807" s="266">
        <v>805</v>
      </c>
      <c r="K807">
        <v>9.9407799622498929E-3</v>
      </c>
      <c r="L807" s="267">
        <v>-1.131200997907362E-2</v>
      </c>
    </row>
    <row r="808" spans="1:12" ht="14.4" x14ac:dyDescent="0.3">
      <c r="A808" s="8">
        <v>42968</v>
      </c>
      <c r="B808" s="260">
        <v>2425.5</v>
      </c>
      <c r="C808" s="260">
        <v>2430.580078</v>
      </c>
      <c r="D808" s="260">
        <v>2417.3500979999999</v>
      </c>
      <c r="E808" s="260">
        <v>2428.3701169999999</v>
      </c>
      <c r="F808" s="261">
        <v>2428.3701169999999</v>
      </c>
      <c r="G808" s="260">
        <v>2788150000</v>
      </c>
      <c r="H808" s="263">
        <f t="shared" si="12"/>
        <v>1.1626509216590452E-3</v>
      </c>
      <c r="I808" s="262"/>
      <c r="J808" s="266">
        <v>806</v>
      </c>
      <c r="K808">
        <v>1.1626509216590452E-3</v>
      </c>
      <c r="L808" s="267">
        <v>-1.1311245237798032E-2</v>
      </c>
    </row>
    <row r="809" spans="1:12" ht="14.4" x14ac:dyDescent="0.3">
      <c r="A809" s="8">
        <v>42965</v>
      </c>
      <c r="B809" s="260">
        <v>2427.639893</v>
      </c>
      <c r="C809" s="260">
        <v>2440.2700199999999</v>
      </c>
      <c r="D809" s="260">
        <v>2420.6899410000001</v>
      </c>
      <c r="E809" s="260">
        <v>2425.5500489999999</v>
      </c>
      <c r="F809" s="261">
        <v>2425.5500489999999</v>
      </c>
      <c r="G809" s="260">
        <v>3415680000</v>
      </c>
      <c r="H809" s="263">
        <f t="shared" si="12"/>
        <v>-1.8353673366143957E-3</v>
      </c>
      <c r="I809" s="262"/>
      <c r="J809" s="266">
        <v>807</v>
      </c>
      <c r="K809">
        <v>-1.8353673366143957E-3</v>
      </c>
      <c r="L809" s="267">
        <v>-1.1308699123416699E-2</v>
      </c>
    </row>
    <row r="810" spans="1:12" ht="14.4" x14ac:dyDescent="0.3">
      <c r="A810" s="8">
        <v>42964</v>
      </c>
      <c r="B810" s="260">
        <v>2462.9499510000001</v>
      </c>
      <c r="C810" s="260">
        <v>2465.0200199999999</v>
      </c>
      <c r="D810" s="260">
        <v>2430.01001</v>
      </c>
      <c r="E810" s="260">
        <v>2430.01001</v>
      </c>
      <c r="F810" s="261">
        <v>2430.01001</v>
      </c>
      <c r="G810" s="260">
        <v>3142620000</v>
      </c>
      <c r="H810" s="263">
        <f t="shared" si="12"/>
        <v>-1.5436951897705593E-2</v>
      </c>
      <c r="I810" s="262"/>
      <c r="J810" s="266">
        <v>808</v>
      </c>
      <c r="K810">
        <v>-1.5436951897705593E-2</v>
      </c>
      <c r="L810" s="267">
        <v>-1.1269802687015018E-2</v>
      </c>
    </row>
    <row r="811" spans="1:12" ht="14.4" x14ac:dyDescent="0.3">
      <c r="A811" s="8">
        <v>42963</v>
      </c>
      <c r="B811" s="260">
        <v>2468.6298830000001</v>
      </c>
      <c r="C811" s="260">
        <v>2474.929932</v>
      </c>
      <c r="D811" s="260">
        <v>2463.860107</v>
      </c>
      <c r="E811" s="260">
        <v>2468.110107</v>
      </c>
      <c r="F811" s="261">
        <v>2468.110107</v>
      </c>
      <c r="G811" s="260">
        <v>2953650000</v>
      </c>
      <c r="H811" s="263">
        <f t="shared" si="12"/>
        <v>1.4201029160999055E-3</v>
      </c>
      <c r="I811" s="262"/>
      <c r="J811" s="266">
        <v>809</v>
      </c>
      <c r="K811">
        <v>1.4201029160999055E-3</v>
      </c>
      <c r="L811" s="267">
        <v>-1.1241158344606837E-2</v>
      </c>
    </row>
    <row r="812" spans="1:12" ht="14.4" x14ac:dyDescent="0.3">
      <c r="A812" s="8">
        <v>42962</v>
      </c>
      <c r="B812" s="260">
        <v>2468.6599120000001</v>
      </c>
      <c r="C812" s="260">
        <v>2468.8999020000001</v>
      </c>
      <c r="D812" s="260">
        <v>2461.610107</v>
      </c>
      <c r="E812" s="260">
        <v>2464.610107</v>
      </c>
      <c r="F812" s="261">
        <v>2464.610107</v>
      </c>
      <c r="G812" s="260">
        <v>2913100000</v>
      </c>
      <c r="H812" s="263">
        <f t="shared" si="12"/>
        <v>-4.9880809626936054E-4</v>
      </c>
      <c r="I812" s="262"/>
      <c r="J812" s="266">
        <v>810</v>
      </c>
      <c r="K812">
        <v>-4.9880809626936054E-4</v>
      </c>
      <c r="L812" s="267">
        <v>-1.1240108648189051E-2</v>
      </c>
    </row>
    <row r="813" spans="1:12" ht="14.4" x14ac:dyDescent="0.3">
      <c r="A813" s="8">
        <v>42961</v>
      </c>
      <c r="B813" s="260">
        <v>2454.959961</v>
      </c>
      <c r="C813" s="260">
        <v>2468.219971</v>
      </c>
      <c r="D813" s="260">
        <v>2454.959961</v>
      </c>
      <c r="E813" s="260">
        <v>2465.8400879999999</v>
      </c>
      <c r="F813" s="261">
        <v>2465.8400879999999</v>
      </c>
      <c r="G813" s="260">
        <v>2822550000</v>
      </c>
      <c r="H813" s="263">
        <f t="shared" si="12"/>
        <v>1.0043754738020664E-2</v>
      </c>
      <c r="I813" s="262"/>
      <c r="J813" s="266">
        <v>811</v>
      </c>
      <c r="K813">
        <v>1.0043754738020664E-2</v>
      </c>
      <c r="L813" s="267">
        <v>-1.1215013032381342E-2</v>
      </c>
    </row>
    <row r="814" spans="1:12" ht="14.4" x14ac:dyDescent="0.3">
      <c r="A814" s="8">
        <v>42958</v>
      </c>
      <c r="B814" s="260">
        <v>2441.040039</v>
      </c>
      <c r="C814" s="260">
        <v>2448.0900879999999</v>
      </c>
      <c r="D814" s="260">
        <v>2437.8500979999999</v>
      </c>
      <c r="E814" s="260">
        <v>2441.320068</v>
      </c>
      <c r="F814" s="261">
        <v>2441.320068</v>
      </c>
      <c r="G814" s="260">
        <v>3159930000</v>
      </c>
      <c r="H814" s="263">
        <f t="shared" si="12"/>
        <v>1.2755698031536222E-3</v>
      </c>
      <c r="I814" s="262"/>
      <c r="J814" s="266">
        <v>812</v>
      </c>
      <c r="K814">
        <v>1.2755698031536222E-3</v>
      </c>
      <c r="L814" s="267">
        <v>-1.1207364880723368E-2</v>
      </c>
    </row>
    <row r="815" spans="1:12" ht="14.4" x14ac:dyDescent="0.3">
      <c r="A815" s="8">
        <v>42957</v>
      </c>
      <c r="B815" s="260">
        <v>2465.3798830000001</v>
      </c>
      <c r="C815" s="260">
        <v>2465.3798830000001</v>
      </c>
      <c r="D815" s="260">
        <v>2437.75</v>
      </c>
      <c r="E815" s="260">
        <v>2438.209961</v>
      </c>
      <c r="F815" s="261">
        <v>2438.209961</v>
      </c>
      <c r="G815" s="260">
        <v>3621070000</v>
      </c>
      <c r="H815" s="263">
        <f t="shared" si="12"/>
        <v>-1.4474441884265719E-2</v>
      </c>
      <c r="I815" s="262"/>
      <c r="J815" s="266">
        <v>813</v>
      </c>
      <c r="K815">
        <v>-1.4474441884265719E-2</v>
      </c>
      <c r="L815" s="267">
        <v>-1.1200348530916395E-2</v>
      </c>
    </row>
    <row r="816" spans="1:12" ht="14.4" x14ac:dyDescent="0.3">
      <c r="A816" s="8">
        <v>42956</v>
      </c>
      <c r="B816" s="260">
        <v>2465.3500979999999</v>
      </c>
      <c r="C816" s="260">
        <v>2474.4099120000001</v>
      </c>
      <c r="D816" s="260">
        <v>2462.080078</v>
      </c>
      <c r="E816" s="260">
        <v>2474.0200199999999</v>
      </c>
      <c r="F816" s="261">
        <v>2474.0200199999999</v>
      </c>
      <c r="G816" s="260">
        <v>3308060000</v>
      </c>
      <c r="H816" s="263">
        <f t="shared" si="12"/>
        <v>-3.6360853213904953E-4</v>
      </c>
      <c r="I816" s="262"/>
      <c r="J816" s="266">
        <v>814</v>
      </c>
      <c r="K816">
        <v>-3.6360853213904953E-4</v>
      </c>
      <c r="L816" s="267">
        <v>-1.1182581788012E-2</v>
      </c>
    </row>
    <row r="817" spans="1:12" ht="14.4" x14ac:dyDescent="0.3">
      <c r="A817" s="8">
        <v>42955</v>
      </c>
      <c r="B817" s="260">
        <v>2478.3500979999999</v>
      </c>
      <c r="C817" s="260">
        <v>2490.8701169999999</v>
      </c>
      <c r="D817" s="260">
        <v>2470.320068</v>
      </c>
      <c r="E817" s="260">
        <v>2474.919922</v>
      </c>
      <c r="F817" s="261">
        <v>2474.919922</v>
      </c>
      <c r="G817" s="260">
        <v>3344640000</v>
      </c>
      <c r="H817" s="263">
        <f t="shared" si="12"/>
        <v>-2.4144326930320369E-3</v>
      </c>
      <c r="I817" s="262"/>
      <c r="J817" s="266">
        <v>815</v>
      </c>
      <c r="K817">
        <v>-2.4144326930320369E-3</v>
      </c>
      <c r="L817" s="267">
        <v>-1.1173928495197424E-2</v>
      </c>
    </row>
    <row r="818" spans="1:12" ht="14.4" x14ac:dyDescent="0.3">
      <c r="A818" s="8">
        <v>42954</v>
      </c>
      <c r="B818" s="260">
        <v>2477.139893</v>
      </c>
      <c r="C818" s="260">
        <v>2480.9499510000001</v>
      </c>
      <c r="D818" s="260">
        <v>2475.8798830000001</v>
      </c>
      <c r="E818" s="260">
        <v>2480.9099120000001</v>
      </c>
      <c r="F818" s="261">
        <v>2480.9099120000001</v>
      </c>
      <c r="G818" s="260">
        <v>2931780000</v>
      </c>
      <c r="H818" s="263">
        <f t="shared" si="12"/>
        <v>1.6471997963197051E-3</v>
      </c>
      <c r="I818" s="262"/>
      <c r="J818" s="266">
        <v>816</v>
      </c>
      <c r="K818">
        <v>1.6471997963197051E-3</v>
      </c>
      <c r="L818" s="267">
        <v>-1.1173210495539085E-2</v>
      </c>
    </row>
    <row r="819" spans="1:12" ht="14.4" x14ac:dyDescent="0.3">
      <c r="A819" s="8">
        <v>42951</v>
      </c>
      <c r="B819" s="260">
        <v>2476.8798830000001</v>
      </c>
      <c r="C819" s="260">
        <v>2480</v>
      </c>
      <c r="D819" s="260">
        <v>2472.080078</v>
      </c>
      <c r="E819" s="260">
        <v>2476.830078</v>
      </c>
      <c r="F819" s="261">
        <v>2476.830078</v>
      </c>
      <c r="G819" s="260">
        <v>3235140000</v>
      </c>
      <c r="H819" s="263">
        <f t="shared" si="12"/>
        <v>1.889103523332224E-3</v>
      </c>
      <c r="I819" s="262"/>
      <c r="J819" s="266">
        <v>817</v>
      </c>
      <c r="K819">
        <v>1.889103523332224E-3</v>
      </c>
      <c r="L819" s="267">
        <v>-1.1161406322581243E-2</v>
      </c>
    </row>
    <row r="820" spans="1:12" ht="14.4" x14ac:dyDescent="0.3">
      <c r="A820" s="8">
        <v>42950</v>
      </c>
      <c r="B820" s="260">
        <v>2476.030029</v>
      </c>
      <c r="C820" s="260">
        <v>2476.030029</v>
      </c>
      <c r="D820" s="260">
        <v>2468.8500979999999</v>
      </c>
      <c r="E820" s="260">
        <v>2472.1599120000001</v>
      </c>
      <c r="F820" s="261">
        <v>2472.1599120000001</v>
      </c>
      <c r="G820" s="260">
        <v>3645020000</v>
      </c>
      <c r="H820" s="263">
        <f t="shared" si="12"/>
        <v>-2.1836540850556948E-3</v>
      </c>
      <c r="I820" s="262"/>
      <c r="J820" s="266">
        <v>818</v>
      </c>
      <c r="K820">
        <v>-2.1836540850556948E-3</v>
      </c>
      <c r="L820" s="267">
        <v>-1.1149237534336925E-2</v>
      </c>
    </row>
    <row r="821" spans="1:12" ht="14.4" x14ac:dyDescent="0.3">
      <c r="A821" s="8">
        <v>42949</v>
      </c>
      <c r="B821" s="260">
        <v>2480.3798830000001</v>
      </c>
      <c r="C821" s="260">
        <v>2480.3798830000001</v>
      </c>
      <c r="D821" s="260">
        <v>2466.4799800000001</v>
      </c>
      <c r="E821" s="260">
        <v>2477.570068</v>
      </c>
      <c r="F821" s="261">
        <v>2477.570068</v>
      </c>
      <c r="G821" s="260">
        <v>3478580000</v>
      </c>
      <c r="H821" s="263">
        <f t="shared" si="12"/>
        <v>4.9264843488220831E-4</v>
      </c>
      <c r="I821" s="262"/>
      <c r="J821" s="266">
        <v>819</v>
      </c>
      <c r="K821">
        <v>4.9264843488220831E-4</v>
      </c>
      <c r="L821" s="267">
        <v>-1.1146002650820424E-2</v>
      </c>
    </row>
    <row r="822" spans="1:12" ht="14.4" x14ac:dyDescent="0.3">
      <c r="A822" s="8">
        <v>42948</v>
      </c>
      <c r="B822" s="260">
        <v>2477.1000979999999</v>
      </c>
      <c r="C822" s="260">
        <v>2478.51001</v>
      </c>
      <c r="D822" s="260">
        <v>2471.139893</v>
      </c>
      <c r="E822" s="260">
        <v>2476.3500979999999</v>
      </c>
      <c r="F822" s="261">
        <v>2476.3500979999999</v>
      </c>
      <c r="G822" s="260">
        <v>3460860000</v>
      </c>
      <c r="H822" s="263">
        <f t="shared" si="12"/>
        <v>2.4491150386565632E-3</v>
      </c>
      <c r="I822" s="262"/>
      <c r="J822" s="266">
        <v>820</v>
      </c>
      <c r="K822">
        <v>2.4491150386565632E-3</v>
      </c>
      <c r="L822" s="267">
        <v>-1.114542710469359E-2</v>
      </c>
    </row>
    <row r="823" spans="1:12" ht="14.4" x14ac:dyDescent="0.3">
      <c r="A823" s="8">
        <v>42947</v>
      </c>
      <c r="B823" s="260">
        <v>2475.9399410000001</v>
      </c>
      <c r="C823" s="260">
        <v>2477.959961</v>
      </c>
      <c r="D823" s="260">
        <v>2468.530029</v>
      </c>
      <c r="E823" s="260">
        <v>2470.3000489999999</v>
      </c>
      <c r="F823" s="261">
        <v>2470.3000489999999</v>
      </c>
      <c r="G823" s="260">
        <v>3469210000</v>
      </c>
      <c r="H823" s="263">
        <f t="shared" si="12"/>
        <v>-7.2814567721437976E-4</v>
      </c>
      <c r="I823" s="262"/>
      <c r="J823" s="266">
        <v>821</v>
      </c>
      <c r="K823">
        <v>-7.2814567721437976E-4</v>
      </c>
      <c r="L823" s="267">
        <v>-1.113409116912459E-2</v>
      </c>
    </row>
    <row r="824" spans="1:12" ht="14.4" x14ac:dyDescent="0.3">
      <c r="A824" s="8">
        <v>42944</v>
      </c>
      <c r="B824" s="260">
        <v>2469.1201169999999</v>
      </c>
      <c r="C824" s="260">
        <v>2473.530029</v>
      </c>
      <c r="D824" s="260">
        <v>2464.6599120000001</v>
      </c>
      <c r="E824" s="260">
        <v>2472.1000979999999</v>
      </c>
      <c r="F824" s="261">
        <v>2472.1000979999999</v>
      </c>
      <c r="G824" s="260">
        <v>3294770000</v>
      </c>
      <c r="H824" s="263">
        <f t="shared" si="12"/>
        <v>-1.3411154893339964E-3</v>
      </c>
      <c r="I824" s="262"/>
      <c r="J824" s="266">
        <v>822</v>
      </c>
      <c r="K824">
        <v>-1.3411154893339964E-3</v>
      </c>
      <c r="L824" s="267">
        <v>-1.1133591430986939E-2</v>
      </c>
    </row>
    <row r="825" spans="1:12" ht="14.4" x14ac:dyDescent="0.3">
      <c r="A825" s="8">
        <v>42943</v>
      </c>
      <c r="B825" s="260">
        <v>2482.76001</v>
      </c>
      <c r="C825" s="260">
        <v>2484.040039</v>
      </c>
      <c r="D825" s="260">
        <v>2459.929932</v>
      </c>
      <c r="E825" s="260">
        <v>2475.419922</v>
      </c>
      <c r="F825" s="261">
        <v>2475.419922</v>
      </c>
      <c r="G825" s="260">
        <v>3995520000</v>
      </c>
      <c r="H825" s="263">
        <f t="shared" si="12"/>
        <v>-9.7268816832883544E-4</v>
      </c>
      <c r="I825" s="262"/>
      <c r="J825" s="266">
        <v>823</v>
      </c>
      <c r="K825">
        <v>-9.7268816832883544E-4</v>
      </c>
      <c r="L825" s="267">
        <v>-1.1112863870212594E-2</v>
      </c>
    </row>
    <row r="826" spans="1:12" ht="14.4" x14ac:dyDescent="0.3">
      <c r="A826" s="8">
        <v>42942</v>
      </c>
      <c r="B826" s="260">
        <v>2479.969971</v>
      </c>
      <c r="C826" s="260">
        <v>2481.6899410000001</v>
      </c>
      <c r="D826" s="260">
        <v>2474.9399410000001</v>
      </c>
      <c r="E826" s="260">
        <v>2477.830078</v>
      </c>
      <c r="F826" s="261">
        <v>2477.830078</v>
      </c>
      <c r="G826" s="260">
        <v>3557020000</v>
      </c>
      <c r="H826" s="263">
        <f t="shared" si="12"/>
        <v>2.826638218711014E-4</v>
      </c>
      <c r="I826" s="262"/>
      <c r="J826" s="266">
        <v>824</v>
      </c>
      <c r="K826">
        <v>2.826638218711014E-4</v>
      </c>
      <c r="L826" s="267">
        <v>-1.1111650387564141E-2</v>
      </c>
    </row>
    <row r="827" spans="1:12" ht="14.4" x14ac:dyDescent="0.3">
      <c r="A827" s="8">
        <v>42941</v>
      </c>
      <c r="B827" s="260">
        <v>2477.8798830000001</v>
      </c>
      <c r="C827" s="260">
        <v>2481.23999</v>
      </c>
      <c r="D827" s="260">
        <v>2474.9099120000001</v>
      </c>
      <c r="E827" s="260">
        <v>2477.1298830000001</v>
      </c>
      <c r="F827" s="261">
        <v>2477.1298830000001</v>
      </c>
      <c r="G827" s="260">
        <v>4108060000</v>
      </c>
      <c r="H827" s="263">
        <f t="shared" si="12"/>
        <v>2.9231717986643664E-3</v>
      </c>
      <c r="I827" s="262"/>
      <c r="J827" s="266">
        <v>825</v>
      </c>
      <c r="K827">
        <v>2.9231717986643664E-3</v>
      </c>
      <c r="L827" s="267">
        <v>-1.1111495786944134E-2</v>
      </c>
    </row>
    <row r="828" spans="1:12" ht="14.4" x14ac:dyDescent="0.3">
      <c r="A828" s="8">
        <v>42940</v>
      </c>
      <c r="B828" s="260">
        <v>2472.040039</v>
      </c>
      <c r="C828" s="260">
        <v>2473.1000979999999</v>
      </c>
      <c r="D828" s="260">
        <v>2466.320068</v>
      </c>
      <c r="E828" s="260">
        <v>2469.9099120000001</v>
      </c>
      <c r="F828" s="261">
        <v>2469.9099120000001</v>
      </c>
      <c r="G828" s="260">
        <v>3010240000</v>
      </c>
      <c r="H828" s="263">
        <f t="shared" si="12"/>
        <v>-1.0637348469647581E-3</v>
      </c>
      <c r="I828" s="262"/>
      <c r="J828" s="266">
        <v>826</v>
      </c>
      <c r="K828">
        <v>-1.0637348469647581E-3</v>
      </c>
      <c r="L828" s="267">
        <v>-1.1095788577777117E-2</v>
      </c>
    </row>
    <row r="829" spans="1:12" ht="14.4" x14ac:dyDescent="0.3">
      <c r="A829" s="8">
        <v>42937</v>
      </c>
      <c r="B829" s="260">
        <v>2467.3999020000001</v>
      </c>
      <c r="C829" s="260">
        <v>2472.540039</v>
      </c>
      <c r="D829" s="260">
        <v>2465.0600589999999</v>
      </c>
      <c r="E829" s="260">
        <v>2472.540039</v>
      </c>
      <c r="F829" s="261">
        <v>2472.540039</v>
      </c>
      <c r="G829" s="260">
        <v>3059570000</v>
      </c>
      <c r="H829" s="263">
        <f t="shared" si="12"/>
        <v>-3.6787160364098131E-4</v>
      </c>
      <c r="I829" s="262"/>
      <c r="J829" s="266">
        <v>827</v>
      </c>
      <c r="K829">
        <v>-3.6787160364098131E-4</v>
      </c>
      <c r="L829" s="267">
        <v>-1.108994393895815E-2</v>
      </c>
    </row>
    <row r="830" spans="1:12" ht="14.4" x14ac:dyDescent="0.3">
      <c r="A830" s="8">
        <v>42936</v>
      </c>
      <c r="B830" s="260">
        <v>2475.5600589999999</v>
      </c>
      <c r="C830" s="260">
        <v>2477.6201169999999</v>
      </c>
      <c r="D830" s="260">
        <v>2468.429932</v>
      </c>
      <c r="E830" s="260">
        <v>2473.4499510000001</v>
      </c>
      <c r="F830" s="261">
        <v>2473.4499510000001</v>
      </c>
      <c r="G830" s="260">
        <v>3182780000</v>
      </c>
      <c r="H830" s="263">
        <f t="shared" si="12"/>
        <v>-1.5365930076621139E-4</v>
      </c>
      <c r="I830" s="262"/>
      <c r="J830" s="266">
        <v>828</v>
      </c>
      <c r="K830">
        <v>-1.5365930076621139E-4</v>
      </c>
      <c r="L830" s="267">
        <v>-1.1089116850089155E-2</v>
      </c>
    </row>
    <row r="831" spans="1:12" ht="14.4" x14ac:dyDescent="0.3">
      <c r="A831" s="8">
        <v>42935</v>
      </c>
      <c r="B831" s="260">
        <v>2463.8500979999999</v>
      </c>
      <c r="C831" s="260">
        <v>2473.830078</v>
      </c>
      <c r="D831" s="260">
        <v>2463.8500979999999</v>
      </c>
      <c r="E831" s="260">
        <v>2473.830078</v>
      </c>
      <c r="F831" s="261">
        <v>2473.830078</v>
      </c>
      <c r="G831" s="260">
        <v>3059760000</v>
      </c>
      <c r="H831" s="263">
        <f t="shared" si="12"/>
        <v>5.3726394776610524E-3</v>
      </c>
      <c r="I831" s="262"/>
      <c r="J831" s="266">
        <v>829</v>
      </c>
      <c r="K831">
        <v>5.3726394776610524E-3</v>
      </c>
      <c r="L831" s="267">
        <v>-1.1085158848183627E-2</v>
      </c>
    </row>
    <row r="832" spans="1:12" ht="14.4" x14ac:dyDescent="0.3">
      <c r="A832" s="8">
        <v>42934</v>
      </c>
      <c r="B832" s="260">
        <v>2455.8798830000001</v>
      </c>
      <c r="C832" s="260">
        <v>2460.919922</v>
      </c>
      <c r="D832" s="260">
        <v>2450.3400879999999</v>
      </c>
      <c r="E832" s="260">
        <v>2460.610107</v>
      </c>
      <c r="F832" s="261">
        <v>2460.610107</v>
      </c>
      <c r="G832" s="260">
        <v>2962130000</v>
      </c>
      <c r="H832" s="263">
        <f t="shared" si="12"/>
        <v>5.9785700040284034E-4</v>
      </c>
      <c r="I832" s="262"/>
      <c r="J832" s="266">
        <v>830</v>
      </c>
      <c r="K832">
        <v>5.9785700040284034E-4</v>
      </c>
      <c r="L832" s="267">
        <v>-1.1079077191320912E-2</v>
      </c>
    </row>
    <row r="833" spans="1:12" ht="14.4" x14ac:dyDescent="0.3">
      <c r="A833" s="8">
        <v>42933</v>
      </c>
      <c r="B833" s="260">
        <v>2459.5</v>
      </c>
      <c r="C833" s="260">
        <v>2462.820068</v>
      </c>
      <c r="D833" s="260">
        <v>2457.1599120000001</v>
      </c>
      <c r="E833" s="260">
        <v>2459.139893</v>
      </c>
      <c r="F833" s="261">
        <v>2459.139893</v>
      </c>
      <c r="G833" s="260">
        <v>2793170000</v>
      </c>
      <c r="H833" s="263">
        <f t="shared" si="12"/>
        <v>-5.2912855823738372E-5</v>
      </c>
      <c r="I833" s="262"/>
      <c r="J833" s="266">
        <v>831</v>
      </c>
      <c r="K833">
        <v>-5.2912855823738372E-5</v>
      </c>
      <c r="L833" s="267">
        <v>-1.1073349296366249E-2</v>
      </c>
    </row>
    <row r="834" spans="1:12" ht="14.4" x14ac:dyDescent="0.3">
      <c r="A834" s="8">
        <v>42930</v>
      </c>
      <c r="B834" s="260">
        <v>2449.1599120000001</v>
      </c>
      <c r="C834" s="260">
        <v>2463.540039</v>
      </c>
      <c r="D834" s="260">
        <v>2446.6899410000001</v>
      </c>
      <c r="E834" s="260">
        <v>2459.2700199999999</v>
      </c>
      <c r="F834" s="261">
        <v>2459.2700199999999</v>
      </c>
      <c r="G834" s="260">
        <v>2736640000</v>
      </c>
      <c r="H834" s="263">
        <f t="shared" si="12"/>
        <v>4.6735033214997425E-3</v>
      </c>
      <c r="I834" s="262"/>
      <c r="J834" s="266">
        <v>832</v>
      </c>
      <c r="K834">
        <v>4.6735033214997425E-3</v>
      </c>
      <c r="L834" s="267">
        <v>-1.1055164328272138E-2</v>
      </c>
    </row>
    <row r="835" spans="1:12" ht="14.4" x14ac:dyDescent="0.3">
      <c r="A835" s="8">
        <v>42929</v>
      </c>
      <c r="B835" s="260">
        <v>2444.98999</v>
      </c>
      <c r="C835" s="260">
        <v>2449.320068</v>
      </c>
      <c r="D835" s="260">
        <v>2441.6899410000001</v>
      </c>
      <c r="E835" s="260">
        <v>2447.830078</v>
      </c>
      <c r="F835" s="261">
        <v>2447.830078</v>
      </c>
      <c r="G835" s="260">
        <v>3067670000</v>
      </c>
      <c r="H835" s="263">
        <f t="shared" si="12"/>
        <v>1.8745842627647428E-3</v>
      </c>
      <c r="I835" s="262"/>
      <c r="J835" s="266">
        <v>833</v>
      </c>
      <c r="K835">
        <v>1.8745842627647428E-3</v>
      </c>
      <c r="L835" s="267">
        <v>-1.1049941657992132E-2</v>
      </c>
    </row>
    <row r="836" spans="1:12" ht="14.4" x14ac:dyDescent="0.3">
      <c r="A836" s="8">
        <v>42928</v>
      </c>
      <c r="B836" s="260">
        <v>2435.75</v>
      </c>
      <c r="C836" s="260">
        <v>2445.76001</v>
      </c>
      <c r="D836" s="260">
        <v>2435.75</v>
      </c>
      <c r="E836" s="260">
        <v>2443.25</v>
      </c>
      <c r="F836" s="261">
        <v>2443.25</v>
      </c>
      <c r="G836" s="260">
        <v>3171620000</v>
      </c>
      <c r="H836" s="263">
        <f t="shared" ref="H836:H899" si="13">(F836-F837)/F837</f>
        <v>7.3056077591855647E-3</v>
      </c>
      <c r="I836" s="262"/>
      <c r="J836" s="266">
        <v>834</v>
      </c>
      <c r="K836">
        <v>7.3056077591855647E-3</v>
      </c>
      <c r="L836" s="267">
        <v>-1.1027284917321526E-2</v>
      </c>
    </row>
    <row r="837" spans="1:12" ht="14.4" x14ac:dyDescent="0.3">
      <c r="A837" s="8">
        <v>42927</v>
      </c>
      <c r="B837" s="260">
        <v>2427.3500979999999</v>
      </c>
      <c r="C837" s="260">
        <v>2429.3000489999999</v>
      </c>
      <c r="D837" s="260">
        <v>2412.790039</v>
      </c>
      <c r="E837" s="260">
        <v>2425.530029</v>
      </c>
      <c r="F837" s="261">
        <v>2425.530029</v>
      </c>
      <c r="G837" s="260">
        <v>3106750000</v>
      </c>
      <c r="H837" s="263">
        <f t="shared" si="13"/>
        <v>-7.8268088192956942E-4</v>
      </c>
      <c r="I837" s="262"/>
      <c r="J837" s="266">
        <v>835</v>
      </c>
      <c r="K837">
        <v>-7.8268088192956942E-4</v>
      </c>
      <c r="L837" s="267">
        <v>-1.1017851604204045E-2</v>
      </c>
    </row>
    <row r="838" spans="1:12" ht="14.4" x14ac:dyDescent="0.3">
      <c r="A838" s="8">
        <v>42926</v>
      </c>
      <c r="B838" s="260">
        <v>2424.51001</v>
      </c>
      <c r="C838" s="260">
        <v>2432</v>
      </c>
      <c r="D838" s="260">
        <v>2422.2700199999999</v>
      </c>
      <c r="E838" s="260">
        <v>2427.429932</v>
      </c>
      <c r="F838" s="261">
        <v>2427.429932</v>
      </c>
      <c r="G838" s="260">
        <v>2999130000</v>
      </c>
      <c r="H838" s="263">
        <f t="shared" si="13"/>
        <v>9.2776621244118065E-4</v>
      </c>
      <c r="I838" s="262"/>
      <c r="J838" s="266">
        <v>836</v>
      </c>
      <c r="K838">
        <v>9.2776621244118065E-4</v>
      </c>
      <c r="L838" s="267">
        <v>-1.1016700899554097E-2</v>
      </c>
    </row>
    <row r="839" spans="1:12" ht="14.4" x14ac:dyDescent="0.3">
      <c r="A839" s="8">
        <v>42923</v>
      </c>
      <c r="B839" s="260">
        <v>2413.5200199999999</v>
      </c>
      <c r="C839" s="260">
        <v>2426.919922</v>
      </c>
      <c r="D839" s="260">
        <v>2413.5200199999999</v>
      </c>
      <c r="E839" s="260">
        <v>2425.179932</v>
      </c>
      <c r="F839" s="261">
        <v>2425.179932</v>
      </c>
      <c r="G839" s="260">
        <v>2901330000</v>
      </c>
      <c r="H839" s="263">
        <f t="shared" si="13"/>
        <v>6.4031256354393643E-3</v>
      </c>
      <c r="I839" s="262"/>
      <c r="J839" s="266">
        <v>837</v>
      </c>
      <c r="K839">
        <v>6.4031256354393643E-3</v>
      </c>
      <c r="L839" s="267">
        <v>-1.099569314929217E-2</v>
      </c>
    </row>
    <row r="840" spans="1:12" ht="14.4" x14ac:dyDescent="0.3">
      <c r="A840" s="8">
        <v>42922</v>
      </c>
      <c r="B840" s="260">
        <v>2423.4399410000001</v>
      </c>
      <c r="C840" s="260">
        <v>2424.280029</v>
      </c>
      <c r="D840" s="260">
        <v>2407.6999510000001</v>
      </c>
      <c r="E840" s="260">
        <v>2409.75</v>
      </c>
      <c r="F840" s="261">
        <v>2409.75</v>
      </c>
      <c r="G840" s="260">
        <v>3364520000</v>
      </c>
      <c r="H840" s="263">
        <f t="shared" si="13"/>
        <v>-9.3688237951342433E-3</v>
      </c>
      <c r="I840" s="262"/>
      <c r="J840" s="266">
        <v>838</v>
      </c>
      <c r="K840">
        <v>-9.3688237951342433E-3</v>
      </c>
      <c r="L840" s="267">
        <v>-1.0990218655025192E-2</v>
      </c>
    </row>
    <row r="841" spans="1:12" ht="14.4" x14ac:dyDescent="0.3">
      <c r="A841" s="8">
        <v>42921</v>
      </c>
      <c r="B841" s="260">
        <v>2430.780029</v>
      </c>
      <c r="C841" s="260">
        <v>2434.8999020000001</v>
      </c>
      <c r="D841" s="260">
        <v>2422.0500489999999</v>
      </c>
      <c r="E841" s="260">
        <v>2432.540039</v>
      </c>
      <c r="F841" s="261">
        <v>2432.540039</v>
      </c>
      <c r="G841" s="260">
        <v>3367220000</v>
      </c>
      <c r="H841" s="263">
        <f t="shared" si="13"/>
        <v>1.4532789018848109E-3</v>
      </c>
      <c r="I841" s="262"/>
      <c r="J841" s="266">
        <v>839</v>
      </c>
      <c r="K841">
        <v>1.4532789018848109E-3</v>
      </c>
      <c r="L841" s="267">
        <v>-1.097737645646437E-2</v>
      </c>
    </row>
    <row r="842" spans="1:12" ht="14.4" x14ac:dyDescent="0.3">
      <c r="A842" s="8">
        <v>42919</v>
      </c>
      <c r="B842" s="260">
        <v>2431.389893</v>
      </c>
      <c r="C842" s="260">
        <v>2439.169922</v>
      </c>
      <c r="D842" s="260">
        <v>2428.6899410000001</v>
      </c>
      <c r="E842" s="260">
        <v>2429.01001</v>
      </c>
      <c r="F842" s="261">
        <v>2429.01001</v>
      </c>
      <c r="G842" s="260">
        <v>1962290000</v>
      </c>
      <c r="H842" s="263">
        <f t="shared" si="13"/>
        <v>2.3108339915050612E-3</v>
      </c>
      <c r="I842" s="262"/>
      <c r="J842" s="266">
        <v>840</v>
      </c>
      <c r="K842">
        <v>2.3108339915050612E-3</v>
      </c>
      <c r="L842" s="267">
        <v>-1.0967796087191596E-2</v>
      </c>
    </row>
    <row r="843" spans="1:12" ht="14.4" x14ac:dyDescent="0.3">
      <c r="A843" s="8">
        <v>42916</v>
      </c>
      <c r="B843" s="260">
        <v>2429.1999510000001</v>
      </c>
      <c r="C843" s="260">
        <v>2432.709961</v>
      </c>
      <c r="D843" s="260">
        <v>2421.6499020000001</v>
      </c>
      <c r="E843" s="260">
        <v>2423.4099120000001</v>
      </c>
      <c r="F843" s="261">
        <v>2423.4099120000001</v>
      </c>
      <c r="G843" s="260">
        <v>3361590000</v>
      </c>
      <c r="H843" s="263">
        <f t="shared" si="13"/>
        <v>1.5332318366443696E-3</v>
      </c>
      <c r="I843" s="262"/>
      <c r="J843" s="266">
        <v>841</v>
      </c>
      <c r="K843">
        <v>1.5332318366443696E-3</v>
      </c>
      <c r="L843" s="267">
        <v>-1.09663262593238E-2</v>
      </c>
    </row>
    <row r="844" spans="1:12" ht="14.4" x14ac:dyDescent="0.3">
      <c r="A844" s="8">
        <v>42915</v>
      </c>
      <c r="B844" s="260">
        <v>2442.3798830000001</v>
      </c>
      <c r="C844" s="260">
        <v>2442.7299800000001</v>
      </c>
      <c r="D844" s="260">
        <v>2405.6999510000001</v>
      </c>
      <c r="E844" s="260">
        <v>2419.6999510000001</v>
      </c>
      <c r="F844" s="261">
        <v>2419.6999510000001</v>
      </c>
      <c r="G844" s="260">
        <v>3900280000</v>
      </c>
      <c r="H844" s="263">
        <f t="shared" si="13"/>
        <v>-8.6000231522239193E-3</v>
      </c>
      <c r="I844" s="262"/>
      <c r="J844" s="266">
        <v>842</v>
      </c>
      <c r="K844">
        <v>-8.6000231522239193E-3</v>
      </c>
      <c r="L844" s="267">
        <v>-1.0948080038734088E-2</v>
      </c>
    </row>
    <row r="845" spans="1:12" ht="14.4" x14ac:dyDescent="0.3">
      <c r="A845" s="8">
        <v>42914</v>
      </c>
      <c r="B845" s="260">
        <v>2428.6999510000001</v>
      </c>
      <c r="C845" s="260">
        <v>2442.969971</v>
      </c>
      <c r="D845" s="260">
        <v>2428.0200199999999</v>
      </c>
      <c r="E845" s="260">
        <v>2440.6899410000001</v>
      </c>
      <c r="F845" s="261">
        <v>2440.6899410000001</v>
      </c>
      <c r="G845" s="260">
        <v>3500800000</v>
      </c>
      <c r="H845" s="263">
        <f t="shared" si="13"/>
        <v>8.8080661287370157E-3</v>
      </c>
      <c r="I845" s="262"/>
      <c r="J845" s="266">
        <v>843</v>
      </c>
      <c r="K845">
        <v>8.8080661287370157E-3</v>
      </c>
      <c r="L845" s="267">
        <v>-1.0944233136682358E-2</v>
      </c>
    </row>
    <row r="846" spans="1:12" ht="14.4" x14ac:dyDescent="0.3">
      <c r="A846" s="8">
        <v>42913</v>
      </c>
      <c r="B846" s="260">
        <v>2436.3400879999999</v>
      </c>
      <c r="C846" s="260">
        <v>2440.1499020000001</v>
      </c>
      <c r="D846" s="260">
        <v>2419.3798830000001</v>
      </c>
      <c r="E846" s="260">
        <v>2419.3798830000001</v>
      </c>
      <c r="F846" s="261">
        <v>2419.3798830000001</v>
      </c>
      <c r="G846" s="260">
        <v>3563910000</v>
      </c>
      <c r="H846" s="263">
        <f t="shared" si="13"/>
        <v>-8.0728246631084181E-3</v>
      </c>
      <c r="I846" s="262"/>
      <c r="J846" s="266">
        <v>844</v>
      </c>
      <c r="K846">
        <v>-8.0728246631084181E-3</v>
      </c>
      <c r="L846" s="267">
        <v>-1.0901257401154715E-2</v>
      </c>
    </row>
    <row r="847" spans="1:12" ht="14.4" x14ac:dyDescent="0.3">
      <c r="A847" s="8">
        <v>42912</v>
      </c>
      <c r="B847" s="260">
        <v>2443.320068</v>
      </c>
      <c r="C847" s="260">
        <v>2450.419922</v>
      </c>
      <c r="D847" s="260">
        <v>2437.030029</v>
      </c>
      <c r="E847" s="260">
        <v>2439.070068</v>
      </c>
      <c r="F847" s="261">
        <v>2439.070068</v>
      </c>
      <c r="G847" s="260">
        <v>3238970000</v>
      </c>
      <c r="H847" s="263">
        <f t="shared" si="13"/>
        <v>3.158015767238528E-4</v>
      </c>
      <c r="I847" s="262"/>
      <c r="J847" s="266">
        <v>845</v>
      </c>
      <c r="K847">
        <v>3.158015767238528E-4</v>
      </c>
      <c r="L847" s="267">
        <v>-1.0898815391439502E-2</v>
      </c>
    </row>
    <row r="848" spans="1:12" ht="14.4" x14ac:dyDescent="0.3">
      <c r="A848" s="8">
        <v>42909</v>
      </c>
      <c r="B848" s="260">
        <v>2434.6499020000001</v>
      </c>
      <c r="C848" s="260">
        <v>2441.3999020000001</v>
      </c>
      <c r="D848" s="260">
        <v>2431.110107</v>
      </c>
      <c r="E848" s="260">
        <v>2438.3000489999999</v>
      </c>
      <c r="F848" s="261">
        <v>2438.3000489999999</v>
      </c>
      <c r="G848" s="260">
        <v>5278330000</v>
      </c>
      <c r="H848" s="263">
        <f t="shared" si="13"/>
        <v>1.5609155884164898E-3</v>
      </c>
      <c r="I848" s="262"/>
      <c r="J848" s="266">
        <v>846</v>
      </c>
      <c r="K848">
        <v>1.5609155884164898E-3</v>
      </c>
      <c r="L848" s="267">
        <v>-1.0887269486177379E-2</v>
      </c>
    </row>
    <row r="849" spans="1:12" ht="14.4" x14ac:dyDescent="0.3">
      <c r="A849" s="8">
        <v>42908</v>
      </c>
      <c r="B849" s="260">
        <v>2437.3999020000001</v>
      </c>
      <c r="C849" s="260">
        <v>2441.6201169999999</v>
      </c>
      <c r="D849" s="260">
        <v>2433.2700199999999</v>
      </c>
      <c r="E849" s="260">
        <v>2434.5</v>
      </c>
      <c r="F849" s="261">
        <v>2434.5</v>
      </c>
      <c r="G849" s="260">
        <v>3468210000</v>
      </c>
      <c r="H849" s="263">
        <f t="shared" si="13"/>
        <v>-4.5578189908536577E-4</v>
      </c>
      <c r="I849" s="262"/>
      <c r="J849" s="266">
        <v>847</v>
      </c>
      <c r="K849">
        <v>-4.5578189908536577E-4</v>
      </c>
      <c r="L849" s="267">
        <v>-1.0885526168438568E-2</v>
      </c>
    </row>
    <row r="850" spans="1:12" ht="14.4" x14ac:dyDescent="0.3">
      <c r="A850" s="8">
        <v>42907</v>
      </c>
      <c r="B850" s="260">
        <v>2439.3100589999999</v>
      </c>
      <c r="C850" s="260">
        <v>2442.2299800000001</v>
      </c>
      <c r="D850" s="260">
        <v>2430.73999</v>
      </c>
      <c r="E850" s="260">
        <v>2435.610107</v>
      </c>
      <c r="F850" s="261">
        <v>2435.610107</v>
      </c>
      <c r="G850" s="260">
        <v>3594820000</v>
      </c>
      <c r="H850" s="263">
        <f t="shared" si="13"/>
        <v>-5.8264444143213401E-4</v>
      </c>
      <c r="I850" s="262"/>
      <c r="J850" s="266">
        <v>848</v>
      </c>
      <c r="K850">
        <v>-5.8264444143213401E-4</v>
      </c>
      <c r="L850" s="267">
        <v>-1.0882882347594948E-2</v>
      </c>
    </row>
    <row r="851" spans="1:12" ht="14.4" x14ac:dyDescent="0.3">
      <c r="A851" s="8">
        <v>42906</v>
      </c>
      <c r="B851" s="260">
        <v>2450.6599120000001</v>
      </c>
      <c r="C851" s="260">
        <v>2450.6599120000001</v>
      </c>
      <c r="D851" s="260">
        <v>2436.6000979999999</v>
      </c>
      <c r="E851" s="260">
        <v>2437.030029</v>
      </c>
      <c r="F851" s="261">
        <v>2437.030029</v>
      </c>
      <c r="G851" s="260">
        <v>3416510000</v>
      </c>
      <c r="H851" s="263">
        <f t="shared" si="13"/>
        <v>-6.6966375083224797E-3</v>
      </c>
      <c r="I851" s="262"/>
      <c r="J851" s="266">
        <v>849</v>
      </c>
      <c r="K851">
        <v>-6.6966375083224797E-3</v>
      </c>
      <c r="L851" s="267">
        <v>-1.0869028090403748E-2</v>
      </c>
    </row>
    <row r="852" spans="1:12" ht="14.4" x14ac:dyDescent="0.3">
      <c r="A852" s="8">
        <v>42905</v>
      </c>
      <c r="B852" s="260">
        <v>2442.5500489999999</v>
      </c>
      <c r="C852" s="260">
        <v>2453.820068</v>
      </c>
      <c r="D852" s="260">
        <v>2441.790039</v>
      </c>
      <c r="E852" s="260">
        <v>2453.459961</v>
      </c>
      <c r="F852" s="261">
        <v>2453.459961</v>
      </c>
      <c r="G852" s="260">
        <v>3264700000</v>
      </c>
      <c r="H852" s="263">
        <f t="shared" si="13"/>
        <v>8.3472288260190847E-3</v>
      </c>
      <c r="I852" s="262"/>
      <c r="J852" s="266">
        <v>850</v>
      </c>
      <c r="K852">
        <v>8.3472288260190847E-3</v>
      </c>
      <c r="L852" s="267">
        <v>-1.0863483946818714E-2</v>
      </c>
    </row>
    <row r="853" spans="1:12" ht="14.4" x14ac:dyDescent="0.3">
      <c r="A853" s="8">
        <v>42902</v>
      </c>
      <c r="B853" s="260">
        <v>2431.23999</v>
      </c>
      <c r="C853" s="260">
        <v>2433.1499020000001</v>
      </c>
      <c r="D853" s="260">
        <v>2422.8798830000001</v>
      </c>
      <c r="E853" s="260">
        <v>2433.1499020000001</v>
      </c>
      <c r="F853" s="261">
        <v>2433.1499020000001</v>
      </c>
      <c r="G853" s="260">
        <v>5284720000</v>
      </c>
      <c r="H853" s="263">
        <f t="shared" si="13"/>
        <v>2.8363920108121762E-4</v>
      </c>
      <c r="I853" s="262"/>
      <c r="J853" s="266">
        <v>851</v>
      </c>
      <c r="K853">
        <v>2.8363920108121762E-4</v>
      </c>
      <c r="L853" s="267">
        <v>-1.0841622120704789E-2</v>
      </c>
    </row>
    <row r="854" spans="1:12" ht="14.4" x14ac:dyDescent="0.3">
      <c r="A854" s="8">
        <v>42901</v>
      </c>
      <c r="B854" s="260">
        <v>2424.139893</v>
      </c>
      <c r="C854" s="260">
        <v>2433.9499510000001</v>
      </c>
      <c r="D854" s="260">
        <v>2418.530029</v>
      </c>
      <c r="E854" s="260">
        <v>2432.459961</v>
      </c>
      <c r="F854" s="261">
        <v>2432.459961</v>
      </c>
      <c r="G854" s="260">
        <v>3353050000</v>
      </c>
      <c r="H854" s="263">
        <f t="shared" si="13"/>
        <v>-2.2395981716744925E-3</v>
      </c>
      <c r="I854" s="262"/>
      <c r="J854" s="266">
        <v>852</v>
      </c>
      <c r="K854">
        <v>-2.2395981716744925E-3</v>
      </c>
      <c r="L854" s="267">
        <v>-1.0838374634476389E-2</v>
      </c>
    </row>
    <row r="855" spans="1:12" ht="14.4" x14ac:dyDescent="0.3">
      <c r="A855" s="8">
        <v>42900</v>
      </c>
      <c r="B855" s="260">
        <v>2443.75</v>
      </c>
      <c r="C855" s="260">
        <v>2443.75</v>
      </c>
      <c r="D855" s="260">
        <v>2428.3400879999999</v>
      </c>
      <c r="E855" s="260">
        <v>2437.919922</v>
      </c>
      <c r="F855" s="261">
        <v>2437.919922</v>
      </c>
      <c r="G855" s="260">
        <v>3555590000</v>
      </c>
      <c r="H855" s="263">
        <f t="shared" si="13"/>
        <v>-9.9583088590096507E-4</v>
      </c>
      <c r="I855" s="262"/>
      <c r="J855" s="266">
        <v>853</v>
      </c>
      <c r="K855">
        <v>-9.9583088590096507E-4</v>
      </c>
      <c r="L855" s="267">
        <v>-1.0835189509259525E-2</v>
      </c>
    </row>
    <row r="856" spans="1:12" ht="14.4" x14ac:dyDescent="0.3">
      <c r="A856" s="8">
        <v>42899</v>
      </c>
      <c r="B856" s="260">
        <v>2434.1499020000001</v>
      </c>
      <c r="C856" s="260">
        <v>2441.48999</v>
      </c>
      <c r="D856" s="260">
        <v>2431.280029</v>
      </c>
      <c r="E856" s="260">
        <v>2440.3500979999999</v>
      </c>
      <c r="F856" s="261">
        <v>2440.3500979999999</v>
      </c>
      <c r="G856" s="260">
        <v>3275500000</v>
      </c>
      <c r="H856" s="263">
        <f t="shared" si="13"/>
        <v>4.5115051443905306E-3</v>
      </c>
      <c r="I856" s="262"/>
      <c r="J856" s="266">
        <v>854</v>
      </c>
      <c r="K856">
        <v>4.5115051443905306E-3</v>
      </c>
      <c r="L856" s="267">
        <v>-1.0833051822119695E-2</v>
      </c>
    </row>
    <row r="857" spans="1:12" ht="14.4" x14ac:dyDescent="0.3">
      <c r="A857" s="8">
        <v>42898</v>
      </c>
      <c r="B857" s="260">
        <v>2425.8798830000001</v>
      </c>
      <c r="C857" s="260">
        <v>2430.3798830000001</v>
      </c>
      <c r="D857" s="260">
        <v>2419.969971</v>
      </c>
      <c r="E857" s="260">
        <v>2429.389893</v>
      </c>
      <c r="F857" s="261">
        <v>2429.389893</v>
      </c>
      <c r="G857" s="260">
        <v>4027750000</v>
      </c>
      <c r="H857" s="263">
        <f t="shared" si="13"/>
        <v>-9.7876319735198578E-4</v>
      </c>
      <c r="I857" s="262"/>
      <c r="J857" s="266">
        <v>855</v>
      </c>
      <c r="K857">
        <v>-9.7876319735198578E-4</v>
      </c>
      <c r="L857" s="267">
        <v>-1.0828847459425531E-2</v>
      </c>
    </row>
    <row r="858" spans="1:12" ht="14.4" x14ac:dyDescent="0.3">
      <c r="A858" s="8">
        <v>42895</v>
      </c>
      <c r="B858" s="260">
        <v>2436.389893</v>
      </c>
      <c r="C858" s="260">
        <v>2446.1999510000001</v>
      </c>
      <c r="D858" s="260">
        <v>2415.6999510000001</v>
      </c>
      <c r="E858" s="260">
        <v>2431.7700199999999</v>
      </c>
      <c r="F858" s="261">
        <v>2431.7700199999999</v>
      </c>
      <c r="G858" s="260">
        <v>4027340000</v>
      </c>
      <c r="H858" s="263">
        <f t="shared" si="13"/>
        <v>-8.2998901615606764E-4</v>
      </c>
      <c r="I858" s="262"/>
      <c r="J858" s="266">
        <v>856</v>
      </c>
      <c r="K858">
        <v>-8.2998901615606764E-4</v>
      </c>
      <c r="L858" s="267">
        <v>-1.0823130472199377E-2</v>
      </c>
    </row>
    <row r="859" spans="1:12" ht="14.4" x14ac:dyDescent="0.3">
      <c r="A859" s="8">
        <v>42894</v>
      </c>
      <c r="B859" s="260">
        <v>2434.2700199999999</v>
      </c>
      <c r="C859" s="260">
        <v>2439.2700199999999</v>
      </c>
      <c r="D859" s="260">
        <v>2427.9399410000001</v>
      </c>
      <c r="E859" s="260">
        <v>2433.790039</v>
      </c>
      <c r="F859" s="261">
        <v>2433.790039</v>
      </c>
      <c r="G859" s="260">
        <v>3728860000</v>
      </c>
      <c r="H859" s="263">
        <f t="shared" si="13"/>
        <v>2.6720452936979968E-4</v>
      </c>
      <c r="I859" s="262"/>
      <c r="J859" s="266">
        <v>857</v>
      </c>
      <c r="K859">
        <v>2.6720452936979968E-4</v>
      </c>
      <c r="L859" s="267">
        <v>-1.0822385636366795E-2</v>
      </c>
    </row>
    <row r="860" spans="1:12" ht="14.4" x14ac:dyDescent="0.3">
      <c r="A860" s="8">
        <v>42893</v>
      </c>
      <c r="B860" s="260">
        <v>2432.030029</v>
      </c>
      <c r="C860" s="260">
        <v>2435.280029</v>
      </c>
      <c r="D860" s="260">
        <v>2424.75</v>
      </c>
      <c r="E860" s="260">
        <v>2433.139893</v>
      </c>
      <c r="F860" s="261">
        <v>2433.139893</v>
      </c>
      <c r="G860" s="260">
        <v>3572300000</v>
      </c>
      <c r="H860" s="263">
        <f t="shared" si="13"/>
        <v>1.5682574527445799E-3</v>
      </c>
      <c r="I860" s="262"/>
      <c r="J860" s="266">
        <v>858</v>
      </c>
      <c r="K860">
        <v>1.5682574527445799E-3</v>
      </c>
      <c r="L860" s="267">
        <v>-1.0818532233573217E-2</v>
      </c>
    </row>
    <row r="861" spans="1:12" ht="14.4" x14ac:dyDescent="0.3">
      <c r="A861" s="8">
        <v>42892</v>
      </c>
      <c r="B861" s="260">
        <v>2431.919922</v>
      </c>
      <c r="C861" s="260">
        <v>2436.209961</v>
      </c>
      <c r="D861" s="260">
        <v>2428.1201169999999</v>
      </c>
      <c r="E861" s="260">
        <v>2429.330078</v>
      </c>
      <c r="F861" s="261">
        <v>2429.330078</v>
      </c>
      <c r="G861" s="260">
        <v>3357840000</v>
      </c>
      <c r="H861" s="263">
        <f t="shared" si="13"/>
        <v>-2.7790401574869653E-3</v>
      </c>
      <c r="I861" s="262"/>
      <c r="J861" s="266">
        <v>859</v>
      </c>
      <c r="K861">
        <v>-2.7790401574869653E-3</v>
      </c>
      <c r="L861" s="267">
        <v>-1.0786114902916602E-2</v>
      </c>
    </row>
    <row r="862" spans="1:12" ht="14.4" x14ac:dyDescent="0.3">
      <c r="A862" s="8">
        <v>42891</v>
      </c>
      <c r="B862" s="260">
        <v>2437.830078</v>
      </c>
      <c r="C862" s="260">
        <v>2439.5500489999999</v>
      </c>
      <c r="D862" s="260">
        <v>2434.320068</v>
      </c>
      <c r="E862" s="260">
        <v>2436.1000979999999</v>
      </c>
      <c r="F862" s="261">
        <v>2436.1000979999999</v>
      </c>
      <c r="G862" s="260">
        <v>2912600000</v>
      </c>
      <c r="H862" s="263">
        <f t="shared" si="13"/>
        <v>-1.217664895717995E-3</v>
      </c>
      <c r="I862" s="262"/>
      <c r="J862" s="266">
        <v>860</v>
      </c>
      <c r="K862">
        <v>-1.217664895717995E-3</v>
      </c>
      <c r="L862" s="267">
        <v>-1.0776124259156495E-2</v>
      </c>
    </row>
    <row r="863" spans="1:12" ht="14.4" x14ac:dyDescent="0.3">
      <c r="A863" s="8">
        <v>42888</v>
      </c>
      <c r="B863" s="260">
        <v>2431.280029</v>
      </c>
      <c r="C863" s="260">
        <v>2440.2299800000001</v>
      </c>
      <c r="D863" s="260">
        <v>2427.709961</v>
      </c>
      <c r="E863" s="260">
        <v>2439.070068</v>
      </c>
      <c r="F863" s="261">
        <v>2439.070068</v>
      </c>
      <c r="G863" s="260">
        <v>3461680000</v>
      </c>
      <c r="H863" s="263">
        <f t="shared" si="13"/>
        <v>3.7077309948083397E-3</v>
      </c>
      <c r="I863" s="262"/>
      <c r="J863" s="266">
        <v>861</v>
      </c>
      <c r="K863">
        <v>3.7077309948083397E-3</v>
      </c>
      <c r="L863" s="267">
        <v>-1.0760206154744821E-2</v>
      </c>
    </row>
    <row r="864" spans="1:12" ht="14.4" x14ac:dyDescent="0.3">
      <c r="A864" s="8">
        <v>42887</v>
      </c>
      <c r="B864" s="260">
        <v>2415.6499020000001</v>
      </c>
      <c r="C864" s="260">
        <v>2430.0600589999999</v>
      </c>
      <c r="D864" s="260">
        <v>2413.540039</v>
      </c>
      <c r="E864" s="260">
        <v>2430.0600589999999</v>
      </c>
      <c r="F864" s="261">
        <v>2430.0600589999999</v>
      </c>
      <c r="G864" s="260">
        <v>3857140000</v>
      </c>
      <c r="H864" s="263">
        <f t="shared" si="13"/>
        <v>7.5711127079423849E-3</v>
      </c>
      <c r="I864" s="262"/>
      <c r="J864" s="266">
        <v>862</v>
      </c>
      <c r="K864">
        <v>7.5711127079423849E-3</v>
      </c>
      <c r="L864" s="267">
        <v>-1.0750112522990232E-2</v>
      </c>
    </row>
    <row r="865" spans="1:12" ht="14.4" x14ac:dyDescent="0.3">
      <c r="A865" s="8">
        <v>42886</v>
      </c>
      <c r="B865" s="260">
        <v>2415.6298830000001</v>
      </c>
      <c r="C865" s="260">
        <v>2415.98999</v>
      </c>
      <c r="D865" s="260">
        <v>2403.5900879999999</v>
      </c>
      <c r="E865" s="260">
        <v>2411.8000489999999</v>
      </c>
      <c r="F865" s="261">
        <v>2411.8000489999999</v>
      </c>
      <c r="G865" s="260">
        <v>4516110000</v>
      </c>
      <c r="H865" s="263">
        <f t="shared" si="13"/>
        <v>-4.5996868531249669E-4</v>
      </c>
      <c r="I865" s="262"/>
      <c r="J865" s="266">
        <v>863</v>
      </c>
      <c r="K865">
        <v>-4.5996868531249669E-4</v>
      </c>
      <c r="L865" s="267">
        <v>-1.0741798440582775E-2</v>
      </c>
    </row>
    <row r="866" spans="1:12" ht="14.4" x14ac:dyDescent="0.3">
      <c r="A866" s="8">
        <v>42885</v>
      </c>
      <c r="B866" s="260">
        <v>2411.669922</v>
      </c>
      <c r="C866" s="260">
        <v>2415.26001</v>
      </c>
      <c r="D866" s="260">
        <v>2409.429932</v>
      </c>
      <c r="E866" s="260">
        <v>2412.9099120000001</v>
      </c>
      <c r="F866" s="261">
        <v>2412.9099120000001</v>
      </c>
      <c r="G866" s="260">
        <v>3203160000</v>
      </c>
      <c r="H866" s="263">
        <f t="shared" si="13"/>
        <v>-1.2046244828196847E-3</v>
      </c>
      <c r="I866" s="262"/>
      <c r="J866" s="266">
        <v>864</v>
      </c>
      <c r="K866">
        <v>-1.2046244828196847E-3</v>
      </c>
      <c r="L866" s="267">
        <v>-1.0736170310056435E-2</v>
      </c>
    </row>
    <row r="867" spans="1:12" ht="14.4" x14ac:dyDescent="0.3">
      <c r="A867" s="8">
        <v>42881</v>
      </c>
      <c r="B867" s="260">
        <v>2414.5</v>
      </c>
      <c r="C867" s="260">
        <v>2416.679932</v>
      </c>
      <c r="D867" s="260">
        <v>2412.1999510000001</v>
      </c>
      <c r="E867" s="260">
        <v>2415.820068</v>
      </c>
      <c r="F867" s="261">
        <v>2415.820068</v>
      </c>
      <c r="G867" s="260">
        <v>2805040000</v>
      </c>
      <c r="H867" s="263">
        <f t="shared" si="13"/>
        <v>3.1054999601775528E-4</v>
      </c>
      <c r="I867" s="262"/>
      <c r="J867" s="266">
        <v>865</v>
      </c>
      <c r="K867">
        <v>3.1054999601775528E-4</v>
      </c>
      <c r="L867" s="267">
        <v>-1.0705911206984628E-2</v>
      </c>
    </row>
    <row r="868" spans="1:12" ht="14.4" x14ac:dyDescent="0.3">
      <c r="A868" s="8">
        <v>42880</v>
      </c>
      <c r="B868" s="260">
        <v>2409.540039</v>
      </c>
      <c r="C868" s="260">
        <v>2418.709961</v>
      </c>
      <c r="D868" s="260">
        <v>2408.01001</v>
      </c>
      <c r="E868" s="260">
        <v>2415.070068</v>
      </c>
      <c r="F868" s="261">
        <v>2415.070068</v>
      </c>
      <c r="G868" s="260">
        <v>3535390000</v>
      </c>
      <c r="H868" s="263">
        <f t="shared" si="13"/>
        <v>4.4419480513928295E-3</v>
      </c>
      <c r="I868" s="262"/>
      <c r="J868" s="266">
        <v>866</v>
      </c>
      <c r="K868">
        <v>4.4419480513928295E-3</v>
      </c>
      <c r="L868" s="267">
        <v>-1.0705435312667383E-2</v>
      </c>
    </row>
    <row r="869" spans="1:12" ht="14.4" x14ac:dyDescent="0.3">
      <c r="A869" s="8">
        <v>42879</v>
      </c>
      <c r="B869" s="260">
        <v>2401.4099120000001</v>
      </c>
      <c r="C869" s="260">
        <v>2405.580078</v>
      </c>
      <c r="D869" s="260">
        <v>2397.98999</v>
      </c>
      <c r="E869" s="260">
        <v>2404.389893</v>
      </c>
      <c r="F869" s="261">
        <v>2404.389893</v>
      </c>
      <c r="G869" s="260">
        <v>3389900000</v>
      </c>
      <c r="H869" s="263">
        <f t="shared" si="13"/>
        <v>2.4891266726227547E-3</v>
      </c>
      <c r="I869" s="262"/>
      <c r="J869" s="266">
        <v>867</v>
      </c>
      <c r="K869">
        <v>2.4891266726227547E-3</v>
      </c>
      <c r="L869" s="267">
        <v>-1.070332804458585E-2</v>
      </c>
    </row>
    <row r="870" spans="1:12" ht="14.4" x14ac:dyDescent="0.3">
      <c r="A870" s="8">
        <v>42878</v>
      </c>
      <c r="B870" s="260">
        <v>2397.040039</v>
      </c>
      <c r="C870" s="260">
        <v>2400.8500979999999</v>
      </c>
      <c r="D870" s="260">
        <v>2393.8798830000001</v>
      </c>
      <c r="E870" s="260">
        <v>2398.419922</v>
      </c>
      <c r="F870" s="261">
        <v>2398.419922</v>
      </c>
      <c r="G870" s="260">
        <v>3213570000</v>
      </c>
      <c r="H870" s="263">
        <f t="shared" si="13"/>
        <v>1.8378718487074769E-3</v>
      </c>
      <c r="I870" s="262"/>
      <c r="J870" s="266">
        <v>868</v>
      </c>
      <c r="K870">
        <v>1.8378718487074769E-3</v>
      </c>
      <c r="L870" s="267">
        <v>-1.0689906243192734E-2</v>
      </c>
    </row>
    <row r="871" spans="1:12" ht="14.4" x14ac:dyDescent="0.3">
      <c r="A871" s="8">
        <v>42877</v>
      </c>
      <c r="B871" s="260">
        <v>2387.209961</v>
      </c>
      <c r="C871" s="260">
        <v>2395.459961</v>
      </c>
      <c r="D871" s="260">
        <v>2386.919922</v>
      </c>
      <c r="E871" s="260">
        <v>2394.0200199999999</v>
      </c>
      <c r="F871" s="261">
        <v>2394.0200199999999</v>
      </c>
      <c r="G871" s="260">
        <v>3172830000</v>
      </c>
      <c r="H871" s="263">
        <f t="shared" si="13"/>
        <v>5.1601315443826519E-3</v>
      </c>
      <c r="I871" s="262"/>
      <c r="J871" s="266">
        <v>869</v>
      </c>
      <c r="K871">
        <v>5.1601315443826519E-3</v>
      </c>
      <c r="L871" s="267">
        <v>-1.0686133080146942E-2</v>
      </c>
    </row>
    <row r="872" spans="1:12" ht="14.4" x14ac:dyDescent="0.3">
      <c r="A872" s="8">
        <v>42874</v>
      </c>
      <c r="B872" s="260">
        <v>2371.3701169999999</v>
      </c>
      <c r="C872" s="260">
        <v>2389.0600589999999</v>
      </c>
      <c r="D872" s="260">
        <v>2370.429932</v>
      </c>
      <c r="E872" s="260">
        <v>2381.7299800000001</v>
      </c>
      <c r="F872" s="261">
        <v>2381.7299800000001</v>
      </c>
      <c r="G872" s="260">
        <v>3825160000</v>
      </c>
      <c r="H872" s="263">
        <f t="shared" si="13"/>
        <v>6.7674996179841957E-3</v>
      </c>
      <c r="I872" s="262"/>
      <c r="J872" s="266">
        <v>870</v>
      </c>
      <c r="K872">
        <v>6.7674996179841957E-3</v>
      </c>
      <c r="L872" s="267">
        <v>-1.0681718520335434E-2</v>
      </c>
    </row>
    <row r="873" spans="1:12" ht="14.4" x14ac:dyDescent="0.3">
      <c r="A873" s="8">
        <v>42873</v>
      </c>
      <c r="B873" s="260">
        <v>2354.6899410000001</v>
      </c>
      <c r="C873" s="260">
        <v>2375.73999</v>
      </c>
      <c r="D873" s="260">
        <v>2352.719971</v>
      </c>
      <c r="E873" s="260">
        <v>2365.719971</v>
      </c>
      <c r="F873" s="261">
        <v>2365.719971</v>
      </c>
      <c r="G873" s="260">
        <v>4319420000</v>
      </c>
      <c r="H873" s="263">
        <f t="shared" si="13"/>
        <v>3.686818535649625E-3</v>
      </c>
      <c r="I873" s="262"/>
      <c r="J873" s="266">
        <v>871</v>
      </c>
      <c r="K873">
        <v>3.686818535649625E-3</v>
      </c>
      <c r="L873" s="267">
        <v>-1.0657825025393258E-2</v>
      </c>
    </row>
    <row r="874" spans="1:12" ht="14.4" x14ac:dyDescent="0.3">
      <c r="A874" s="8">
        <v>42872</v>
      </c>
      <c r="B874" s="260">
        <v>2382.9499510000001</v>
      </c>
      <c r="C874" s="260">
        <v>2384.8701169999999</v>
      </c>
      <c r="D874" s="260">
        <v>2356.209961</v>
      </c>
      <c r="E874" s="260">
        <v>2357.030029</v>
      </c>
      <c r="F874" s="261">
        <v>2357.030029</v>
      </c>
      <c r="G874" s="260">
        <v>4163000000</v>
      </c>
      <c r="H874" s="263">
        <f t="shared" si="13"/>
        <v>-1.8178214589219161E-2</v>
      </c>
      <c r="I874" s="262"/>
      <c r="J874" s="266">
        <v>872</v>
      </c>
      <c r="K874">
        <v>-1.8178214589219161E-2</v>
      </c>
      <c r="L874" s="267">
        <v>-1.0625526061597172E-2</v>
      </c>
    </row>
    <row r="875" spans="1:12" ht="14.4" x14ac:dyDescent="0.3">
      <c r="A875" s="8">
        <v>42871</v>
      </c>
      <c r="B875" s="260">
        <v>2404.5500489999999</v>
      </c>
      <c r="C875" s="260">
        <v>2405.7700199999999</v>
      </c>
      <c r="D875" s="260">
        <v>2396.0500489999999</v>
      </c>
      <c r="E875" s="260">
        <v>2400.669922</v>
      </c>
      <c r="F875" s="261">
        <v>2400.669922</v>
      </c>
      <c r="G875" s="260">
        <v>3420790000</v>
      </c>
      <c r="H875" s="263">
        <f t="shared" si="13"/>
        <v>-6.8689681361807189E-4</v>
      </c>
      <c r="I875" s="262"/>
      <c r="J875" s="266">
        <v>873</v>
      </c>
      <c r="K875">
        <v>-6.8689681361807189E-4</v>
      </c>
      <c r="L875" s="267">
        <v>-1.061217988441782E-2</v>
      </c>
    </row>
    <row r="876" spans="1:12" ht="14.4" x14ac:dyDescent="0.3">
      <c r="A876" s="8">
        <v>42870</v>
      </c>
      <c r="B876" s="260">
        <v>2393.9799800000001</v>
      </c>
      <c r="C876" s="260">
        <v>2404.0500489999999</v>
      </c>
      <c r="D876" s="260">
        <v>2393.9399410000001</v>
      </c>
      <c r="E876" s="260">
        <v>2402.320068</v>
      </c>
      <c r="F876" s="261">
        <v>2402.320068</v>
      </c>
      <c r="G876" s="260">
        <v>3473600000</v>
      </c>
      <c r="H876" s="263">
        <f t="shared" si="13"/>
        <v>4.7765136426024587E-3</v>
      </c>
      <c r="I876" s="262"/>
      <c r="J876" s="266">
        <v>874</v>
      </c>
      <c r="K876">
        <v>4.7765136426024587E-3</v>
      </c>
      <c r="L876" s="267">
        <v>-1.0610898786207345E-2</v>
      </c>
    </row>
    <row r="877" spans="1:12" ht="14.4" x14ac:dyDescent="0.3">
      <c r="A877" s="8">
        <v>42867</v>
      </c>
      <c r="B877" s="260">
        <v>2392.4399410000001</v>
      </c>
      <c r="C877" s="260">
        <v>2392.4399410000001</v>
      </c>
      <c r="D877" s="260">
        <v>2387.1899410000001</v>
      </c>
      <c r="E877" s="260">
        <v>2390.8999020000001</v>
      </c>
      <c r="F877" s="261">
        <v>2390.8999020000001</v>
      </c>
      <c r="G877" s="260">
        <v>3305630000</v>
      </c>
      <c r="H877" s="263">
        <f t="shared" si="13"/>
        <v>-1.4784413421209208E-3</v>
      </c>
      <c r="I877" s="262"/>
      <c r="J877" s="266">
        <v>875</v>
      </c>
      <c r="K877">
        <v>-1.4784413421209208E-3</v>
      </c>
      <c r="L877" s="267">
        <v>-1.0605454184518534E-2</v>
      </c>
    </row>
    <row r="878" spans="1:12" ht="14.4" x14ac:dyDescent="0.3">
      <c r="A878" s="8">
        <v>42866</v>
      </c>
      <c r="B878" s="260">
        <v>2394.8400879999999</v>
      </c>
      <c r="C878" s="260">
        <v>2395.719971</v>
      </c>
      <c r="D878" s="260">
        <v>2381.73999</v>
      </c>
      <c r="E878" s="260">
        <v>2394.4399410000001</v>
      </c>
      <c r="F878" s="261">
        <v>2394.4399410000001</v>
      </c>
      <c r="G878" s="260">
        <v>3727420000</v>
      </c>
      <c r="H878" s="263">
        <f t="shared" si="13"/>
        <v>-2.1628093718817775E-3</v>
      </c>
      <c r="I878" s="262"/>
      <c r="J878" s="266">
        <v>876</v>
      </c>
      <c r="K878">
        <v>-2.1628093718817775E-3</v>
      </c>
      <c r="L878" s="267">
        <v>-1.0597829314099506E-2</v>
      </c>
    </row>
    <row r="879" spans="1:12" ht="14.4" x14ac:dyDescent="0.3">
      <c r="A879" s="8">
        <v>42865</v>
      </c>
      <c r="B879" s="260">
        <v>2396.790039</v>
      </c>
      <c r="C879" s="260">
        <v>2399.73999</v>
      </c>
      <c r="D879" s="260">
        <v>2392.790039</v>
      </c>
      <c r="E879" s="260">
        <v>2399.6298830000001</v>
      </c>
      <c r="F879" s="261">
        <v>2399.6298830000001</v>
      </c>
      <c r="G879" s="260">
        <v>3643530000</v>
      </c>
      <c r="H879" s="263">
        <f t="shared" si="13"/>
        <v>1.1306013918641129E-3</v>
      </c>
      <c r="I879" s="262"/>
      <c r="J879" s="266">
        <v>877</v>
      </c>
      <c r="K879">
        <v>1.1306013918641129E-3</v>
      </c>
      <c r="L879" s="267">
        <v>-1.0586817120337797E-2</v>
      </c>
    </row>
    <row r="880" spans="1:12" ht="14.4" x14ac:dyDescent="0.3">
      <c r="A880" s="8">
        <v>42864</v>
      </c>
      <c r="B880" s="260">
        <v>2401.580078</v>
      </c>
      <c r="C880" s="260">
        <v>2403.8701169999999</v>
      </c>
      <c r="D880" s="260">
        <v>2392.4399410000001</v>
      </c>
      <c r="E880" s="260">
        <v>2396.919922</v>
      </c>
      <c r="F880" s="261">
        <v>2396.919922</v>
      </c>
      <c r="G880" s="260">
        <v>3653590000</v>
      </c>
      <c r="H880" s="263">
        <f t="shared" si="13"/>
        <v>-1.0252486558836506E-3</v>
      </c>
      <c r="I880" s="262"/>
      <c r="J880" s="266">
        <v>878</v>
      </c>
      <c r="K880">
        <v>-1.0252486558836506E-3</v>
      </c>
      <c r="L880" s="267">
        <v>-1.0584965258471553E-2</v>
      </c>
    </row>
    <row r="881" spans="1:12" ht="14.4" x14ac:dyDescent="0.3">
      <c r="A881" s="8">
        <v>42863</v>
      </c>
      <c r="B881" s="260">
        <v>2399.9399410000001</v>
      </c>
      <c r="C881" s="260">
        <v>2401.360107</v>
      </c>
      <c r="D881" s="260">
        <v>2393.919922</v>
      </c>
      <c r="E881" s="260">
        <v>2399.3798830000001</v>
      </c>
      <c r="F881" s="261">
        <v>2399.3798830000001</v>
      </c>
      <c r="G881" s="260">
        <v>3429440000</v>
      </c>
      <c r="H881" s="263">
        <f t="shared" si="13"/>
        <v>3.7446077189371702E-5</v>
      </c>
      <c r="I881" s="262"/>
      <c r="J881" s="266">
        <v>879</v>
      </c>
      <c r="K881">
        <v>3.7446077189371702E-5</v>
      </c>
      <c r="L881" s="267">
        <v>-1.0552474381403365E-2</v>
      </c>
    </row>
    <row r="882" spans="1:12" ht="14.4" x14ac:dyDescent="0.3">
      <c r="A882" s="8">
        <v>42860</v>
      </c>
      <c r="B882" s="260">
        <v>2392.3701169999999</v>
      </c>
      <c r="C882" s="260">
        <v>2399.290039</v>
      </c>
      <c r="D882" s="260">
        <v>2389.3798830000001</v>
      </c>
      <c r="E882" s="260">
        <v>2399.290039</v>
      </c>
      <c r="F882" s="261">
        <v>2399.290039</v>
      </c>
      <c r="G882" s="260">
        <v>3540140000</v>
      </c>
      <c r="H882" s="263">
        <f t="shared" si="13"/>
        <v>4.0886951849016303E-3</v>
      </c>
      <c r="I882" s="262"/>
      <c r="J882" s="266">
        <v>880</v>
      </c>
      <c r="K882">
        <v>4.0886951849016303E-3</v>
      </c>
      <c r="L882" s="267">
        <v>-1.0549462222665579E-2</v>
      </c>
    </row>
    <row r="883" spans="1:12" ht="14.4" x14ac:dyDescent="0.3">
      <c r="A883" s="8">
        <v>42859</v>
      </c>
      <c r="B883" s="260">
        <v>2389.790039</v>
      </c>
      <c r="C883" s="260">
        <v>2391.429932</v>
      </c>
      <c r="D883" s="260">
        <v>2380.3500979999999</v>
      </c>
      <c r="E883" s="260">
        <v>2389.5200199999999</v>
      </c>
      <c r="F883" s="261">
        <v>2389.5200199999999</v>
      </c>
      <c r="G883" s="260">
        <v>4362540000</v>
      </c>
      <c r="H883" s="263">
        <f t="shared" si="13"/>
        <v>5.8210276161929663E-4</v>
      </c>
      <c r="I883" s="262"/>
      <c r="J883" s="266">
        <v>881</v>
      </c>
      <c r="K883">
        <v>5.8210276161929663E-4</v>
      </c>
      <c r="L883" s="267">
        <v>-1.0549329161348183E-2</v>
      </c>
    </row>
    <row r="884" spans="1:12" ht="14.4" x14ac:dyDescent="0.3">
      <c r="A884" s="8">
        <v>42858</v>
      </c>
      <c r="B884" s="260">
        <v>2386.5</v>
      </c>
      <c r="C884" s="260">
        <v>2389.820068</v>
      </c>
      <c r="D884" s="260">
        <v>2379.75</v>
      </c>
      <c r="E884" s="260">
        <v>2388.1298830000001</v>
      </c>
      <c r="F884" s="261">
        <v>2388.1298830000001</v>
      </c>
      <c r="G884" s="260">
        <v>3893990000</v>
      </c>
      <c r="H884" s="263">
        <f t="shared" si="13"/>
        <v>-1.271360505177841E-3</v>
      </c>
      <c r="I884" s="262"/>
      <c r="J884" s="266">
        <v>882</v>
      </c>
      <c r="K884">
        <v>-1.271360505177841E-3</v>
      </c>
      <c r="L884" s="267">
        <v>-1.0548639785618709E-2</v>
      </c>
    </row>
    <row r="885" spans="1:12" ht="14.4" x14ac:dyDescent="0.3">
      <c r="A885" s="8">
        <v>42857</v>
      </c>
      <c r="B885" s="260">
        <v>2391.0500489999999</v>
      </c>
      <c r="C885" s="260">
        <v>2392.929932</v>
      </c>
      <c r="D885" s="260">
        <v>2385.820068</v>
      </c>
      <c r="E885" s="260">
        <v>2391.169922</v>
      </c>
      <c r="F885" s="261">
        <v>2391.169922</v>
      </c>
      <c r="G885" s="260">
        <v>3813680000</v>
      </c>
      <c r="H885" s="263">
        <f t="shared" si="13"/>
        <v>1.1890500505600905E-3</v>
      </c>
      <c r="I885" s="262"/>
      <c r="J885" s="266">
        <v>883</v>
      </c>
      <c r="K885">
        <v>1.1890500505600905E-3</v>
      </c>
      <c r="L885" s="267">
        <v>-1.0546128960356574E-2</v>
      </c>
    </row>
    <row r="886" spans="1:12" ht="14.4" x14ac:dyDescent="0.3">
      <c r="A886" s="8">
        <v>42856</v>
      </c>
      <c r="B886" s="260">
        <v>2388.5</v>
      </c>
      <c r="C886" s="260">
        <v>2394.48999</v>
      </c>
      <c r="D886" s="260">
        <v>2384.830078</v>
      </c>
      <c r="E886" s="260">
        <v>2388.330078</v>
      </c>
      <c r="F886" s="261">
        <v>2388.330078</v>
      </c>
      <c r="G886" s="260">
        <v>3199240000</v>
      </c>
      <c r="H886" s="263">
        <f t="shared" si="13"/>
        <v>1.7322905313657151E-3</v>
      </c>
      <c r="I886" s="262"/>
      <c r="J886" s="266">
        <v>884</v>
      </c>
      <c r="K886">
        <v>1.7322905313657151E-3</v>
      </c>
      <c r="L886" s="267">
        <v>-1.0541734264335509E-2</v>
      </c>
    </row>
    <row r="887" spans="1:12" ht="14.4" x14ac:dyDescent="0.3">
      <c r="A887" s="8">
        <v>42853</v>
      </c>
      <c r="B887" s="260">
        <v>2393.679932</v>
      </c>
      <c r="C887" s="260">
        <v>2393.679932</v>
      </c>
      <c r="D887" s="260">
        <v>2382.360107</v>
      </c>
      <c r="E887" s="260">
        <v>2384.1999510000001</v>
      </c>
      <c r="F887" s="261">
        <v>2384.1999510000001</v>
      </c>
      <c r="G887" s="260">
        <v>3718270000</v>
      </c>
      <c r="H887" s="263">
        <f t="shared" si="13"/>
        <v>-1.9131473359665974E-3</v>
      </c>
      <c r="I887" s="262"/>
      <c r="J887" s="266">
        <v>885</v>
      </c>
      <c r="K887">
        <v>-1.9131473359665974E-3</v>
      </c>
      <c r="L887" s="267">
        <v>-1.0540688093155351E-2</v>
      </c>
    </row>
    <row r="888" spans="1:12" ht="14.4" x14ac:dyDescent="0.3">
      <c r="A888" s="8">
        <v>42852</v>
      </c>
      <c r="B888" s="260">
        <v>2389.6999510000001</v>
      </c>
      <c r="C888" s="260">
        <v>2392.1000979999999</v>
      </c>
      <c r="D888" s="260">
        <v>2382.679932</v>
      </c>
      <c r="E888" s="260">
        <v>2388.7700199999999</v>
      </c>
      <c r="F888" s="261">
        <v>2388.7700199999999</v>
      </c>
      <c r="G888" s="260">
        <v>4098460000</v>
      </c>
      <c r="H888" s="263">
        <f t="shared" si="13"/>
        <v>5.5292007250118717E-4</v>
      </c>
      <c r="I888" s="262"/>
      <c r="J888" s="266">
        <v>886</v>
      </c>
      <c r="K888">
        <v>5.5292007250118717E-4</v>
      </c>
      <c r="L888" s="267">
        <v>-1.053968919308711E-2</v>
      </c>
    </row>
    <row r="889" spans="1:12" ht="14.4" x14ac:dyDescent="0.3">
      <c r="A889" s="8">
        <v>42851</v>
      </c>
      <c r="B889" s="260">
        <v>2388.9799800000001</v>
      </c>
      <c r="C889" s="260">
        <v>2398.1599120000001</v>
      </c>
      <c r="D889" s="260">
        <v>2386.780029</v>
      </c>
      <c r="E889" s="260">
        <v>2387.4499510000001</v>
      </c>
      <c r="F889" s="261">
        <v>2387.4499510000001</v>
      </c>
      <c r="G889" s="260">
        <v>4105920000</v>
      </c>
      <c r="H889" s="263">
        <f t="shared" si="13"/>
        <v>-4.8570337896502731E-4</v>
      </c>
      <c r="I889" s="262"/>
      <c r="J889" s="266">
        <v>887</v>
      </c>
      <c r="K889">
        <v>-4.8570337896502731E-4</v>
      </c>
      <c r="L889" s="267">
        <v>-1.0518102889622743E-2</v>
      </c>
    </row>
    <row r="890" spans="1:12" ht="14.4" x14ac:dyDescent="0.3">
      <c r="A890" s="8">
        <v>42850</v>
      </c>
      <c r="B890" s="260">
        <v>2381.51001</v>
      </c>
      <c r="C890" s="260">
        <v>2392.4799800000001</v>
      </c>
      <c r="D890" s="260">
        <v>2381.1499020000001</v>
      </c>
      <c r="E890" s="260">
        <v>2388.610107</v>
      </c>
      <c r="F890" s="261">
        <v>2388.610107</v>
      </c>
      <c r="G890" s="260">
        <v>3995240000</v>
      </c>
      <c r="H890" s="263">
        <f t="shared" si="13"/>
        <v>6.0906874447222079E-3</v>
      </c>
      <c r="I890" s="262"/>
      <c r="J890" s="266">
        <v>888</v>
      </c>
      <c r="K890">
        <v>6.0906874447222079E-3</v>
      </c>
      <c r="L890" s="267">
        <v>-1.0513762655056281E-2</v>
      </c>
    </row>
    <row r="891" spans="1:12" ht="14.4" x14ac:dyDescent="0.3">
      <c r="A891" s="8">
        <v>42849</v>
      </c>
      <c r="B891" s="260">
        <v>2370.330078</v>
      </c>
      <c r="C891" s="260">
        <v>2376.9799800000001</v>
      </c>
      <c r="D891" s="260">
        <v>2369.1899410000001</v>
      </c>
      <c r="E891" s="260">
        <v>2374.1499020000001</v>
      </c>
      <c r="F891" s="261">
        <v>2374.1499020000001</v>
      </c>
      <c r="G891" s="260">
        <v>3690650000</v>
      </c>
      <c r="H891" s="263">
        <f t="shared" si="13"/>
        <v>1.0840068991465068E-2</v>
      </c>
      <c r="I891" s="262"/>
      <c r="J891" s="266">
        <v>889</v>
      </c>
      <c r="K891">
        <v>1.0840068991465068E-2</v>
      </c>
      <c r="L891" s="267">
        <v>-1.0512783874489784E-2</v>
      </c>
    </row>
    <row r="892" spans="1:12" ht="14.4" x14ac:dyDescent="0.3">
      <c r="A892" s="8">
        <v>42846</v>
      </c>
      <c r="B892" s="260">
        <v>2354.73999</v>
      </c>
      <c r="C892" s="260">
        <v>2356.179932</v>
      </c>
      <c r="D892" s="260">
        <v>2344.51001</v>
      </c>
      <c r="E892" s="260">
        <v>2348.6899410000001</v>
      </c>
      <c r="F892" s="261">
        <v>2348.6899410000001</v>
      </c>
      <c r="G892" s="260">
        <v>3503360000</v>
      </c>
      <c r="H892" s="263">
        <f t="shared" si="13"/>
        <v>-3.0350731513657109E-3</v>
      </c>
      <c r="I892" s="262"/>
      <c r="J892" s="266">
        <v>890</v>
      </c>
      <c r="K892">
        <v>-3.0350731513657109E-3</v>
      </c>
      <c r="L892" s="267">
        <v>-1.0504263805166243E-2</v>
      </c>
    </row>
    <row r="893" spans="1:12" ht="14.4" x14ac:dyDescent="0.3">
      <c r="A893" s="8">
        <v>42845</v>
      </c>
      <c r="B893" s="260">
        <v>2342.6899410000001</v>
      </c>
      <c r="C893" s="260">
        <v>2361.3701169999999</v>
      </c>
      <c r="D893" s="260">
        <v>2340.9099120000001</v>
      </c>
      <c r="E893" s="260">
        <v>2355.8400879999999</v>
      </c>
      <c r="F893" s="261">
        <v>2355.8400879999999</v>
      </c>
      <c r="G893" s="260">
        <v>3647420000</v>
      </c>
      <c r="H893" s="263">
        <f t="shared" si="13"/>
        <v>7.5572634109010153E-3</v>
      </c>
      <c r="I893" s="262"/>
      <c r="J893" s="266">
        <v>891</v>
      </c>
      <c r="K893">
        <v>7.5572634109010153E-3</v>
      </c>
      <c r="L893" s="267">
        <v>-1.0501855900220406E-2</v>
      </c>
    </row>
    <row r="894" spans="1:12" ht="14.4" x14ac:dyDescent="0.3">
      <c r="A894" s="8">
        <v>42844</v>
      </c>
      <c r="B894" s="260">
        <v>2346.790039</v>
      </c>
      <c r="C894" s="260">
        <v>2352.6298830000001</v>
      </c>
      <c r="D894" s="260">
        <v>2335.0500489999999</v>
      </c>
      <c r="E894" s="260">
        <v>2338.169922</v>
      </c>
      <c r="F894" s="261">
        <v>2338.169922</v>
      </c>
      <c r="G894" s="260">
        <v>3519900000</v>
      </c>
      <c r="H894" s="263">
        <f t="shared" si="13"/>
        <v>-1.7163505528008957E-3</v>
      </c>
      <c r="I894" s="262"/>
      <c r="J894" s="266">
        <v>892</v>
      </c>
      <c r="K894">
        <v>-1.7163505528008957E-3</v>
      </c>
      <c r="L894" s="267">
        <v>-1.0487534447223914E-2</v>
      </c>
    </row>
    <row r="895" spans="1:12" ht="14.4" x14ac:dyDescent="0.3">
      <c r="A895" s="8">
        <v>42843</v>
      </c>
      <c r="B895" s="260">
        <v>2342.530029</v>
      </c>
      <c r="C895" s="260">
        <v>2348.3500979999999</v>
      </c>
      <c r="D895" s="260">
        <v>2334.540039</v>
      </c>
      <c r="E895" s="260">
        <v>2342.1899410000001</v>
      </c>
      <c r="F895" s="261">
        <v>2342.1899410000001</v>
      </c>
      <c r="G895" s="260">
        <v>3269840000</v>
      </c>
      <c r="H895" s="263">
        <f t="shared" si="13"/>
        <v>-2.9033801350211684E-3</v>
      </c>
      <c r="I895" s="262"/>
      <c r="J895" s="266">
        <v>893</v>
      </c>
      <c r="K895">
        <v>-2.9033801350211684E-3</v>
      </c>
      <c r="L895" s="267">
        <v>-1.0484399295383787E-2</v>
      </c>
    </row>
    <row r="896" spans="1:12" ht="14.4" x14ac:dyDescent="0.3">
      <c r="A896" s="8">
        <v>42842</v>
      </c>
      <c r="B896" s="260">
        <v>2332.6201169999999</v>
      </c>
      <c r="C896" s="260">
        <v>2349.139893</v>
      </c>
      <c r="D896" s="260">
        <v>2332.51001</v>
      </c>
      <c r="E896" s="260">
        <v>2349.01001</v>
      </c>
      <c r="F896" s="261">
        <v>2349.01001</v>
      </c>
      <c r="G896" s="260">
        <v>2824710000</v>
      </c>
      <c r="H896" s="263">
        <f t="shared" si="13"/>
        <v>8.6133491152897302E-3</v>
      </c>
      <c r="I896" s="262"/>
      <c r="J896" s="266">
        <v>894</v>
      </c>
      <c r="K896">
        <v>8.6133491152897302E-3</v>
      </c>
      <c r="L896" s="267">
        <v>-1.0483201257031664E-2</v>
      </c>
    </row>
    <row r="897" spans="1:12" ht="14.4" x14ac:dyDescent="0.3">
      <c r="A897" s="8">
        <v>42838</v>
      </c>
      <c r="B897" s="260">
        <v>2341.9799800000001</v>
      </c>
      <c r="C897" s="260">
        <v>2348.26001</v>
      </c>
      <c r="D897" s="260">
        <v>2328.9499510000001</v>
      </c>
      <c r="E897" s="260">
        <v>2328.9499510000001</v>
      </c>
      <c r="F897" s="261">
        <v>2328.9499510000001</v>
      </c>
      <c r="G897" s="260">
        <v>3143890000</v>
      </c>
      <c r="H897" s="263">
        <f t="shared" si="13"/>
        <v>-6.814694452883103E-3</v>
      </c>
      <c r="I897" s="262"/>
      <c r="J897" s="266">
        <v>895</v>
      </c>
      <c r="K897">
        <v>-6.814694452883103E-3</v>
      </c>
      <c r="L897" s="267">
        <v>-1.0475231200476586E-2</v>
      </c>
    </row>
    <row r="898" spans="1:12" ht="14.4" x14ac:dyDescent="0.3">
      <c r="A898" s="8">
        <v>42837</v>
      </c>
      <c r="B898" s="260">
        <v>2352.1499020000001</v>
      </c>
      <c r="C898" s="260">
        <v>2352.719971</v>
      </c>
      <c r="D898" s="260">
        <v>2341.179932</v>
      </c>
      <c r="E898" s="260">
        <v>2344.929932</v>
      </c>
      <c r="F898" s="261">
        <v>2344.929932</v>
      </c>
      <c r="G898" s="260">
        <v>3196950000</v>
      </c>
      <c r="H898" s="263">
        <f t="shared" si="13"/>
        <v>-3.7599507562140187E-3</v>
      </c>
      <c r="I898" s="262"/>
      <c r="J898" s="266">
        <v>896</v>
      </c>
      <c r="K898">
        <v>-3.7599507562140187E-3</v>
      </c>
      <c r="L898" s="267">
        <v>-1.0462869630386283E-2</v>
      </c>
    </row>
    <row r="899" spans="1:12" ht="14.4" x14ac:dyDescent="0.3">
      <c r="A899" s="8">
        <v>42836</v>
      </c>
      <c r="B899" s="260">
        <v>2353.919922</v>
      </c>
      <c r="C899" s="260">
        <v>2355.219971</v>
      </c>
      <c r="D899" s="260">
        <v>2337.25</v>
      </c>
      <c r="E899" s="260">
        <v>2353.780029</v>
      </c>
      <c r="F899" s="261">
        <v>2353.780029</v>
      </c>
      <c r="G899" s="260">
        <v>3117420000</v>
      </c>
      <c r="H899" s="263">
        <f t="shared" si="13"/>
        <v>-1.4338793828935876E-3</v>
      </c>
      <c r="I899" s="262"/>
      <c r="J899" s="266">
        <v>897</v>
      </c>
      <c r="K899">
        <v>-1.4338793828935876E-3</v>
      </c>
      <c r="L899" s="267">
        <v>-1.0448008801391247E-2</v>
      </c>
    </row>
    <row r="900" spans="1:12" ht="14.4" x14ac:dyDescent="0.3">
      <c r="A900" s="8">
        <v>42835</v>
      </c>
      <c r="B900" s="260">
        <v>2357.1599120000001</v>
      </c>
      <c r="C900" s="260">
        <v>2366.3701169999999</v>
      </c>
      <c r="D900" s="260">
        <v>2351.5</v>
      </c>
      <c r="E900" s="260">
        <v>2357.1599120000001</v>
      </c>
      <c r="F900" s="261">
        <v>2357.1599120000001</v>
      </c>
      <c r="G900" s="260">
        <v>2785410000</v>
      </c>
      <c r="H900" s="263">
        <f t="shared" ref="H900:H963" si="14">(F900-F901)/F901</f>
        <v>6.8768646390225837E-4</v>
      </c>
      <c r="I900" s="262"/>
      <c r="J900" s="266">
        <v>898</v>
      </c>
      <c r="K900">
        <v>6.8768646390225837E-4</v>
      </c>
      <c r="L900" s="267">
        <v>-1.0447238925304624E-2</v>
      </c>
    </row>
    <row r="901" spans="1:12" ht="14.4" x14ac:dyDescent="0.3">
      <c r="A901" s="8">
        <v>42832</v>
      </c>
      <c r="B901" s="260">
        <v>2356.5900879999999</v>
      </c>
      <c r="C901" s="260">
        <v>2363.76001</v>
      </c>
      <c r="D901" s="260">
        <v>2350.73999</v>
      </c>
      <c r="E901" s="260">
        <v>2355.540039</v>
      </c>
      <c r="F901" s="261">
        <v>2355.540039</v>
      </c>
      <c r="G901" s="260">
        <v>3053150000</v>
      </c>
      <c r="H901" s="263">
        <f t="shared" si="14"/>
        <v>-8.2713012919306416E-4</v>
      </c>
      <c r="I901" s="262"/>
      <c r="J901" s="266">
        <v>899</v>
      </c>
      <c r="K901">
        <v>-8.2713012919306416E-4</v>
      </c>
      <c r="L901" s="267">
        <v>-1.0432423282861994E-2</v>
      </c>
    </row>
    <row r="902" spans="1:12" ht="14.4" x14ac:dyDescent="0.3">
      <c r="A902" s="8">
        <v>42831</v>
      </c>
      <c r="B902" s="260">
        <v>2353.790039</v>
      </c>
      <c r="C902" s="260">
        <v>2364.1599120000001</v>
      </c>
      <c r="D902" s="260">
        <v>2348.8999020000001</v>
      </c>
      <c r="E902" s="260">
        <v>2357.48999</v>
      </c>
      <c r="F902" s="261">
        <v>2357.48999</v>
      </c>
      <c r="G902" s="260">
        <v>3201920000</v>
      </c>
      <c r="H902" s="263">
        <f t="shared" si="14"/>
        <v>1.9295093795218506E-3</v>
      </c>
      <c r="I902" s="262"/>
      <c r="J902" s="266">
        <v>900</v>
      </c>
      <c r="K902">
        <v>1.9295093795218506E-3</v>
      </c>
      <c r="L902" s="267">
        <v>-1.0432403564770942E-2</v>
      </c>
    </row>
    <row r="903" spans="1:12" ht="14.4" x14ac:dyDescent="0.3">
      <c r="A903" s="8">
        <v>42830</v>
      </c>
      <c r="B903" s="260">
        <v>2366.5900879999999</v>
      </c>
      <c r="C903" s="260">
        <v>2378.360107</v>
      </c>
      <c r="D903" s="260">
        <v>2350.5200199999999</v>
      </c>
      <c r="E903" s="260">
        <v>2352.9499510000001</v>
      </c>
      <c r="F903" s="261">
        <v>2352.9499510000001</v>
      </c>
      <c r="G903" s="260">
        <v>3770520000</v>
      </c>
      <c r="H903" s="263">
        <f t="shared" si="14"/>
        <v>-3.0548612250134773E-3</v>
      </c>
      <c r="I903" s="262"/>
      <c r="J903" s="266">
        <v>901</v>
      </c>
      <c r="K903">
        <v>-3.0548612250134773E-3</v>
      </c>
      <c r="L903" s="267">
        <v>-1.0430932781679839E-2</v>
      </c>
    </row>
    <row r="904" spans="1:12" ht="14.4" x14ac:dyDescent="0.3">
      <c r="A904" s="8">
        <v>42829</v>
      </c>
      <c r="B904" s="260">
        <v>2354.76001</v>
      </c>
      <c r="C904" s="260">
        <v>2360.530029</v>
      </c>
      <c r="D904" s="260">
        <v>2350.719971</v>
      </c>
      <c r="E904" s="260">
        <v>2360.1599120000001</v>
      </c>
      <c r="F904" s="261">
        <v>2360.1599120000001</v>
      </c>
      <c r="G904" s="260">
        <v>3206240000</v>
      </c>
      <c r="H904" s="263">
        <f t="shared" si="14"/>
        <v>5.5952245627604127E-4</v>
      </c>
      <c r="I904" s="262"/>
      <c r="J904" s="266">
        <v>902</v>
      </c>
      <c r="K904">
        <v>5.5952245627604127E-4</v>
      </c>
      <c r="L904" s="267">
        <v>-1.040857283564425E-2</v>
      </c>
    </row>
    <row r="905" spans="1:12" ht="14.4" x14ac:dyDescent="0.3">
      <c r="A905" s="8">
        <v>42828</v>
      </c>
      <c r="B905" s="260">
        <v>2362.3400879999999</v>
      </c>
      <c r="C905" s="260">
        <v>2365.8701169999999</v>
      </c>
      <c r="D905" s="260">
        <v>2344.7299800000001</v>
      </c>
      <c r="E905" s="260">
        <v>2358.8400879999999</v>
      </c>
      <c r="F905" s="261">
        <v>2358.8400879999999</v>
      </c>
      <c r="G905" s="260">
        <v>3416400000</v>
      </c>
      <c r="H905" s="263">
        <f t="shared" si="14"/>
        <v>-1.642125621157694E-3</v>
      </c>
      <c r="I905" s="262"/>
      <c r="J905" s="266">
        <v>903</v>
      </c>
      <c r="K905">
        <v>-1.642125621157694E-3</v>
      </c>
      <c r="L905" s="267">
        <v>-1.0400860084075914E-2</v>
      </c>
    </row>
    <row r="906" spans="1:12" ht="14.4" x14ac:dyDescent="0.3">
      <c r="A906" s="8">
        <v>42825</v>
      </c>
      <c r="B906" s="260">
        <v>2364.820068</v>
      </c>
      <c r="C906" s="260">
        <v>2370.3500979999999</v>
      </c>
      <c r="D906" s="260">
        <v>2362.6000979999999</v>
      </c>
      <c r="E906" s="260">
        <v>2362.719971</v>
      </c>
      <c r="F906" s="261">
        <v>2362.719971</v>
      </c>
      <c r="G906" s="260">
        <v>3354110000</v>
      </c>
      <c r="H906" s="263">
        <f t="shared" si="14"/>
        <v>-2.2550475355151978E-3</v>
      </c>
      <c r="I906" s="262"/>
      <c r="J906" s="266">
        <v>904</v>
      </c>
      <c r="K906">
        <v>-2.2550475355151978E-3</v>
      </c>
      <c r="L906" s="267">
        <v>-1.0380885928083941E-2</v>
      </c>
    </row>
    <row r="907" spans="1:12" ht="14.4" x14ac:dyDescent="0.3">
      <c r="A907" s="8">
        <v>42824</v>
      </c>
      <c r="B907" s="260">
        <v>2361.3100589999999</v>
      </c>
      <c r="C907" s="260">
        <v>2370.419922</v>
      </c>
      <c r="D907" s="260">
        <v>2358.580078</v>
      </c>
      <c r="E907" s="260">
        <v>2368.0600589999999</v>
      </c>
      <c r="F907" s="261">
        <v>2368.0600589999999</v>
      </c>
      <c r="G907" s="260">
        <v>3158420000</v>
      </c>
      <c r="H907" s="263">
        <f t="shared" si="14"/>
        <v>2.9351100292689179E-3</v>
      </c>
      <c r="I907" s="262"/>
      <c r="J907" s="266">
        <v>905</v>
      </c>
      <c r="K907">
        <v>2.9351100292689179E-3</v>
      </c>
      <c r="L907" s="267">
        <v>-1.0343487285800262E-2</v>
      </c>
    </row>
    <row r="908" spans="1:12" ht="14.4" x14ac:dyDescent="0.3">
      <c r="A908" s="8">
        <v>42823</v>
      </c>
      <c r="B908" s="260">
        <v>2356.540039</v>
      </c>
      <c r="C908" s="260">
        <v>2363.360107</v>
      </c>
      <c r="D908" s="260">
        <v>2352.9399410000001</v>
      </c>
      <c r="E908" s="260">
        <v>2361.1298830000001</v>
      </c>
      <c r="F908" s="261">
        <v>2361.1298830000001</v>
      </c>
      <c r="G908" s="260">
        <v>3106940000</v>
      </c>
      <c r="H908" s="263">
        <f t="shared" si="14"/>
        <v>1.0853249749627838E-3</v>
      </c>
      <c r="I908" s="262"/>
      <c r="J908" s="266">
        <v>906</v>
      </c>
      <c r="K908">
        <v>1.0853249749627838E-3</v>
      </c>
      <c r="L908" s="267">
        <v>-1.0319913857890654E-2</v>
      </c>
    </row>
    <row r="909" spans="1:12" ht="14.4" x14ac:dyDescent="0.3">
      <c r="A909" s="8">
        <v>42822</v>
      </c>
      <c r="B909" s="260">
        <v>2339.790039</v>
      </c>
      <c r="C909" s="260">
        <v>2363.780029</v>
      </c>
      <c r="D909" s="260">
        <v>2337.6298830000001</v>
      </c>
      <c r="E909" s="260">
        <v>2358.570068</v>
      </c>
      <c r="F909" s="261">
        <v>2358.570068</v>
      </c>
      <c r="G909" s="260">
        <v>3367780000</v>
      </c>
      <c r="H909" s="263">
        <f t="shared" si="14"/>
        <v>7.2514741529773972E-3</v>
      </c>
      <c r="I909" s="262"/>
      <c r="J909" s="266">
        <v>907</v>
      </c>
      <c r="K909">
        <v>7.2514741529773972E-3</v>
      </c>
      <c r="L909" s="267">
        <v>-1.031411624645644E-2</v>
      </c>
    </row>
    <row r="910" spans="1:12" ht="14.4" x14ac:dyDescent="0.3">
      <c r="A910" s="8">
        <v>42821</v>
      </c>
      <c r="B910" s="260">
        <v>2329.110107</v>
      </c>
      <c r="C910" s="260">
        <v>2344.8999020000001</v>
      </c>
      <c r="D910" s="260">
        <v>2322.25</v>
      </c>
      <c r="E910" s="260">
        <v>2341.5900879999999</v>
      </c>
      <c r="F910" s="261">
        <v>2341.5900879999999</v>
      </c>
      <c r="G910" s="260">
        <v>3240230000</v>
      </c>
      <c r="H910" s="263">
        <f t="shared" si="14"/>
        <v>-1.0195872065426707E-3</v>
      </c>
      <c r="I910" s="262"/>
      <c r="J910" s="266">
        <v>908</v>
      </c>
      <c r="K910">
        <v>-1.0195872065426707E-3</v>
      </c>
      <c r="L910" s="267">
        <v>-1.0310858744699508E-2</v>
      </c>
    </row>
    <row r="911" spans="1:12" ht="14.4" x14ac:dyDescent="0.3">
      <c r="A911" s="8">
        <v>42818</v>
      </c>
      <c r="B911" s="260">
        <v>2350.419922</v>
      </c>
      <c r="C911" s="260">
        <v>2356.219971</v>
      </c>
      <c r="D911" s="260">
        <v>2335.73999</v>
      </c>
      <c r="E911" s="260">
        <v>2343.9799800000001</v>
      </c>
      <c r="F911" s="261">
        <v>2343.9799800000001</v>
      </c>
      <c r="G911" s="260">
        <v>2975130000</v>
      </c>
      <c r="H911" s="263">
        <f t="shared" si="14"/>
        <v>-8.4399607534476262E-4</v>
      </c>
      <c r="I911" s="262"/>
      <c r="J911" s="266">
        <v>909</v>
      </c>
      <c r="K911">
        <v>-8.4399607534476262E-4</v>
      </c>
      <c r="L911" s="267">
        <v>-1.0283708255260688E-2</v>
      </c>
    </row>
    <row r="912" spans="1:12" ht="14.4" x14ac:dyDescent="0.3">
      <c r="A912" s="8">
        <v>42817</v>
      </c>
      <c r="B912" s="260">
        <v>2345.969971</v>
      </c>
      <c r="C912" s="260">
        <v>2358.919922</v>
      </c>
      <c r="D912" s="260">
        <v>2342.1298830000001</v>
      </c>
      <c r="E912" s="260">
        <v>2345.959961</v>
      </c>
      <c r="F912" s="261">
        <v>2345.959961</v>
      </c>
      <c r="G912" s="260">
        <v>3260600000</v>
      </c>
      <c r="H912" s="263">
        <f t="shared" si="14"/>
        <v>-1.0602695616058434E-3</v>
      </c>
      <c r="I912" s="262"/>
      <c r="J912" s="266">
        <v>910</v>
      </c>
      <c r="K912">
        <v>-1.0602695616058434E-3</v>
      </c>
      <c r="L912" s="267">
        <v>-1.0281980467796303E-2</v>
      </c>
    </row>
    <row r="913" spans="1:12" ht="14.4" x14ac:dyDescent="0.3">
      <c r="A913" s="8">
        <v>42816</v>
      </c>
      <c r="B913" s="260">
        <v>2343</v>
      </c>
      <c r="C913" s="260">
        <v>2351.8100589999999</v>
      </c>
      <c r="D913" s="260">
        <v>2336.4499510000001</v>
      </c>
      <c r="E913" s="260">
        <v>2348.4499510000001</v>
      </c>
      <c r="F913" s="261">
        <v>2348.4499510000001</v>
      </c>
      <c r="G913" s="260">
        <v>3572730000</v>
      </c>
      <c r="H913" s="263">
        <f t="shared" si="14"/>
        <v>1.8898861623204584E-3</v>
      </c>
      <c r="I913" s="262"/>
      <c r="J913" s="266">
        <v>911</v>
      </c>
      <c r="K913">
        <v>1.8898861623204584E-3</v>
      </c>
      <c r="L913" s="267">
        <v>-1.0262230208129013E-2</v>
      </c>
    </row>
    <row r="914" spans="1:12" ht="14.4" x14ac:dyDescent="0.3">
      <c r="A914" s="8">
        <v>42815</v>
      </c>
      <c r="B914" s="260">
        <v>2379.320068</v>
      </c>
      <c r="C914" s="260">
        <v>2381.929932</v>
      </c>
      <c r="D914" s="260">
        <v>2341.8999020000001</v>
      </c>
      <c r="E914" s="260">
        <v>2344.0200199999999</v>
      </c>
      <c r="F914" s="261">
        <v>2344.0200199999999</v>
      </c>
      <c r="G914" s="260">
        <v>4265590000</v>
      </c>
      <c r="H914" s="263">
        <f t="shared" si="14"/>
        <v>-1.2407972866659898E-2</v>
      </c>
      <c r="I914" s="262"/>
      <c r="J914" s="266">
        <v>912</v>
      </c>
      <c r="K914">
        <v>-1.2407972866659898E-2</v>
      </c>
      <c r="L914" s="267">
        <v>-1.0259387485250775E-2</v>
      </c>
    </row>
    <row r="915" spans="1:12" ht="14.4" x14ac:dyDescent="0.3">
      <c r="A915" s="8">
        <v>42814</v>
      </c>
      <c r="B915" s="260">
        <v>2378.23999</v>
      </c>
      <c r="C915" s="260">
        <v>2379.5500489999999</v>
      </c>
      <c r="D915" s="260">
        <v>2369.6599120000001</v>
      </c>
      <c r="E915" s="260">
        <v>2373.469971</v>
      </c>
      <c r="F915" s="261">
        <v>2373.469971</v>
      </c>
      <c r="G915" s="260">
        <v>3054930000</v>
      </c>
      <c r="H915" s="263">
        <f t="shared" si="14"/>
        <v>-2.0098934090192425E-3</v>
      </c>
      <c r="I915" s="262"/>
      <c r="J915" s="266">
        <v>913</v>
      </c>
      <c r="K915">
        <v>-2.0098934090192425E-3</v>
      </c>
      <c r="L915" s="267">
        <v>-1.0259369416214907E-2</v>
      </c>
    </row>
    <row r="916" spans="1:12" ht="14.4" x14ac:dyDescent="0.3">
      <c r="A916" s="8">
        <v>42811</v>
      </c>
      <c r="B916" s="260">
        <v>2383.709961</v>
      </c>
      <c r="C916" s="260">
        <v>2385.709961</v>
      </c>
      <c r="D916" s="260">
        <v>2377.639893</v>
      </c>
      <c r="E916" s="260">
        <v>2378.25</v>
      </c>
      <c r="F916" s="261">
        <v>2378.25</v>
      </c>
      <c r="G916" s="260">
        <v>5178040000</v>
      </c>
      <c r="H916" s="263">
        <f t="shared" si="14"/>
        <v>-1.3143148736341548E-3</v>
      </c>
      <c r="I916" s="262"/>
      <c r="J916" s="266">
        <v>914</v>
      </c>
      <c r="K916">
        <v>-1.3143148736341548E-3</v>
      </c>
      <c r="L916" s="267">
        <v>-1.0256413464167271E-2</v>
      </c>
    </row>
    <row r="917" spans="1:12" ht="14.4" x14ac:dyDescent="0.3">
      <c r="A917" s="8">
        <v>42810</v>
      </c>
      <c r="B917" s="260">
        <v>2387.709961</v>
      </c>
      <c r="C917" s="260">
        <v>2388.1000979999999</v>
      </c>
      <c r="D917" s="260">
        <v>2377.179932</v>
      </c>
      <c r="E917" s="260">
        <v>2381.3798830000001</v>
      </c>
      <c r="F917" s="261">
        <v>2381.3798830000001</v>
      </c>
      <c r="G917" s="260">
        <v>3365660000</v>
      </c>
      <c r="H917" s="263">
        <f t="shared" si="14"/>
        <v>-1.6267102889130742E-3</v>
      </c>
      <c r="I917" s="262"/>
      <c r="J917" s="266">
        <v>915</v>
      </c>
      <c r="K917">
        <v>-1.6267102889130742E-3</v>
      </c>
      <c r="L917" s="267">
        <v>-1.0251583050079229E-2</v>
      </c>
    </row>
    <row r="918" spans="1:12" ht="14.4" x14ac:dyDescent="0.3">
      <c r="A918" s="8">
        <v>42809</v>
      </c>
      <c r="B918" s="260">
        <v>2370.3400879999999</v>
      </c>
      <c r="C918" s="260">
        <v>2390.01001</v>
      </c>
      <c r="D918" s="260">
        <v>2368.9399410000001</v>
      </c>
      <c r="E918" s="260">
        <v>2385.26001</v>
      </c>
      <c r="F918" s="261">
        <v>2385.26001</v>
      </c>
      <c r="G918" s="260">
        <v>3906840000</v>
      </c>
      <c r="H918" s="263">
        <f t="shared" si="14"/>
        <v>8.3747529689331014E-3</v>
      </c>
      <c r="I918" s="262"/>
      <c r="J918" s="266">
        <v>916</v>
      </c>
      <c r="K918">
        <v>8.3747529689331014E-3</v>
      </c>
      <c r="L918" s="267">
        <v>-1.0237413270372753E-2</v>
      </c>
    </row>
    <row r="919" spans="1:12" ht="14.4" x14ac:dyDescent="0.3">
      <c r="A919" s="8">
        <v>42808</v>
      </c>
      <c r="B919" s="260">
        <v>2368.5500489999999</v>
      </c>
      <c r="C919" s="260">
        <v>2368.5500489999999</v>
      </c>
      <c r="D919" s="260">
        <v>2358.179932</v>
      </c>
      <c r="E919" s="260">
        <v>2365.4499510000001</v>
      </c>
      <c r="F919" s="261">
        <v>2365.4499510000001</v>
      </c>
      <c r="G919" s="260">
        <v>3172630000</v>
      </c>
      <c r="H919" s="263">
        <f t="shared" si="14"/>
        <v>-3.379027372577587E-3</v>
      </c>
      <c r="I919" s="262"/>
      <c r="J919" s="266">
        <v>917</v>
      </c>
      <c r="K919">
        <v>-3.379027372577587E-3</v>
      </c>
      <c r="L919" s="267">
        <v>-1.0215285259605368E-2</v>
      </c>
    </row>
    <row r="920" spans="1:12" ht="14.4" x14ac:dyDescent="0.3">
      <c r="A920" s="8">
        <v>42807</v>
      </c>
      <c r="B920" s="260">
        <v>2371.5600589999999</v>
      </c>
      <c r="C920" s="260">
        <v>2374.419922</v>
      </c>
      <c r="D920" s="260">
        <v>2368.5200199999999</v>
      </c>
      <c r="E920" s="260">
        <v>2373.469971</v>
      </c>
      <c r="F920" s="261">
        <v>2373.469971</v>
      </c>
      <c r="G920" s="260">
        <v>3133900000</v>
      </c>
      <c r="H920" s="263">
        <f t="shared" si="14"/>
        <v>3.6663279274638967E-4</v>
      </c>
      <c r="I920" s="262"/>
      <c r="J920" s="266">
        <v>918</v>
      </c>
      <c r="K920">
        <v>3.6663279274638967E-4</v>
      </c>
      <c r="L920" s="267">
        <v>-1.0209232357043204E-2</v>
      </c>
    </row>
    <row r="921" spans="1:12" ht="14.4" x14ac:dyDescent="0.3">
      <c r="A921" s="8">
        <v>42804</v>
      </c>
      <c r="B921" s="260">
        <v>2372.5200199999999</v>
      </c>
      <c r="C921" s="260">
        <v>2376.860107</v>
      </c>
      <c r="D921" s="260">
        <v>2363.040039</v>
      </c>
      <c r="E921" s="260">
        <v>2372.6000979999999</v>
      </c>
      <c r="F921" s="261">
        <v>2372.6000979999999</v>
      </c>
      <c r="G921" s="260">
        <v>3432950000</v>
      </c>
      <c r="H921" s="263">
        <f t="shared" si="14"/>
        <v>3.2686704206005036E-3</v>
      </c>
      <c r="I921" s="262"/>
      <c r="J921" s="266">
        <v>919</v>
      </c>
      <c r="K921">
        <v>3.2686704206005036E-3</v>
      </c>
      <c r="L921" s="267">
        <v>-1.0202524408854901E-2</v>
      </c>
    </row>
    <row r="922" spans="1:12" ht="14.4" x14ac:dyDescent="0.3">
      <c r="A922" s="8">
        <v>42803</v>
      </c>
      <c r="B922" s="260">
        <v>2363.48999</v>
      </c>
      <c r="C922" s="260">
        <v>2369.080078</v>
      </c>
      <c r="D922" s="260">
        <v>2354.540039</v>
      </c>
      <c r="E922" s="260">
        <v>2364.8701169999999</v>
      </c>
      <c r="F922" s="261">
        <v>2364.8701169999999</v>
      </c>
      <c r="G922" s="260">
        <v>3716340000</v>
      </c>
      <c r="H922" s="263">
        <f t="shared" si="14"/>
        <v>7.9989547774326369E-4</v>
      </c>
      <c r="I922" s="262"/>
      <c r="J922" s="266">
        <v>920</v>
      </c>
      <c r="K922">
        <v>7.9989547774326369E-4</v>
      </c>
      <c r="L922" s="267">
        <v>-1.0196208505220518E-2</v>
      </c>
    </row>
    <row r="923" spans="1:12" ht="14.4" x14ac:dyDescent="0.3">
      <c r="A923" s="8">
        <v>42802</v>
      </c>
      <c r="B923" s="260">
        <v>2369.8100589999999</v>
      </c>
      <c r="C923" s="260">
        <v>2373.0900879999999</v>
      </c>
      <c r="D923" s="260">
        <v>2361.01001</v>
      </c>
      <c r="E923" s="260">
        <v>2362.9799800000001</v>
      </c>
      <c r="F923" s="261">
        <v>2362.9799800000001</v>
      </c>
      <c r="G923" s="260">
        <v>3812100000</v>
      </c>
      <c r="H923" s="263">
        <f t="shared" si="14"/>
        <v>-2.2842155406884099E-3</v>
      </c>
      <c r="I923" s="262"/>
      <c r="J923" s="266">
        <v>921</v>
      </c>
      <c r="K923">
        <v>-2.2842155406884099E-3</v>
      </c>
      <c r="L923" s="267">
        <v>-1.0185122106232722E-2</v>
      </c>
    </row>
    <row r="924" spans="1:12" ht="14.4" x14ac:dyDescent="0.3">
      <c r="A924" s="8">
        <v>42801</v>
      </c>
      <c r="B924" s="260">
        <v>2370.73999</v>
      </c>
      <c r="C924" s="260">
        <v>2375.1201169999999</v>
      </c>
      <c r="D924" s="260">
        <v>2365.51001</v>
      </c>
      <c r="E924" s="260">
        <v>2368.389893</v>
      </c>
      <c r="F924" s="261">
        <v>2368.389893</v>
      </c>
      <c r="G924" s="260">
        <v>3518390000</v>
      </c>
      <c r="H924" s="263">
        <f t="shared" si="14"/>
        <v>-2.9133737609452364E-3</v>
      </c>
      <c r="I924" s="262"/>
      <c r="J924" s="266">
        <v>922</v>
      </c>
      <c r="K924">
        <v>-2.9133737609452364E-3</v>
      </c>
      <c r="L924" s="267">
        <v>-1.0176743844095027E-2</v>
      </c>
    </row>
    <row r="925" spans="1:12" ht="14.4" x14ac:dyDescent="0.3">
      <c r="A925" s="8">
        <v>42800</v>
      </c>
      <c r="B925" s="260">
        <v>2375.2299800000001</v>
      </c>
      <c r="C925" s="260">
        <v>2378.8000489999999</v>
      </c>
      <c r="D925" s="260">
        <v>2367.9799800000001</v>
      </c>
      <c r="E925" s="260">
        <v>2375.3100589999999</v>
      </c>
      <c r="F925" s="261">
        <v>2375.3100589999999</v>
      </c>
      <c r="G925" s="260">
        <v>3232700000</v>
      </c>
      <c r="H925" s="263">
        <f t="shared" si="14"/>
        <v>-3.2772405991149741E-3</v>
      </c>
      <c r="I925" s="262"/>
      <c r="J925" s="266">
        <v>923</v>
      </c>
      <c r="K925">
        <v>-3.2772405991149741E-3</v>
      </c>
      <c r="L925" s="267">
        <v>-1.0169654359159399E-2</v>
      </c>
    </row>
    <row r="926" spans="1:12" ht="14.4" x14ac:dyDescent="0.3">
      <c r="A926" s="8">
        <v>42797</v>
      </c>
      <c r="B926" s="260">
        <v>2380.919922</v>
      </c>
      <c r="C926" s="260">
        <v>2383.889893</v>
      </c>
      <c r="D926" s="260">
        <v>2375.389893</v>
      </c>
      <c r="E926" s="260">
        <v>2383.1201169999999</v>
      </c>
      <c r="F926" s="261">
        <v>2383.1201169999999</v>
      </c>
      <c r="G926" s="260">
        <v>3555260000</v>
      </c>
      <c r="H926" s="263">
        <f t="shared" si="14"/>
        <v>5.0387714083693458E-4</v>
      </c>
      <c r="I926" s="262"/>
      <c r="J926" s="266">
        <v>924</v>
      </c>
      <c r="K926">
        <v>5.0387714083693458E-4</v>
      </c>
      <c r="L926" s="267">
        <v>-1.0166351085815626E-2</v>
      </c>
    </row>
    <row r="927" spans="1:12" ht="14.4" x14ac:dyDescent="0.3">
      <c r="A927" s="8">
        <v>42796</v>
      </c>
      <c r="B927" s="260">
        <v>2394.75</v>
      </c>
      <c r="C927" s="260">
        <v>2394.75</v>
      </c>
      <c r="D927" s="260">
        <v>2380.169922</v>
      </c>
      <c r="E927" s="260">
        <v>2381.919922</v>
      </c>
      <c r="F927" s="261">
        <v>2381.919922</v>
      </c>
      <c r="G927" s="260">
        <v>3821320000</v>
      </c>
      <c r="H927" s="263">
        <f t="shared" si="14"/>
        <v>-5.8598804773599385E-3</v>
      </c>
      <c r="I927" s="262"/>
      <c r="J927" s="266">
        <v>925</v>
      </c>
      <c r="K927">
        <v>-5.8598804773599385E-3</v>
      </c>
      <c r="L927" s="267">
        <v>-1.0155540153594657E-2</v>
      </c>
    </row>
    <row r="928" spans="1:12" ht="14.4" x14ac:dyDescent="0.3">
      <c r="A928" s="8">
        <v>42795</v>
      </c>
      <c r="B928" s="260">
        <v>2380.1298830000001</v>
      </c>
      <c r="C928" s="260">
        <v>2400.9799800000001</v>
      </c>
      <c r="D928" s="260">
        <v>2380.1298830000001</v>
      </c>
      <c r="E928" s="260">
        <v>2395.959961</v>
      </c>
      <c r="F928" s="261">
        <v>2395.959961</v>
      </c>
      <c r="G928" s="260">
        <v>4345180000</v>
      </c>
      <c r="H928" s="263">
        <f t="shared" si="14"/>
        <v>1.3673854505382556E-2</v>
      </c>
      <c r="I928" s="262"/>
      <c r="J928" s="266">
        <v>926</v>
      </c>
      <c r="K928">
        <v>1.3673854505382556E-2</v>
      </c>
      <c r="L928" s="267">
        <v>-1.0153367340685324E-2</v>
      </c>
    </row>
    <row r="929" spans="1:12" ht="14.4" x14ac:dyDescent="0.3">
      <c r="A929" s="8">
        <v>42794</v>
      </c>
      <c r="B929" s="260">
        <v>2366.080078</v>
      </c>
      <c r="C929" s="260">
        <v>2367.790039</v>
      </c>
      <c r="D929" s="260">
        <v>2358.959961</v>
      </c>
      <c r="E929" s="260">
        <v>2363.639893</v>
      </c>
      <c r="F929" s="261">
        <v>2363.639893</v>
      </c>
      <c r="G929" s="260">
        <v>4210140000</v>
      </c>
      <c r="H929" s="263">
        <f t="shared" si="14"/>
        <v>-2.5783762000210868E-3</v>
      </c>
      <c r="I929" s="262"/>
      <c r="J929" s="266">
        <v>927</v>
      </c>
      <c r="K929">
        <v>-2.5783762000210868E-3</v>
      </c>
      <c r="L929" s="267">
        <v>-1.0150837308183547E-2</v>
      </c>
    </row>
    <row r="930" spans="1:12" ht="14.4" x14ac:dyDescent="0.3">
      <c r="A930" s="8">
        <v>42793</v>
      </c>
      <c r="B930" s="260">
        <v>2365.2299800000001</v>
      </c>
      <c r="C930" s="260">
        <v>2371.540039</v>
      </c>
      <c r="D930" s="260">
        <v>2361.8701169999999</v>
      </c>
      <c r="E930" s="260">
        <v>2369.75</v>
      </c>
      <c r="F930" s="261">
        <v>2369.75</v>
      </c>
      <c r="G930" s="260">
        <v>3582610000</v>
      </c>
      <c r="H930" s="263">
        <f t="shared" si="14"/>
        <v>1.0179830148679832E-3</v>
      </c>
      <c r="I930" s="262"/>
      <c r="J930" s="266">
        <v>928</v>
      </c>
      <c r="K930">
        <v>1.0179830148679832E-3</v>
      </c>
      <c r="L930" s="267">
        <v>-1.0144492450574609E-2</v>
      </c>
    </row>
    <row r="931" spans="1:12" ht="14.4" x14ac:dyDescent="0.3">
      <c r="A931" s="8">
        <v>42790</v>
      </c>
      <c r="B931" s="260">
        <v>2355.7299800000001</v>
      </c>
      <c r="C931" s="260">
        <v>2367.3400879999999</v>
      </c>
      <c r="D931" s="260">
        <v>2352.8701169999999</v>
      </c>
      <c r="E931" s="260">
        <v>2367.3400879999999</v>
      </c>
      <c r="F931" s="261">
        <v>2367.3400879999999</v>
      </c>
      <c r="G931" s="260">
        <v>3831570000</v>
      </c>
      <c r="H931" s="263">
        <f t="shared" si="14"/>
        <v>1.4933640655939071E-3</v>
      </c>
      <c r="I931" s="262"/>
      <c r="J931" s="266">
        <v>929</v>
      </c>
      <c r="K931">
        <v>1.4933640655939071E-3</v>
      </c>
      <c r="L931" s="267">
        <v>-1.0134346536303176E-2</v>
      </c>
    </row>
    <row r="932" spans="1:12" ht="14.4" x14ac:dyDescent="0.3">
      <c r="A932" s="8">
        <v>42789</v>
      </c>
      <c r="B932" s="260">
        <v>2367.5</v>
      </c>
      <c r="C932" s="260">
        <v>2368.26001</v>
      </c>
      <c r="D932" s="260">
        <v>2355.0900879999999</v>
      </c>
      <c r="E932" s="260">
        <v>2363.8100589999999</v>
      </c>
      <c r="F932" s="261">
        <v>2363.8100589999999</v>
      </c>
      <c r="G932" s="260">
        <v>4015260000</v>
      </c>
      <c r="H932" s="263">
        <f t="shared" si="14"/>
        <v>4.1898704577953419E-4</v>
      </c>
      <c r="I932" s="262"/>
      <c r="J932" s="266">
        <v>930</v>
      </c>
      <c r="K932">
        <v>4.1898704577953419E-4</v>
      </c>
      <c r="L932" s="267">
        <v>-1.0128906665100539E-2</v>
      </c>
    </row>
    <row r="933" spans="1:12" ht="14.4" x14ac:dyDescent="0.3">
      <c r="A933" s="8">
        <v>42788</v>
      </c>
      <c r="B933" s="260">
        <v>2361.110107</v>
      </c>
      <c r="C933" s="260">
        <v>2365.1298830000001</v>
      </c>
      <c r="D933" s="260">
        <v>2358.3400879999999</v>
      </c>
      <c r="E933" s="260">
        <v>2362.820068</v>
      </c>
      <c r="F933" s="261">
        <v>2362.820068</v>
      </c>
      <c r="G933" s="260">
        <v>3468670000</v>
      </c>
      <c r="H933" s="263">
        <f t="shared" si="14"/>
        <v>-1.0822003765219607E-3</v>
      </c>
      <c r="I933" s="262"/>
      <c r="J933" s="266">
        <v>931</v>
      </c>
      <c r="K933">
        <v>-1.0822003765219607E-3</v>
      </c>
      <c r="L933" s="267">
        <v>-1.0115655200450083E-2</v>
      </c>
    </row>
    <row r="934" spans="1:12" ht="14.4" x14ac:dyDescent="0.3">
      <c r="A934" s="8">
        <v>42787</v>
      </c>
      <c r="B934" s="260">
        <v>2354.9099120000001</v>
      </c>
      <c r="C934" s="260">
        <v>2366.709961</v>
      </c>
      <c r="D934" s="260">
        <v>2354.9099120000001</v>
      </c>
      <c r="E934" s="260">
        <v>2365.3798830000001</v>
      </c>
      <c r="F934" s="261">
        <v>2365.3798830000001</v>
      </c>
      <c r="G934" s="260">
        <v>3579780000</v>
      </c>
      <c r="H934" s="263">
        <f t="shared" si="14"/>
        <v>6.0480662873772179E-3</v>
      </c>
      <c r="I934" s="262"/>
      <c r="J934" s="266">
        <v>932</v>
      </c>
      <c r="K934">
        <v>6.0480662873772179E-3</v>
      </c>
      <c r="L934" s="267">
        <v>-1.0112970209682413E-2</v>
      </c>
    </row>
    <row r="935" spans="1:12" ht="14.4" x14ac:dyDescent="0.3">
      <c r="A935" s="8">
        <v>42783</v>
      </c>
      <c r="B935" s="260">
        <v>2343.01001</v>
      </c>
      <c r="C935" s="260">
        <v>2351.1599120000001</v>
      </c>
      <c r="D935" s="260">
        <v>2339.580078</v>
      </c>
      <c r="E935" s="260">
        <v>2351.1599120000001</v>
      </c>
      <c r="F935" s="261">
        <v>2351.1599120000001</v>
      </c>
      <c r="G935" s="260">
        <v>3513060000</v>
      </c>
      <c r="H935" s="263">
        <f t="shared" si="14"/>
        <v>1.6785563554665623E-3</v>
      </c>
      <c r="I935" s="262"/>
      <c r="J935" s="266">
        <v>933</v>
      </c>
      <c r="K935">
        <v>1.6785563554665623E-3</v>
      </c>
      <c r="L935" s="267">
        <v>-1.010466062788388E-2</v>
      </c>
    </row>
    <row r="936" spans="1:12" ht="14.4" x14ac:dyDescent="0.3">
      <c r="A936" s="8">
        <v>42782</v>
      </c>
      <c r="B936" s="260">
        <v>2349.639893</v>
      </c>
      <c r="C936" s="260">
        <v>2351.3100589999999</v>
      </c>
      <c r="D936" s="260">
        <v>2338.8701169999999</v>
      </c>
      <c r="E936" s="260">
        <v>2347.219971</v>
      </c>
      <c r="F936" s="261">
        <v>2347.219971</v>
      </c>
      <c r="G936" s="260">
        <v>3672370000</v>
      </c>
      <c r="H936" s="263">
        <f t="shared" si="14"/>
        <v>-8.64117909971273E-4</v>
      </c>
      <c r="I936" s="262"/>
      <c r="J936" s="266">
        <v>934</v>
      </c>
      <c r="K936">
        <v>-8.64117909971273E-4</v>
      </c>
      <c r="L936" s="267">
        <v>-1.0099222856918064E-2</v>
      </c>
    </row>
    <row r="937" spans="1:12" ht="14.4" x14ac:dyDescent="0.3">
      <c r="A937" s="8">
        <v>42781</v>
      </c>
      <c r="B937" s="260">
        <v>2335.580078</v>
      </c>
      <c r="C937" s="260">
        <v>2351.3000489999999</v>
      </c>
      <c r="D937" s="260">
        <v>2334.8100589999999</v>
      </c>
      <c r="E937" s="260">
        <v>2349.25</v>
      </c>
      <c r="F937" s="261">
        <v>2349.25</v>
      </c>
      <c r="G937" s="260">
        <v>3775590000</v>
      </c>
      <c r="H937" s="263">
        <f t="shared" si="14"/>
        <v>4.99230897363938E-3</v>
      </c>
      <c r="I937" s="262"/>
      <c r="J937" s="266">
        <v>935</v>
      </c>
      <c r="K937">
        <v>4.99230897363938E-3</v>
      </c>
      <c r="L937" s="267">
        <v>-1.0093684612243095E-2</v>
      </c>
    </row>
    <row r="938" spans="1:12" ht="14.4" x14ac:dyDescent="0.3">
      <c r="A938" s="8">
        <v>42780</v>
      </c>
      <c r="B938" s="260">
        <v>2326.1201169999999</v>
      </c>
      <c r="C938" s="260">
        <v>2337.580078</v>
      </c>
      <c r="D938" s="260">
        <v>2322.169922</v>
      </c>
      <c r="E938" s="260">
        <v>2337.580078</v>
      </c>
      <c r="F938" s="261">
        <v>2337.580078</v>
      </c>
      <c r="G938" s="260">
        <v>3520910000</v>
      </c>
      <c r="H938" s="263">
        <f t="shared" si="14"/>
        <v>4.0073351229464012E-3</v>
      </c>
      <c r="I938" s="262"/>
      <c r="J938" s="266">
        <v>936</v>
      </c>
      <c r="K938">
        <v>4.0073351229464012E-3</v>
      </c>
      <c r="L938" s="267">
        <v>-1.0088024242934921E-2</v>
      </c>
    </row>
    <row r="939" spans="1:12" ht="14.4" x14ac:dyDescent="0.3">
      <c r="A939" s="8">
        <v>42779</v>
      </c>
      <c r="B939" s="260">
        <v>2321.719971</v>
      </c>
      <c r="C939" s="260">
        <v>2331.580078</v>
      </c>
      <c r="D939" s="260">
        <v>2321.419922</v>
      </c>
      <c r="E939" s="260">
        <v>2328.25</v>
      </c>
      <c r="F939" s="261">
        <v>2328.25</v>
      </c>
      <c r="G939" s="260">
        <v>3349730000</v>
      </c>
      <c r="H939" s="263">
        <f t="shared" si="14"/>
        <v>5.2458449487963847E-3</v>
      </c>
      <c r="I939" s="262"/>
      <c r="J939" s="266">
        <v>937</v>
      </c>
      <c r="K939">
        <v>5.2458449487963847E-3</v>
      </c>
      <c r="L939" s="267">
        <v>-1.0068527945122547E-2</v>
      </c>
    </row>
    <row r="940" spans="1:12" ht="14.4" x14ac:dyDescent="0.3">
      <c r="A940" s="8">
        <v>42776</v>
      </c>
      <c r="B940" s="260">
        <v>2312.2700199999999</v>
      </c>
      <c r="C940" s="260">
        <v>2319.2299800000001</v>
      </c>
      <c r="D940" s="260">
        <v>2311.1000979999999</v>
      </c>
      <c r="E940" s="260">
        <v>2316.1000979999999</v>
      </c>
      <c r="F940" s="261">
        <v>2316.1000979999999</v>
      </c>
      <c r="G940" s="260">
        <v>3475020000</v>
      </c>
      <c r="H940" s="263">
        <f t="shared" si="14"/>
        <v>3.5660503333255615E-3</v>
      </c>
      <c r="I940" s="262"/>
      <c r="J940" s="266">
        <v>938</v>
      </c>
      <c r="K940">
        <v>3.5660503333255615E-3</v>
      </c>
      <c r="L940" s="267">
        <v>-1.0066576084101811E-2</v>
      </c>
    </row>
    <row r="941" spans="1:12" ht="14.4" x14ac:dyDescent="0.3">
      <c r="A941" s="8">
        <v>42775</v>
      </c>
      <c r="B941" s="260">
        <v>2296.6999510000001</v>
      </c>
      <c r="C941" s="260">
        <v>2311.080078</v>
      </c>
      <c r="D941" s="260">
        <v>2296.610107</v>
      </c>
      <c r="E941" s="260">
        <v>2307.8701169999999</v>
      </c>
      <c r="F941" s="261">
        <v>2307.8701169999999</v>
      </c>
      <c r="G941" s="260">
        <v>3677940000</v>
      </c>
      <c r="H941" s="263">
        <f t="shared" si="14"/>
        <v>5.7525463132818691E-3</v>
      </c>
      <c r="I941" s="262"/>
      <c r="J941" s="266">
        <v>939</v>
      </c>
      <c r="K941">
        <v>5.7525463132818691E-3</v>
      </c>
      <c r="L941" s="267">
        <v>-1.0061660212699776E-2</v>
      </c>
    </row>
    <row r="942" spans="1:12" ht="14.4" x14ac:dyDescent="0.3">
      <c r="A942" s="8">
        <v>42774</v>
      </c>
      <c r="B942" s="260">
        <v>2289.5500489999999</v>
      </c>
      <c r="C942" s="260">
        <v>2295.9099120000001</v>
      </c>
      <c r="D942" s="260">
        <v>2285.3798830000001</v>
      </c>
      <c r="E942" s="260">
        <v>2294.669922</v>
      </c>
      <c r="F942" s="261">
        <v>2294.669922</v>
      </c>
      <c r="G942" s="260">
        <v>3609740000</v>
      </c>
      <c r="H942" s="263">
        <f t="shared" si="14"/>
        <v>6.9332249460155341E-4</v>
      </c>
      <c r="I942" s="262"/>
      <c r="J942" s="266">
        <v>940</v>
      </c>
      <c r="K942">
        <v>6.9332249460155341E-4</v>
      </c>
      <c r="L942" s="267">
        <v>-1.0057846270830235E-2</v>
      </c>
    </row>
    <row r="943" spans="1:12" ht="14.4" x14ac:dyDescent="0.3">
      <c r="A943" s="8">
        <v>42773</v>
      </c>
      <c r="B943" s="260">
        <v>2295.8701169999999</v>
      </c>
      <c r="C943" s="260">
        <v>2299.3999020000001</v>
      </c>
      <c r="D943" s="260">
        <v>2290.1599120000001</v>
      </c>
      <c r="E943" s="260">
        <v>2293.080078</v>
      </c>
      <c r="F943" s="261">
        <v>2293.080078</v>
      </c>
      <c r="G943" s="260">
        <v>3448690000</v>
      </c>
      <c r="H943" s="263">
        <f t="shared" si="14"/>
        <v>2.2682895392798412E-4</v>
      </c>
      <c r="I943" s="262"/>
      <c r="J943" s="266">
        <v>941</v>
      </c>
      <c r="K943">
        <v>2.2682895392798412E-4</v>
      </c>
      <c r="L943" s="267">
        <v>-1.0049597448391989E-2</v>
      </c>
    </row>
    <row r="944" spans="1:12" ht="14.4" x14ac:dyDescent="0.3">
      <c r="A944" s="8">
        <v>42772</v>
      </c>
      <c r="B944" s="260">
        <v>2294.280029</v>
      </c>
      <c r="C944" s="260">
        <v>2296.179932</v>
      </c>
      <c r="D944" s="260">
        <v>2288.570068</v>
      </c>
      <c r="E944" s="260">
        <v>2292.5600589999999</v>
      </c>
      <c r="F944" s="261">
        <v>2292.5600589999999</v>
      </c>
      <c r="G944" s="260">
        <v>3109050000</v>
      </c>
      <c r="H944" s="263">
        <f t="shared" si="14"/>
        <v>-2.1153568633501788E-3</v>
      </c>
      <c r="I944" s="262"/>
      <c r="J944" s="266">
        <v>942</v>
      </c>
      <c r="K944">
        <v>-2.1153568633501788E-3</v>
      </c>
      <c r="L944" s="267">
        <v>-1.0049543098217843E-2</v>
      </c>
    </row>
    <row r="945" spans="1:12" ht="14.4" x14ac:dyDescent="0.3">
      <c r="A945" s="8">
        <v>42769</v>
      </c>
      <c r="B945" s="260">
        <v>2288.540039</v>
      </c>
      <c r="C945" s="260">
        <v>2298.3100589999999</v>
      </c>
      <c r="D945" s="260">
        <v>2287.8798830000001</v>
      </c>
      <c r="E945" s="260">
        <v>2297.419922</v>
      </c>
      <c r="F945" s="261">
        <v>2297.419922</v>
      </c>
      <c r="G945" s="260">
        <v>3597970000</v>
      </c>
      <c r="H945" s="263">
        <f t="shared" si="14"/>
        <v>7.2647580016458203E-3</v>
      </c>
      <c r="I945" s="262"/>
      <c r="J945" s="266">
        <v>943</v>
      </c>
      <c r="K945">
        <v>7.2647580016458203E-3</v>
      </c>
      <c r="L945" s="267">
        <v>-1.0033216478809203E-2</v>
      </c>
    </row>
    <row r="946" spans="1:12" ht="14.4" x14ac:dyDescent="0.3">
      <c r="A946" s="8">
        <v>42768</v>
      </c>
      <c r="B946" s="260">
        <v>2276.6899410000001</v>
      </c>
      <c r="C946" s="260">
        <v>2283.969971</v>
      </c>
      <c r="D946" s="260">
        <v>2271.6499020000001</v>
      </c>
      <c r="E946" s="260">
        <v>2280.8500979999999</v>
      </c>
      <c r="F946" s="261">
        <v>2280.8500979999999</v>
      </c>
      <c r="G946" s="260">
        <v>3807710000</v>
      </c>
      <c r="H946" s="263">
        <f t="shared" si="14"/>
        <v>5.7030947864919837E-4</v>
      </c>
      <c r="I946" s="262"/>
      <c r="J946" s="266">
        <v>944</v>
      </c>
      <c r="K946">
        <v>5.7030947864919837E-4</v>
      </c>
      <c r="L946" s="267">
        <v>-1.0023670505255666E-2</v>
      </c>
    </row>
    <row r="947" spans="1:12" ht="14.4" x14ac:dyDescent="0.3">
      <c r="A947" s="8">
        <v>42767</v>
      </c>
      <c r="B947" s="260">
        <v>2285.5900879999999</v>
      </c>
      <c r="C947" s="260">
        <v>2289.139893</v>
      </c>
      <c r="D947" s="260">
        <v>2272.4399410000001</v>
      </c>
      <c r="E947" s="260">
        <v>2279.5500489999999</v>
      </c>
      <c r="F947" s="261">
        <v>2279.5500489999999</v>
      </c>
      <c r="G947" s="260">
        <v>3916610000</v>
      </c>
      <c r="H947" s="263">
        <f t="shared" si="14"/>
        <v>2.9836364737412019E-4</v>
      </c>
      <c r="I947" s="262"/>
      <c r="J947" s="266">
        <v>945</v>
      </c>
      <c r="K947">
        <v>2.9836364737412019E-4</v>
      </c>
      <c r="L947" s="267">
        <v>-1.0001780224682955E-2</v>
      </c>
    </row>
    <row r="948" spans="1:12" ht="14.4" x14ac:dyDescent="0.3">
      <c r="A948" s="8">
        <v>42766</v>
      </c>
      <c r="B948" s="260">
        <v>2274.0200199999999</v>
      </c>
      <c r="C948" s="260">
        <v>2279.0900879999999</v>
      </c>
      <c r="D948" s="260">
        <v>2267.209961</v>
      </c>
      <c r="E948" s="260">
        <v>2278.8701169999999</v>
      </c>
      <c r="F948" s="261">
        <v>2278.8701169999999</v>
      </c>
      <c r="G948" s="260">
        <v>4087450000</v>
      </c>
      <c r="H948" s="263">
        <f t="shared" si="14"/>
        <v>-8.8990533877456165E-4</v>
      </c>
      <c r="I948" s="262"/>
      <c r="J948" s="266">
        <v>946</v>
      </c>
      <c r="K948">
        <v>-8.8990533877456165E-4</v>
      </c>
      <c r="L948" s="267">
        <v>-9.9976951112976629E-3</v>
      </c>
    </row>
    <row r="949" spans="1:12" ht="14.4" x14ac:dyDescent="0.3">
      <c r="A949" s="8">
        <v>42765</v>
      </c>
      <c r="B949" s="260">
        <v>2286.01001</v>
      </c>
      <c r="C949" s="260">
        <v>2286.01001</v>
      </c>
      <c r="D949" s="260">
        <v>2268.040039</v>
      </c>
      <c r="E949" s="260">
        <v>2280.8999020000001</v>
      </c>
      <c r="F949" s="261">
        <v>2280.8999020000001</v>
      </c>
      <c r="G949" s="260">
        <v>3591270000</v>
      </c>
      <c r="H949" s="263">
        <f t="shared" si="14"/>
        <v>-6.0095434915230575E-3</v>
      </c>
      <c r="I949" s="262"/>
      <c r="J949" s="266">
        <v>947</v>
      </c>
      <c r="K949">
        <v>-6.0095434915230575E-3</v>
      </c>
      <c r="L949" s="267">
        <v>-9.9933019283462796E-3</v>
      </c>
    </row>
    <row r="950" spans="1:12" ht="14.4" x14ac:dyDescent="0.3">
      <c r="A950" s="8">
        <v>42762</v>
      </c>
      <c r="B950" s="260">
        <v>2299.0200199999999</v>
      </c>
      <c r="C950" s="260">
        <v>2299.0200199999999</v>
      </c>
      <c r="D950" s="260">
        <v>2291.6201169999999</v>
      </c>
      <c r="E950" s="260">
        <v>2294.6899410000001</v>
      </c>
      <c r="F950" s="261">
        <v>2294.6899410000001</v>
      </c>
      <c r="G950" s="260">
        <v>3135890000</v>
      </c>
      <c r="H950" s="263">
        <f t="shared" si="14"/>
        <v>-8.6646422615230918E-4</v>
      </c>
      <c r="I950" s="262"/>
      <c r="J950" s="266">
        <v>948</v>
      </c>
      <c r="K950">
        <v>-8.6646422615230918E-4</v>
      </c>
      <c r="L950" s="267">
        <v>-9.9882351856804379E-3</v>
      </c>
    </row>
    <row r="951" spans="1:12" ht="14.4" x14ac:dyDescent="0.3">
      <c r="A951" s="8">
        <v>42761</v>
      </c>
      <c r="B951" s="260">
        <v>2298.6298830000001</v>
      </c>
      <c r="C951" s="260">
        <v>2300.98999</v>
      </c>
      <c r="D951" s="260">
        <v>2294.080078</v>
      </c>
      <c r="E951" s="260">
        <v>2296.679932</v>
      </c>
      <c r="F951" s="261">
        <v>2296.679932</v>
      </c>
      <c r="G951" s="260">
        <v>3610360000</v>
      </c>
      <c r="H951" s="263">
        <f t="shared" si="14"/>
        <v>-7.3538416963325347E-4</v>
      </c>
      <c r="I951" s="262"/>
      <c r="J951" s="266">
        <v>949</v>
      </c>
      <c r="K951">
        <v>-7.3538416963325347E-4</v>
      </c>
      <c r="L951" s="267">
        <v>-9.9820712848635532E-3</v>
      </c>
    </row>
    <row r="952" spans="1:12" ht="14.4" x14ac:dyDescent="0.3">
      <c r="A952" s="8">
        <v>42760</v>
      </c>
      <c r="B952" s="260">
        <v>2288.8798830000001</v>
      </c>
      <c r="C952" s="260">
        <v>2299.5500489999999</v>
      </c>
      <c r="D952" s="260">
        <v>2288.8798830000001</v>
      </c>
      <c r="E952" s="260">
        <v>2298.3701169999999</v>
      </c>
      <c r="F952" s="261">
        <v>2298.3701169999999</v>
      </c>
      <c r="G952" s="260">
        <v>3846020000</v>
      </c>
      <c r="H952" s="263">
        <f t="shared" si="14"/>
        <v>8.0260906262640107E-3</v>
      </c>
      <c r="I952" s="262"/>
      <c r="J952" s="266">
        <v>950</v>
      </c>
      <c r="K952">
        <v>8.0260906262640107E-3</v>
      </c>
      <c r="L952" s="267">
        <v>-9.9698218704828718E-3</v>
      </c>
    </row>
    <row r="953" spans="1:12" ht="14.4" x14ac:dyDescent="0.3">
      <c r="A953" s="8">
        <v>42759</v>
      </c>
      <c r="B953" s="260">
        <v>2267.8798830000001</v>
      </c>
      <c r="C953" s="260">
        <v>2284.6298830000001</v>
      </c>
      <c r="D953" s="260">
        <v>2266.679932</v>
      </c>
      <c r="E953" s="260">
        <v>2280.070068</v>
      </c>
      <c r="F953" s="261">
        <v>2280.070068</v>
      </c>
      <c r="G953" s="260">
        <v>3810960000</v>
      </c>
      <c r="H953" s="263">
        <f t="shared" si="14"/>
        <v>6.5645935553880538E-3</v>
      </c>
      <c r="I953" s="262"/>
      <c r="J953" s="266">
        <v>951</v>
      </c>
      <c r="K953">
        <v>6.5645935553880538E-3</v>
      </c>
      <c r="L953" s="267">
        <v>-9.9613180662467271E-3</v>
      </c>
    </row>
    <row r="954" spans="1:12" ht="14.4" x14ac:dyDescent="0.3">
      <c r="A954" s="8">
        <v>42758</v>
      </c>
      <c r="B954" s="260">
        <v>2267.780029</v>
      </c>
      <c r="C954" s="260">
        <v>2271.780029</v>
      </c>
      <c r="D954" s="260">
        <v>2257.0200199999999</v>
      </c>
      <c r="E954" s="260">
        <v>2265.1999510000001</v>
      </c>
      <c r="F954" s="261">
        <v>2265.1999510000001</v>
      </c>
      <c r="G954" s="260">
        <v>3152710000</v>
      </c>
      <c r="H954" s="263">
        <f t="shared" si="14"/>
        <v>-2.6901250121218502E-3</v>
      </c>
      <c r="I954" s="262"/>
      <c r="J954" s="266">
        <v>952</v>
      </c>
      <c r="K954">
        <v>-2.6901250121218502E-3</v>
      </c>
      <c r="L954" s="267">
        <v>-9.9554174768409741E-3</v>
      </c>
    </row>
    <row r="955" spans="1:12" ht="14.4" x14ac:dyDescent="0.3">
      <c r="A955" s="8">
        <v>42755</v>
      </c>
      <c r="B955" s="260">
        <v>2269.959961</v>
      </c>
      <c r="C955" s="260">
        <v>2276.959961</v>
      </c>
      <c r="D955" s="260">
        <v>2265.01001</v>
      </c>
      <c r="E955" s="260">
        <v>2271.3100589999999</v>
      </c>
      <c r="F955" s="261">
        <v>2271.3100589999999</v>
      </c>
      <c r="G955" s="260">
        <v>3524970000</v>
      </c>
      <c r="H955" s="263">
        <f t="shared" si="14"/>
        <v>3.3662375142390669E-3</v>
      </c>
      <c r="I955" s="262"/>
      <c r="J955" s="266">
        <v>953</v>
      </c>
      <c r="K955">
        <v>3.3662375142390669E-3</v>
      </c>
      <c r="L955" s="267">
        <v>-9.948439531051418E-3</v>
      </c>
    </row>
    <row r="956" spans="1:12" ht="14.4" x14ac:dyDescent="0.3">
      <c r="A956" s="8">
        <v>42754</v>
      </c>
      <c r="B956" s="260">
        <v>2271.8999020000001</v>
      </c>
      <c r="C956" s="260">
        <v>2274.330078</v>
      </c>
      <c r="D956" s="260">
        <v>2258.4099120000001</v>
      </c>
      <c r="E956" s="260">
        <v>2263.6899410000001</v>
      </c>
      <c r="F956" s="261">
        <v>2263.6899410000001</v>
      </c>
      <c r="G956" s="260">
        <v>3165970000</v>
      </c>
      <c r="H956" s="263">
        <f t="shared" si="14"/>
        <v>-3.6093087192584027E-3</v>
      </c>
      <c r="I956" s="262"/>
      <c r="J956" s="266">
        <v>954</v>
      </c>
      <c r="K956">
        <v>-3.6093087192584027E-3</v>
      </c>
      <c r="L956" s="267">
        <v>-9.9220716409012238E-3</v>
      </c>
    </row>
    <row r="957" spans="1:12" ht="14.4" x14ac:dyDescent="0.3">
      <c r="A957" s="8">
        <v>42753</v>
      </c>
      <c r="B957" s="260">
        <v>2269.139893</v>
      </c>
      <c r="C957" s="260">
        <v>2272.01001</v>
      </c>
      <c r="D957" s="260">
        <v>2263.3500979999999</v>
      </c>
      <c r="E957" s="260">
        <v>2271.889893</v>
      </c>
      <c r="F957" s="261">
        <v>2271.889893</v>
      </c>
      <c r="G957" s="260">
        <v>3315250000</v>
      </c>
      <c r="H957" s="263">
        <f t="shared" si="14"/>
        <v>1.7637540571728276E-3</v>
      </c>
      <c r="I957" s="262"/>
      <c r="J957" s="266">
        <v>955</v>
      </c>
      <c r="K957">
        <v>1.7637540571728276E-3</v>
      </c>
      <c r="L957" s="267">
        <v>-9.9147979497971328E-3</v>
      </c>
    </row>
    <row r="958" spans="1:12" ht="14.4" x14ac:dyDescent="0.3">
      <c r="A958" s="8">
        <v>42752</v>
      </c>
      <c r="B958" s="260">
        <v>2269.139893</v>
      </c>
      <c r="C958" s="260">
        <v>2272.080078</v>
      </c>
      <c r="D958" s="260">
        <v>2262.8100589999999</v>
      </c>
      <c r="E958" s="260">
        <v>2267.889893</v>
      </c>
      <c r="F958" s="261">
        <v>2267.889893</v>
      </c>
      <c r="G958" s="260">
        <v>3584990000</v>
      </c>
      <c r="H958" s="263">
        <f t="shared" si="14"/>
        <v>-2.9675026894465883E-3</v>
      </c>
      <c r="I958" s="262"/>
      <c r="J958" s="266">
        <v>956</v>
      </c>
      <c r="K958">
        <v>-2.9675026894465883E-3</v>
      </c>
      <c r="L958" s="267">
        <v>-9.8914829621169122E-3</v>
      </c>
    </row>
    <row r="959" spans="1:12" ht="14.4" x14ac:dyDescent="0.3">
      <c r="A959" s="8">
        <v>42748</v>
      </c>
      <c r="B959" s="260">
        <v>2272.73999</v>
      </c>
      <c r="C959" s="260">
        <v>2278.679932</v>
      </c>
      <c r="D959" s="260">
        <v>2271.51001</v>
      </c>
      <c r="E959" s="260">
        <v>2274.639893</v>
      </c>
      <c r="F959" s="261">
        <v>2274.639893</v>
      </c>
      <c r="G959" s="260">
        <v>3081270000</v>
      </c>
      <c r="H959" s="263">
        <f t="shared" si="14"/>
        <v>1.8498406076093335E-3</v>
      </c>
      <c r="I959" s="262"/>
      <c r="J959" s="266">
        <v>957</v>
      </c>
      <c r="K959">
        <v>1.8498406076093335E-3</v>
      </c>
      <c r="L959" s="267">
        <v>-9.8914476932660846E-3</v>
      </c>
    </row>
    <row r="960" spans="1:12" ht="14.4" x14ac:dyDescent="0.3">
      <c r="A960" s="8">
        <v>42747</v>
      </c>
      <c r="B960" s="260">
        <v>2271.139893</v>
      </c>
      <c r="C960" s="260">
        <v>2271.780029</v>
      </c>
      <c r="D960" s="260">
        <v>2254.25</v>
      </c>
      <c r="E960" s="260">
        <v>2270.4399410000001</v>
      </c>
      <c r="F960" s="261">
        <v>2270.4399410000001</v>
      </c>
      <c r="G960" s="260">
        <v>3462130000</v>
      </c>
      <c r="H960" s="263">
        <f t="shared" si="14"/>
        <v>-2.144809017699879E-3</v>
      </c>
      <c r="I960" s="262"/>
      <c r="J960" s="266">
        <v>958</v>
      </c>
      <c r="K960">
        <v>-2.144809017699879E-3</v>
      </c>
      <c r="L960" s="267">
        <v>-9.8909422140184659E-3</v>
      </c>
    </row>
    <row r="961" spans="1:12" ht="14.4" x14ac:dyDescent="0.3">
      <c r="A961" s="8">
        <v>42746</v>
      </c>
      <c r="B961" s="260">
        <v>2268.6000979999999</v>
      </c>
      <c r="C961" s="260">
        <v>2275.320068</v>
      </c>
      <c r="D961" s="260">
        <v>2260.830078</v>
      </c>
      <c r="E961" s="260">
        <v>2275.320068</v>
      </c>
      <c r="F961" s="261">
        <v>2275.320068</v>
      </c>
      <c r="G961" s="260">
        <v>3620410000</v>
      </c>
      <c r="H961" s="263">
        <f t="shared" si="14"/>
        <v>2.8296382728654553E-3</v>
      </c>
      <c r="I961" s="262"/>
      <c r="J961" s="266">
        <v>959</v>
      </c>
      <c r="K961">
        <v>2.8296382728654553E-3</v>
      </c>
      <c r="L961" s="267">
        <v>-9.8717535431539008E-3</v>
      </c>
    </row>
    <row r="962" spans="1:12" ht="14.4" x14ac:dyDescent="0.3">
      <c r="A962" s="8">
        <v>42745</v>
      </c>
      <c r="B962" s="260">
        <v>2269.719971</v>
      </c>
      <c r="C962" s="260">
        <v>2279.2700199999999</v>
      </c>
      <c r="D962" s="260">
        <v>2265.2700199999999</v>
      </c>
      <c r="E962" s="260">
        <v>2268.8999020000001</v>
      </c>
      <c r="F962" s="261">
        <v>2268.8999020000001</v>
      </c>
      <c r="G962" s="260">
        <v>3638790000</v>
      </c>
      <c r="H962" s="263">
        <f t="shared" si="14"/>
        <v>0</v>
      </c>
      <c r="I962" s="262"/>
      <c r="J962" s="266">
        <v>960</v>
      </c>
      <c r="K962">
        <v>0</v>
      </c>
      <c r="L962" s="267">
        <v>-9.8577450142768534E-3</v>
      </c>
    </row>
    <row r="963" spans="1:12" ht="14.4" x14ac:dyDescent="0.3">
      <c r="A963" s="8">
        <v>42744</v>
      </c>
      <c r="B963" s="260">
        <v>2273.5900879999999</v>
      </c>
      <c r="C963" s="260">
        <v>2275.48999</v>
      </c>
      <c r="D963" s="260">
        <v>2268.8999020000001</v>
      </c>
      <c r="E963" s="260">
        <v>2268.8999020000001</v>
      </c>
      <c r="F963" s="261">
        <v>2268.8999020000001</v>
      </c>
      <c r="G963" s="260">
        <v>3217610000</v>
      </c>
      <c r="H963" s="263">
        <f t="shared" si="14"/>
        <v>-3.548594221719928E-3</v>
      </c>
      <c r="I963" s="262"/>
      <c r="J963" s="266">
        <v>961</v>
      </c>
      <c r="K963">
        <v>-3.548594221719928E-3</v>
      </c>
      <c r="L963" s="267">
        <v>-9.845377183919134E-3</v>
      </c>
    </row>
    <row r="964" spans="1:12" ht="14.4" x14ac:dyDescent="0.3">
      <c r="A964" s="8">
        <v>42741</v>
      </c>
      <c r="B964" s="260">
        <v>2271.139893</v>
      </c>
      <c r="C964" s="260">
        <v>2282.1000979999999</v>
      </c>
      <c r="D964" s="260">
        <v>2264.0600589999999</v>
      </c>
      <c r="E964" s="260">
        <v>2276.9799800000001</v>
      </c>
      <c r="F964" s="261">
        <v>2276.9799800000001</v>
      </c>
      <c r="G964" s="260">
        <v>3339890000</v>
      </c>
      <c r="H964" s="263">
        <f t="shared" ref="H964:H1027" si="15">(F964-F965)/F965</f>
        <v>3.5169590127809912E-3</v>
      </c>
      <c r="I964" s="262"/>
      <c r="J964" s="266">
        <v>962</v>
      </c>
      <c r="K964">
        <v>3.5169590127809912E-3</v>
      </c>
      <c r="L964" s="267">
        <v>-9.8401919161348311E-3</v>
      </c>
    </row>
    <row r="965" spans="1:12" ht="14.4" x14ac:dyDescent="0.3">
      <c r="A965" s="8">
        <v>42740</v>
      </c>
      <c r="B965" s="260">
        <v>2268.179932</v>
      </c>
      <c r="C965" s="260">
        <v>2271.5</v>
      </c>
      <c r="D965" s="260">
        <v>2260.4499510000001</v>
      </c>
      <c r="E965" s="260">
        <v>2269</v>
      </c>
      <c r="F965" s="261">
        <v>2269</v>
      </c>
      <c r="G965" s="260">
        <v>3761820000</v>
      </c>
      <c r="H965" s="263">
        <f t="shared" si="15"/>
        <v>-7.7067048332048887E-4</v>
      </c>
      <c r="I965" s="262"/>
      <c r="J965" s="266">
        <v>963</v>
      </c>
      <c r="K965">
        <v>-7.7067048332048887E-4</v>
      </c>
      <c r="L965" s="267">
        <v>-9.8374196285737209E-3</v>
      </c>
    </row>
    <row r="966" spans="1:12" ht="14.4" x14ac:dyDescent="0.3">
      <c r="A966" s="8">
        <v>42739</v>
      </c>
      <c r="B966" s="260">
        <v>2261.6000979999999</v>
      </c>
      <c r="C966" s="260">
        <v>2272.820068</v>
      </c>
      <c r="D966" s="260">
        <v>2261.6000979999999</v>
      </c>
      <c r="E966" s="260">
        <v>2270.75</v>
      </c>
      <c r="F966" s="261">
        <v>2270.75</v>
      </c>
      <c r="G966" s="260">
        <v>3764890000</v>
      </c>
      <c r="H966" s="263">
        <f t="shared" si="15"/>
        <v>5.7222738442055795E-3</v>
      </c>
      <c r="I966" s="262"/>
      <c r="J966" s="266">
        <v>964</v>
      </c>
      <c r="K966">
        <v>5.7222738442055795E-3</v>
      </c>
      <c r="L966" s="267">
        <v>-9.8312721936904112E-3</v>
      </c>
    </row>
    <row r="967" spans="1:12" ht="14.4" x14ac:dyDescent="0.3">
      <c r="A967" s="8">
        <v>42738</v>
      </c>
      <c r="B967" s="260">
        <v>2251.570068</v>
      </c>
      <c r="C967" s="260">
        <v>2263.8798830000001</v>
      </c>
      <c r="D967" s="260">
        <v>2245.1298830000001</v>
      </c>
      <c r="E967" s="260">
        <v>2257.830078</v>
      </c>
      <c r="F967" s="261">
        <v>2257.830078</v>
      </c>
      <c r="G967" s="260">
        <v>3770530000</v>
      </c>
      <c r="H967" s="263">
        <f t="shared" si="15"/>
        <v>8.4865752817530268E-3</v>
      </c>
      <c r="I967" s="262"/>
      <c r="J967" s="266">
        <v>965</v>
      </c>
      <c r="K967">
        <v>8.4865752817530268E-3</v>
      </c>
      <c r="L967" s="267">
        <v>-9.8291736650474946E-3</v>
      </c>
    </row>
    <row r="968" spans="1:12" ht="14.4" x14ac:dyDescent="0.3">
      <c r="A968" s="8">
        <v>42734</v>
      </c>
      <c r="B968" s="260">
        <v>2251.610107</v>
      </c>
      <c r="C968" s="260">
        <v>2253.580078</v>
      </c>
      <c r="D968" s="260">
        <v>2233.6201169999999</v>
      </c>
      <c r="E968" s="260">
        <v>2238.830078</v>
      </c>
      <c r="F968" s="261">
        <v>2238.830078</v>
      </c>
      <c r="G968" s="260">
        <v>2670900000</v>
      </c>
      <c r="H968" s="263">
        <f t="shared" si="15"/>
        <v>-4.6370503870737509E-3</v>
      </c>
      <c r="I968" s="262"/>
      <c r="J968" s="266">
        <v>966</v>
      </c>
      <c r="K968">
        <v>-4.6370503870737509E-3</v>
      </c>
      <c r="L968" s="267">
        <v>-9.8227293641929472E-3</v>
      </c>
    </row>
    <row r="969" spans="1:12" ht="14.4" x14ac:dyDescent="0.3">
      <c r="A969" s="8">
        <v>42733</v>
      </c>
      <c r="B969" s="260">
        <v>2249.5</v>
      </c>
      <c r="C969" s="260">
        <v>2254.51001</v>
      </c>
      <c r="D969" s="260">
        <v>2244.5600589999999</v>
      </c>
      <c r="E969" s="260">
        <v>2249.26001</v>
      </c>
      <c r="F969" s="261">
        <v>2249.26001</v>
      </c>
      <c r="G969" s="260">
        <v>2336370000</v>
      </c>
      <c r="H969" s="263">
        <f t="shared" si="15"/>
        <v>-2.9330466100032011E-4</v>
      </c>
      <c r="I969" s="262"/>
      <c r="J969" s="266">
        <v>967</v>
      </c>
      <c r="K969">
        <v>-2.9330466100032011E-4</v>
      </c>
      <c r="L969" s="267">
        <v>-9.8084878345234723E-3</v>
      </c>
    </row>
    <row r="970" spans="1:12" ht="14.4" x14ac:dyDescent="0.3">
      <c r="A970" s="8">
        <v>42732</v>
      </c>
      <c r="B970" s="260">
        <v>2270.2299800000001</v>
      </c>
      <c r="C970" s="260">
        <v>2271.3100589999999</v>
      </c>
      <c r="D970" s="260">
        <v>2249.110107</v>
      </c>
      <c r="E970" s="260">
        <v>2249.919922</v>
      </c>
      <c r="F970" s="261">
        <v>2249.919922</v>
      </c>
      <c r="G970" s="260">
        <v>2392360000</v>
      </c>
      <c r="H970" s="263">
        <f t="shared" si="15"/>
        <v>-8.3565292028286806E-3</v>
      </c>
      <c r="I970" s="262"/>
      <c r="J970" s="266">
        <v>968</v>
      </c>
      <c r="K970">
        <v>-8.3565292028286806E-3</v>
      </c>
      <c r="L970" s="267">
        <v>-9.8025870691639799E-3</v>
      </c>
    </row>
    <row r="971" spans="1:12" ht="14.4" x14ac:dyDescent="0.3">
      <c r="A971" s="8">
        <v>42731</v>
      </c>
      <c r="B971" s="260">
        <v>2266.2299800000001</v>
      </c>
      <c r="C971" s="260">
        <v>2273.820068</v>
      </c>
      <c r="D971" s="260">
        <v>2266.1499020000001</v>
      </c>
      <c r="E971" s="260">
        <v>2268.8798830000001</v>
      </c>
      <c r="F971" s="261">
        <v>2268.8798830000001</v>
      </c>
      <c r="G971" s="260">
        <v>1987080000</v>
      </c>
      <c r="H971" s="263">
        <f t="shared" si="15"/>
        <v>2.2483728227059687E-3</v>
      </c>
      <c r="I971" s="262"/>
      <c r="J971" s="266">
        <v>969</v>
      </c>
      <c r="K971">
        <v>2.2483728227059687E-3</v>
      </c>
      <c r="L971" s="267">
        <v>-9.7976804391566984E-3</v>
      </c>
    </row>
    <row r="972" spans="1:12" ht="14.4" x14ac:dyDescent="0.3">
      <c r="A972" s="8">
        <v>42727</v>
      </c>
      <c r="B972" s="260">
        <v>2260.25</v>
      </c>
      <c r="C972" s="260">
        <v>2263.790039</v>
      </c>
      <c r="D972" s="260">
        <v>2258.8400879999999</v>
      </c>
      <c r="E972" s="260">
        <v>2263.790039</v>
      </c>
      <c r="F972" s="261">
        <v>2263.790039</v>
      </c>
      <c r="G972" s="260">
        <v>2020550000</v>
      </c>
      <c r="H972" s="263">
        <f t="shared" si="15"/>
        <v>1.2517152222139495E-3</v>
      </c>
      <c r="I972" s="262"/>
      <c r="J972" s="266">
        <v>970</v>
      </c>
      <c r="K972">
        <v>1.2517152222139495E-3</v>
      </c>
      <c r="L972" s="267">
        <v>-9.7886867264568266E-3</v>
      </c>
    </row>
    <row r="973" spans="1:12" ht="14.4" x14ac:dyDescent="0.3">
      <c r="A973" s="8">
        <v>42726</v>
      </c>
      <c r="B973" s="260">
        <v>2262.929932</v>
      </c>
      <c r="C973" s="260">
        <v>2263.179932</v>
      </c>
      <c r="D973" s="260">
        <v>2256.080078</v>
      </c>
      <c r="E973" s="260">
        <v>2260.959961</v>
      </c>
      <c r="F973" s="261">
        <v>2260.959961</v>
      </c>
      <c r="G973" s="260">
        <v>2876320000</v>
      </c>
      <c r="H973" s="263">
        <f t="shared" si="15"/>
        <v>-1.8629738593322425E-3</v>
      </c>
      <c r="I973" s="262"/>
      <c r="J973" s="266">
        <v>971</v>
      </c>
      <c r="K973">
        <v>-1.8629738593322425E-3</v>
      </c>
      <c r="L973" s="267">
        <v>-9.7615229546818318E-3</v>
      </c>
    </row>
    <row r="974" spans="1:12" ht="14.4" x14ac:dyDescent="0.3">
      <c r="A974" s="8">
        <v>42725</v>
      </c>
      <c r="B974" s="260">
        <v>2270.540039</v>
      </c>
      <c r="C974" s="260">
        <v>2271.2299800000001</v>
      </c>
      <c r="D974" s="260">
        <v>2265.1499020000001</v>
      </c>
      <c r="E974" s="260">
        <v>2265.179932</v>
      </c>
      <c r="F974" s="261">
        <v>2265.179932</v>
      </c>
      <c r="G974" s="260">
        <v>2852230000</v>
      </c>
      <c r="H974" s="263">
        <f t="shared" si="15"/>
        <v>-2.4573614012164844E-3</v>
      </c>
      <c r="I974" s="262"/>
      <c r="J974" s="266">
        <v>972</v>
      </c>
      <c r="K974">
        <v>-2.4573614012164844E-3</v>
      </c>
      <c r="L974" s="267">
        <v>-9.7562371669493771E-3</v>
      </c>
    </row>
    <row r="975" spans="1:12" ht="14.4" x14ac:dyDescent="0.3">
      <c r="A975" s="8">
        <v>42724</v>
      </c>
      <c r="B975" s="260">
        <v>2266.5</v>
      </c>
      <c r="C975" s="260">
        <v>2272.5600589999999</v>
      </c>
      <c r="D975" s="260">
        <v>2266.139893</v>
      </c>
      <c r="E975" s="260">
        <v>2270.76001</v>
      </c>
      <c r="F975" s="261">
        <v>2270.76001</v>
      </c>
      <c r="G975" s="260">
        <v>3298780000</v>
      </c>
      <c r="H975" s="263">
        <f t="shared" si="15"/>
        <v>3.6375123841505277E-3</v>
      </c>
      <c r="I975" s="262"/>
      <c r="J975" s="266">
        <v>973</v>
      </c>
      <c r="K975">
        <v>3.6375123841505277E-3</v>
      </c>
      <c r="L975" s="267">
        <v>-9.7385450251853637E-3</v>
      </c>
    </row>
    <row r="976" spans="1:12" ht="14.4" x14ac:dyDescent="0.3">
      <c r="A976" s="8">
        <v>42723</v>
      </c>
      <c r="B976" s="260">
        <v>2259.23999</v>
      </c>
      <c r="C976" s="260">
        <v>2267.469971</v>
      </c>
      <c r="D976" s="260">
        <v>2258.209961</v>
      </c>
      <c r="E976" s="260">
        <v>2262.530029</v>
      </c>
      <c r="F976" s="261">
        <v>2262.530029</v>
      </c>
      <c r="G976" s="260">
        <v>3248370000</v>
      </c>
      <c r="H976" s="263">
        <f t="shared" si="15"/>
        <v>1.9751207295131733E-3</v>
      </c>
      <c r="I976" s="262"/>
      <c r="J976" s="266">
        <v>974</v>
      </c>
      <c r="K976">
        <v>1.9751207295131733E-3</v>
      </c>
      <c r="L976" s="267">
        <v>-9.7381225090109637E-3</v>
      </c>
    </row>
    <row r="977" spans="1:12" ht="14.4" x14ac:dyDescent="0.3">
      <c r="A977" s="8">
        <v>42720</v>
      </c>
      <c r="B977" s="260">
        <v>2266.8100589999999</v>
      </c>
      <c r="C977" s="260">
        <v>2268.0500489999999</v>
      </c>
      <c r="D977" s="260">
        <v>2254.23999</v>
      </c>
      <c r="E977" s="260">
        <v>2258.070068</v>
      </c>
      <c r="F977" s="261">
        <v>2258.070068</v>
      </c>
      <c r="G977" s="260">
        <v>5920340000</v>
      </c>
      <c r="H977" s="263">
        <f t="shared" si="15"/>
        <v>-1.7506226483432865E-3</v>
      </c>
      <c r="I977" s="262"/>
      <c r="J977" s="266">
        <v>975</v>
      </c>
      <c r="K977">
        <v>-1.7506226483432865E-3</v>
      </c>
      <c r="L977" s="267">
        <v>-9.7338092938708855E-3</v>
      </c>
    </row>
    <row r="978" spans="1:12" ht="14.4" x14ac:dyDescent="0.3">
      <c r="A978" s="8">
        <v>42719</v>
      </c>
      <c r="B978" s="260">
        <v>2253.7700199999999</v>
      </c>
      <c r="C978" s="260">
        <v>2272.1201169999999</v>
      </c>
      <c r="D978" s="260">
        <v>2253.7700199999999</v>
      </c>
      <c r="E978" s="260">
        <v>2262.030029</v>
      </c>
      <c r="F978" s="261">
        <v>2262.030029</v>
      </c>
      <c r="G978" s="260">
        <v>4168200000</v>
      </c>
      <c r="H978" s="263">
        <f t="shared" si="15"/>
        <v>3.8832279554189401E-3</v>
      </c>
      <c r="I978" s="262"/>
      <c r="J978" s="266">
        <v>976</v>
      </c>
      <c r="K978">
        <v>3.8832279554189401E-3</v>
      </c>
      <c r="L978" s="267">
        <v>-9.7257190511490128E-3</v>
      </c>
    </row>
    <row r="979" spans="1:12" ht="14.4" x14ac:dyDescent="0.3">
      <c r="A979" s="8">
        <v>42718</v>
      </c>
      <c r="B979" s="260">
        <v>2268.3500979999999</v>
      </c>
      <c r="C979" s="260">
        <v>2276.1999510000001</v>
      </c>
      <c r="D979" s="260">
        <v>2248.4399410000001</v>
      </c>
      <c r="E979" s="260">
        <v>2253.280029</v>
      </c>
      <c r="F979" s="261">
        <v>2253.280029</v>
      </c>
      <c r="G979" s="260">
        <v>4406970000</v>
      </c>
      <c r="H979" s="263">
        <f t="shared" si="15"/>
        <v>-8.1171721142561434E-3</v>
      </c>
      <c r="I979" s="262"/>
      <c r="J979" s="266">
        <v>977</v>
      </c>
      <c r="K979">
        <v>-8.1171721142561434E-3</v>
      </c>
      <c r="L979" s="267">
        <v>-9.7174626291117033E-3</v>
      </c>
    </row>
    <row r="980" spans="1:12" ht="14.4" x14ac:dyDescent="0.3">
      <c r="A980" s="8">
        <v>42717</v>
      </c>
      <c r="B980" s="260">
        <v>2263.320068</v>
      </c>
      <c r="C980" s="260">
        <v>2277.530029</v>
      </c>
      <c r="D980" s="260">
        <v>2263.320068</v>
      </c>
      <c r="E980" s="260">
        <v>2271.719971</v>
      </c>
      <c r="F980" s="261">
        <v>2271.719971</v>
      </c>
      <c r="G980" s="260">
        <v>3857590000</v>
      </c>
      <c r="H980" s="263">
        <f t="shared" si="15"/>
        <v>6.5397748542513753E-3</v>
      </c>
      <c r="I980" s="262"/>
      <c r="J980" s="266">
        <v>978</v>
      </c>
      <c r="K980">
        <v>6.5397748542513753E-3</v>
      </c>
      <c r="L980" s="267">
        <v>-9.7154064629179342E-3</v>
      </c>
    </row>
    <row r="981" spans="1:12" ht="14.4" x14ac:dyDescent="0.3">
      <c r="A981" s="8">
        <v>42716</v>
      </c>
      <c r="B981" s="260">
        <v>2258.830078</v>
      </c>
      <c r="C981" s="260">
        <v>2264.030029</v>
      </c>
      <c r="D981" s="260">
        <v>2252.3701169999999</v>
      </c>
      <c r="E981" s="260">
        <v>2256.959961</v>
      </c>
      <c r="F981" s="261">
        <v>2256.959961</v>
      </c>
      <c r="G981" s="260">
        <v>4034510000</v>
      </c>
      <c r="H981" s="263">
        <f t="shared" si="15"/>
        <v>-1.1374347616603382E-3</v>
      </c>
      <c r="I981" s="262"/>
      <c r="J981" s="266">
        <v>979</v>
      </c>
      <c r="K981">
        <v>-1.1374347616603382E-3</v>
      </c>
      <c r="L981" s="267">
        <v>-9.7118240586570124E-3</v>
      </c>
    </row>
    <row r="982" spans="1:12" ht="14.4" x14ac:dyDescent="0.3">
      <c r="A982" s="8">
        <v>42713</v>
      </c>
      <c r="B982" s="260">
        <v>2249.7299800000001</v>
      </c>
      <c r="C982" s="260">
        <v>2259.8000489999999</v>
      </c>
      <c r="D982" s="260">
        <v>2249.2299800000001</v>
      </c>
      <c r="E982" s="260">
        <v>2259.530029</v>
      </c>
      <c r="F982" s="261">
        <v>2259.530029</v>
      </c>
      <c r="G982" s="260">
        <v>3884480000</v>
      </c>
      <c r="H982" s="263">
        <f t="shared" si="15"/>
        <v>5.9389848367235312E-3</v>
      </c>
      <c r="I982" s="262"/>
      <c r="J982" s="266">
        <v>980</v>
      </c>
      <c r="K982">
        <v>5.9389848367235312E-3</v>
      </c>
      <c r="L982" s="267">
        <v>-9.7025637324445555E-3</v>
      </c>
    </row>
    <row r="983" spans="1:12" ht="14.4" x14ac:dyDescent="0.3">
      <c r="A983" s="8">
        <v>42712</v>
      </c>
      <c r="B983" s="260">
        <v>2241.1298830000001</v>
      </c>
      <c r="C983" s="260">
        <v>2251.6899410000001</v>
      </c>
      <c r="D983" s="260">
        <v>2237.570068</v>
      </c>
      <c r="E983" s="260">
        <v>2246.1899410000001</v>
      </c>
      <c r="F983" s="261">
        <v>2246.1899410000001</v>
      </c>
      <c r="G983" s="260">
        <v>4200580000</v>
      </c>
      <c r="H983" s="263">
        <f t="shared" si="15"/>
        <v>2.159342712376298E-3</v>
      </c>
      <c r="I983" s="262"/>
      <c r="J983" s="266">
        <v>981</v>
      </c>
      <c r="K983">
        <v>2.159342712376298E-3</v>
      </c>
      <c r="L983" s="267">
        <v>-9.7006084112729613E-3</v>
      </c>
    </row>
    <row r="984" spans="1:12" ht="14.4" x14ac:dyDescent="0.3">
      <c r="A984" s="8">
        <v>42711</v>
      </c>
      <c r="B984" s="260">
        <v>2210.719971</v>
      </c>
      <c r="C984" s="260">
        <v>2241.6298830000001</v>
      </c>
      <c r="D984" s="260">
        <v>2208.929932</v>
      </c>
      <c r="E984" s="260">
        <v>2241.3500979999999</v>
      </c>
      <c r="F984" s="261">
        <v>2241.3500979999999</v>
      </c>
      <c r="G984" s="260">
        <v>4501820000</v>
      </c>
      <c r="H984" s="263">
        <f t="shared" si="15"/>
        <v>1.3163241734930208E-2</v>
      </c>
      <c r="I984" s="262"/>
      <c r="J984" s="266">
        <v>982</v>
      </c>
      <c r="K984">
        <v>1.3163241734930208E-2</v>
      </c>
      <c r="L984" s="267">
        <v>-9.6945553646153888E-3</v>
      </c>
    </row>
    <row r="985" spans="1:12" ht="14.4" x14ac:dyDescent="0.3">
      <c r="A985" s="8">
        <v>42710</v>
      </c>
      <c r="B985" s="260">
        <v>2207.26001</v>
      </c>
      <c r="C985" s="260">
        <v>2212.780029</v>
      </c>
      <c r="D985" s="260">
        <v>2202.209961</v>
      </c>
      <c r="E985" s="260">
        <v>2212.2299800000001</v>
      </c>
      <c r="F985" s="261">
        <v>2212.2299800000001</v>
      </c>
      <c r="G985" s="260">
        <v>3855320000</v>
      </c>
      <c r="H985" s="263">
        <f t="shared" si="15"/>
        <v>3.4108881136406528E-3</v>
      </c>
      <c r="I985" s="262"/>
      <c r="J985" s="266">
        <v>983</v>
      </c>
      <c r="K985">
        <v>3.4108881136406528E-3</v>
      </c>
      <c r="L985" s="267">
        <v>-9.6856787187719149E-3</v>
      </c>
    </row>
    <row r="986" spans="1:12" ht="14.4" x14ac:dyDescent="0.3">
      <c r="A986" s="8">
        <v>42709</v>
      </c>
      <c r="B986" s="260">
        <v>2200.6499020000001</v>
      </c>
      <c r="C986" s="260">
        <v>2209.419922</v>
      </c>
      <c r="D986" s="260">
        <v>2199.969971</v>
      </c>
      <c r="E986" s="260">
        <v>2204.709961</v>
      </c>
      <c r="F986" s="261">
        <v>2204.709961</v>
      </c>
      <c r="G986" s="260">
        <v>3895230000</v>
      </c>
      <c r="H986" s="263">
        <f t="shared" si="15"/>
        <v>5.8213053606350181E-3</v>
      </c>
      <c r="I986" s="262"/>
      <c r="J986" s="266">
        <v>984</v>
      </c>
      <c r="K986">
        <v>5.8213053606350181E-3</v>
      </c>
      <c r="L986" s="267">
        <v>-9.6854698048234964E-3</v>
      </c>
    </row>
    <row r="987" spans="1:12" ht="14.4" x14ac:dyDescent="0.3">
      <c r="A987" s="8">
        <v>42706</v>
      </c>
      <c r="B987" s="260">
        <v>2191.1201169999999</v>
      </c>
      <c r="C987" s="260">
        <v>2197.9499510000001</v>
      </c>
      <c r="D987" s="260">
        <v>2188.3701169999999</v>
      </c>
      <c r="E987" s="260">
        <v>2191.9499510000001</v>
      </c>
      <c r="F987" s="261">
        <v>2191.9499510000001</v>
      </c>
      <c r="G987" s="260">
        <v>3779500000</v>
      </c>
      <c r="H987" s="263">
        <f t="shared" si="15"/>
        <v>3.9700648494513758E-4</v>
      </c>
      <c r="I987" s="262"/>
      <c r="J987" s="266">
        <v>985</v>
      </c>
      <c r="K987">
        <v>3.9700648494513758E-4</v>
      </c>
      <c r="L987" s="267">
        <v>-9.681416943062085E-3</v>
      </c>
    </row>
    <row r="988" spans="1:12" ht="14.4" x14ac:dyDescent="0.3">
      <c r="A988" s="8">
        <v>42705</v>
      </c>
      <c r="B988" s="260">
        <v>2200.169922</v>
      </c>
      <c r="C988" s="260">
        <v>2202.6000979999999</v>
      </c>
      <c r="D988" s="260">
        <v>2187.4399410000001</v>
      </c>
      <c r="E988" s="260">
        <v>2191.080078</v>
      </c>
      <c r="F988" s="261">
        <v>2191.080078</v>
      </c>
      <c r="G988" s="260">
        <v>5063740000</v>
      </c>
      <c r="H988" s="263">
        <f t="shared" si="15"/>
        <v>-3.515529214704194E-3</v>
      </c>
      <c r="I988" s="262"/>
      <c r="J988" s="266">
        <v>986</v>
      </c>
      <c r="K988">
        <v>-3.515529214704194E-3</v>
      </c>
      <c r="L988" s="267">
        <v>-9.6501857627854723E-3</v>
      </c>
    </row>
    <row r="989" spans="1:12" ht="14.4" x14ac:dyDescent="0.3">
      <c r="A989" s="8">
        <v>42704</v>
      </c>
      <c r="B989" s="260">
        <v>2204.969971</v>
      </c>
      <c r="C989" s="260">
        <v>2214.1000979999999</v>
      </c>
      <c r="D989" s="260">
        <v>2198.8100589999999</v>
      </c>
      <c r="E989" s="260">
        <v>2198.8100589999999</v>
      </c>
      <c r="F989" s="261">
        <v>2198.8100589999999</v>
      </c>
      <c r="G989" s="260">
        <v>5533980000</v>
      </c>
      <c r="H989" s="263">
        <f t="shared" si="15"/>
        <v>-2.6534038053485352E-3</v>
      </c>
      <c r="I989" s="262"/>
      <c r="J989" s="266">
        <v>987</v>
      </c>
      <c r="K989">
        <v>-2.6534038053485352E-3</v>
      </c>
      <c r="L989" s="267">
        <v>-9.6319321018547687E-3</v>
      </c>
    </row>
    <row r="990" spans="1:12" ht="14.4" x14ac:dyDescent="0.3">
      <c r="A990" s="8">
        <v>42703</v>
      </c>
      <c r="B990" s="260">
        <v>2200.76001</v>
      </c>
      <c r="C990" s="260">
        <v>2210.459961</v>
      </c>
      <c r="D990" s="260">
        <v>2198.1499020000001</v>
      </c>
      <c r="E990" s="260">
        <v>2204.6599120000001</v>
      </c>
      <c r="F990" s="261">
        <v>2204.6599120000001</v>
      </c>
      <c r="G990" s="260">
        <v>3706560000</v>
      </c>
      <c r="H990" s="263">
        <f t="shared" si="15"/>
        <v>1.3352928795321763E-3</v>
      </c>
      <c r="I990" s="262"/>
      <c r="J990" s="266">
        <v>988</v>
      </c>
      <c r="K990">
        <v>1.3352928795321763E-3</v>
      </c>
      <c r="L990" s="267">
        <v>-9.5954988733003288E-3</v>
      </c>
    </row>
    <row r="991" spans="1:12" ht="14.4" x14ac:dyDescent="0.3">
      <c r="A991" s="8">
        <v>42702</v>
      </c>
      <c r="B991" s="260">
        <v>2210.209961</v>
      </c>
      <c r="C991" s="260">
        <v>2211.139893</v>
      </c>
      <c r="D991" s="260">
        <v>2200.360107</v>
      </c>
      <c r="E991" s="260">
        <v>2201.719971</v>
      </c>
      <c r="F991" s="261">
        <v>2201.719971</v>
      </c>
      <c r="G991" s="260">
        <v>3505650000</v>
      </c>
      <c r="H991" s="263">
        <f t="shared" si="15"/>
        <v>-5.254535651865005E-3</v>
      </c>
      <c r="I991" s="262"/>
      <c r="J991" s="266">
        <v>989</v>
      </c>
      <c r="K991">
        <v>-5.254535651865005E-3</v>
      </c>
      <c r="L991" s="267">
        <v>-9.5928623788847783E-3</v>
      </c>
    </row>
    <row r="992" spans="1:12" ht="14.4" x14ac:dyDescent="0.3">
      <c r="A992" s="8">
        <v>42699</v>
      </c>
      <c r="B992" s="260">
        <v>2206.2700199999999</v>
      </c>
      <c r="C992" s="260">
        <v>2213.3500979999999</v>
      </c>
      <c r="D992" s="260">
        <v>2206.2700199999999</v>
      </c>
      <c r="E992" s="260">
        <v>2213.3500979999999</v>
      </c>
      <c r="F992" s="261">
        <v>2213.3500979999999</v>
      </c>
      <c r="G992" s="260">
        <v>1584600000</v>
      </c>
      <c r="H992" s="263">
        <f t="shared" si="15"/>
        <v>3.9143869124048051E-3</v>
      </c>
      <c r="I992" s="262"/>
      <c r="J992" s="266">
        <v>990</v>
      </c>
      <c r="K992">
        <v>3.9143869124048051E-3</v>
      </c>
      <c r="L992" s="267">
        <v>-9.5776521919944818E-3</v>
      </c>
    </row>
    <row r="993" spans="1:12" ht="14.4" x14ac:dyDescent="0.3">
      <c r="A993" s="8">
        <v>42697</v>
      </c>
      <c r="B993" s="260">
        <v>2198.5500489999999</v>
      </c>
      <c r="C993" s="260">
        <v>2204.719971</v>
      </c>
      <c r="D993" s="260">
        <v>2194.51001</v>
      </c>
      <c r="E993" s="260">
        <v>2204.719971</v>
      </c>
      <c r="F993" s="261">
        <v>2204.719971</v>
      </c>
      <c r="G993" s="260">
        <v>3418640000</v>
      </c>
      <c r="H993" s="263">
        <f t="shared" si="15"/>
        <v>8.080247522280939E-4</v>
      </c>
      <c r="I993" s="262"/>
      <c r="J993" s="266">
        <v>991</v>
      </c>
      <c r="K993">
        <v>8.080247522280939E-4</v>
      </c>
      <c r="L993" s="267">
        <v>-9.5615182490236764E-3</v>
      </c>
    </row>
    <row r="994" spans="1:12" ht="14.4" x14ac:dyDescent="0.3">
      <c r="A994" s="8">
        <v>42696</v>
      </c>
      <c r="B994" s="260">
        <v>2201.5600589999999</v>
      </c>
      <c r="C994" s="260">
        <v>2204.8000489999999</v>
      </c>
      <c r="D994" s="260">
        <v>2194.51001</v>
      </c>
      <c r="E994" s="260">
        <v>2202.9399410000001</v>
      </c>
      <c r="F994" s="261">
        <v>2202.9399410000001</v>
      </c>
      <c r="G994" s="260">
        <v>3957940000</v>
      </c>
      <c r="H994" s="263">
        <f t="shared" si="15"/>
        <v>2.1654319242507222E-3</v>
      </c>
      <c r="I994" s="262"/>
      <c r="J994" s="266">
        <v>992</v>
      </c>
      <c r="K994">
        <v>2.1654319242507222E-3</v>
      </c>
      <c r="L994" s="267">
        <v>-9.5571028381046339E-3</v>
      </c>
    </row>
    <row r="995" spans="1:12" ht="14.4" x14ac:dyDescent="0.3">
      <c r="A995" s="8">
        <v>42695</v>
      </c>
      <c r="B995" s="260">
        <v>2186.429932</v>
      </c>
      <c r="C995" s="260">
        <v>2198.6999510000001</v>
      </c>
      <c r="D995" s="260">
        <v>2186.429932</v>
      </c>
      <c r="E995" s="260">
        <v>2198.179932</v>
      </c>
      <c r="F995" s="261">
        <v>2198.179932</v>
      </c>
      <c r="G995" s="260">
        <v>3607010000</v>
      </c>
      <c r="H995" s="263">
        <f t="shared" si="15"/>
        <v>7.4614009492722805E-3</v>
      </c>
      <c r="I995" s="262"/>
      <c r="J995" s="266">
        <v>993</v>
      </c>
      <c r="K995">
        <v>7.4614009492722805E-3</v>
      </c>
      <c r="L995" s="267">
        <v>-9.5533828410961173E-3</v>
      </c>
    </row>
    <row r="996" spans="1:12" ht="14.4" x14ac:dyDescent="0.3">
      <c r="A996" s="8">
        <v>42692</v>
      </c>
      <c r="B996" s="260">
        <v>2186.8500979999999</v>
      </c>
      <c r="C996" s="260">
        <v>2189.889893</v>
      </c>
      <c r="D996" s="260">
        <v>2180.3798830000001</v>
      </c>
      <c r="E996" s="260">
        <v>2181.8999020000001</v>
      </c>
      <c r="F996" s="261">
        <v>2181.8999020000001</v>
      </c>
      <c r="G996" s="260">
        <v>3572400000</v>
      </c>
      <c r="H996" s="263">
        <f t="shared" si="15"/>
        <v>-2.386798493335712E-3</v>
      </c>
      <c r="I996" s="262"/>
      <c r="J996" s="266">
        <v>994</v>
      </c>
      <c r="K996">
        <v>-2.386798493335712E-3</v>
      </c>
      <c r="L996" s="267">
        <v>-9.5501422077013641E-3</v>
      </c>
    </row>
    <row r="997" spans="1:12" ht="14.4" x14ac:dyDescent="0.3">
      <c r="A997" s="8">
        <v>42691</v>
      </c>
      <c r="B997" s="260">
        <v>2178.610107</v>
      </c>
      <c r="C997" s="260">
        <v>2188.0600589999999</v>
      </c>
      <c r="D997" s="260">
        <v>2176.6499020000001</v>
      </c>
      <c r="E997" s="260">
        <v>2187.1201169999999</v>
      </c>
      <c r="F997" s="261">
        <v>2187.1201169999999</v>
      </c>
      <c r="G997" s="260">
        <v>3809160000</v>
      </c>
      <c r="H997" s="263">
        <f t="shared" si="15"/>
        <v>4.6763697097327714E-3</v>
      </c>
      <c r="I997" s="262"/>
      <c r="J997" s="266">
        <v>995</v>
      </c>
      <c r="K997">
        <v>4.6763697097327714E-3</v>
      </c>
      <c r="L997" s="267">
        <v>-9.5491094095627102E-3</v>
      </c>
    </row>
    <row r="998" spans="1:12" ht="14.4" x14ac:dyDescent="0.3">
      <c r="A998" s="8">
        <v>42690</v>
      </c>
      <c r="B998" s="260">
        <v>2177.530029</v>
      </c>
      <c r="C998" s="260">
        <v>2179.219971</v>
      </c>
      <c r="D998" s="260">
        <v>2172.1999510000001</v>
      </c>
      <c r="E998" s="260">
        <v>2176.9399410000001</v>
      </c>
      <c r="F998" s="261">
        <v>2176.9399410000001</v>
      </c>
      <c r="G998" s="260">
        <v>3830590000</v>
      </c>
      <c r="H998" s="263">
        <f t="shared" si="15"/>
        <v>-1.5822638011099694E-3</v>
      </c>
      <c r="I998" s="262"/>
      <c r="J998" s="266">
        <v>996</v>
      </c>
      <c r="K998">
        <v>-1.5822638011099694E-3</v>
      </c>
      <c r="L998" s="267">
        <v>-9.5480294423840682E-3</v>
      </c>
    </row>
    <row r="999" spans="1:12" ht="14.4" x14ac:dyDescent="0.3">
      <c r="A999" s="8">
        <v>42689</v>
      </c>
      <c r="B999" s="260">
        <v>2168.290039</v>
      </c>
      <c r="C999" s="260">
        <v>2180.8400879999999</v>
      </c>
      <c r="D999" s="260">
        <v>2166.3798830000001</v>
      </c>
      <c r="E999" s="260">
        <v>2180.389893</v>
      </c>
      <c r="F999" s="261">
        <v>2180.389893</v>
      </c>
      <c r="G999" s="260">
        <v>4543860000</v>
      </c>
      <c r="H999" s="263">
        <f t="shared" si="15"/>
        <v>7.4807976927081877E-3</v>
      </c>
      <c r="I999" s="262"/>
      <c r="J999" s="266">
        <v>997</v>
      </c>
      <c r="K999">
        <v>7.4807976927081877E-3</v>
      </c>
      <c r="L999" s="267">
        <v>-9.5193880034094448E-3</v>
      </c>
    </row>
    <row r="1000" spans="1:12" ht="14.4" x14ac:dyDescent="0.3">
      <c r="A1000" s="8">
        <v>42688</v>
      </c>
      <c r="B1000" s="260">
        <v>2165.639893</v>
      </c>
      <c r="C1000" s="260">
        <v>2171.360107</v>
      </c>
      <c r="D1000" s="260">
        <v>2156.080078</v>
      </c>
      <c r="E1000" s="260">
        <v>2164.1999510000001</v>
      </c>
      <c r="F1000" s="261">
        <v>2164.1999510000001</v>
      </c>
      <c r="G1000" s="260">
        <v>5367200000</v>
      </c>
      <c r="H1000" s="263">
        <f t="shared" si="15"/>
        <v>-1.1550278623190026E-4</v>
      </c>
      <c r="I1000" s="262"/>
      <c r="J1000" s="266">
        <v>998</v>
      </c>
      <c r="K1000">
        <v>-1.1550278623190026E-4</v>
      </c>
      <c r="L1000" s="267">
        <v>-9.5110296714537614E-3</v>
      </c>
    </row>
    <row r="1001" spans="1:12" ht="14.4" x14ac:dyDescent="0.3">
      <c r="A1001" s="8">
        <v>42685</v>
      </c>
      <c r="B1001" s="260">
        <v>2162.709961</v>
      </c>
      <c r="C1001" s="260">
        <v>2165.919922</v>
      </c>
      <c r="D1001" s="260">
        <v>2152.48999</v>
      </c>
      <c r="E1001" s="260">
        <v>2164.4499510000001</v>
      </c>
      <c r="F1001" s="261">
        <v>2164.4499510000001</v>
      </c>
      <c r="G1001" s="260">
        <v>4988050000</v>
      </c>
      <c r="H1001" s="263">
        <f t="shared" si="15"/>
        <v>-1.3979501669953202E-3</v>
      </c>
      <c r="I1001" s="262"/>
      <c r="J1001" s="266">
        <v>999</v>
      </c>
      <c r="K1001">
        <v>-1.3979501669953202E-3</v>
      </c>
      <c r="L1001" s="267">
        <v>-9.5072527214357851E-3</v>
      </c>
    </row>
    <row r="1002" spans="1:12" ht="14.4" x14ac:dyDescent="0.3">
      <c r="A1002" s="8">
        <v>42684</v>
      </c>
      <c r="B1002" s="260">
        <v>2167.48999</v>
      </c>
      <c r="C1002" s="260">
        <v>2182.3000489999999</v>
      </c>
      <c r="D1002" s="260">
        <v>2151.169922</v>
      </c>
      <c r="E1002" s="260">
        <v>2167.4799800000001</v>
      </c>
      <c r="F1002" s="261">
        <v>2167.4799800000001</v>
      </c>
      <c r="G1002" s="260">
        <v>6451640000</v>
      </c>
      <c r="H1002" s="263">
        <f t="shared" si="15"/>
        <v>1.9507456248868129E-3</v>
      </c>
      <c r="I1002" s="262"/>
      <c r="J1002" s="266">
        <v>1000</v>
      </c>
      <c r="K1002">
        <v>1.9507456248868129E-3</v>
      </c>
      <c r="L1002" s="267">
        <v>-9.5015310691755808E-3</v>
      </c>
    </row>
    <row r="1003" spans="1:12" ht="14.4" x14ac:dyDescent="0.3">
      <c r="A1003" s="8">
        <v>42683</v>
      </c>
      <c r="B1003" s="260">
        <v>2131.5600589999999</v>
      </c>
      <c r="C1003" s="260">
        <v>2170.1000979999999</v>
      </c>
      <c r="D1003" s="260">
        <v>2125.3500979999999</v>
      </c>
      <c r="E1003" s="260">
        <v>2163.26001</v>
      </c>
      <c r="F1003" s="261">
        <v>2163.26001</v>
      </c>
      <c r="G1003" s="260">
        <v>6264150000</v>
      </c>
      <c r="H1003" s="263">
        <f t="shared" si="15"/>
        <v>1.1077020670818222E-2</v>
      </c>
      <c r="I1003" s="262"/>
      <c r="J1003" s="266">
        <v>1001</v>
      </c>
      <c r="K1003">
        <v>1.1077020670818222E-2</v>
      </c>
      <c r="L1003" s="267">
        <v>-9.4994637334122889E-3</v>
      </c>
    </row>
    <row r="1004" spans="1:12" ht="14.4" x14ac:dyDescent="0.3">
      <c r="A1004" s="8">
        <v>42682</v>
      </c>
      <c r="B1004" s="260">
        <v>2129.919922</v>
      </c>
      <c r="C1004" s="260">
        <v>2146.8701169999999</v>
      </c>
      <c r="D1004" s="260">
        <v>2123.5600589999999</v>
      </c>
      <c r="E1004" s="260">
        <v>2139.5600589999999</v>
      </c>
      <c r="F1004" s="261">
        <v>2139.5600589999999</v>
      </c>
      <c r="G1004" s="260">
        <v>3916930000</v>
      </c>
      <c r="H1004" s="263">
        <f t="shared" si="15"/>
        <v>3.771974424148256E-3</v>
      </c>
      <c r="I1004" s="262"/>
      <c r="J1004" s="266">
        <v>1002</v>
      </c>
      <c r="K1004">
        <v>3.771974424148256E-3</v>
      </c>
      <c r="L1004" s="267">
        <v>-9.4963973956755168E-3</v>
      </c>
    </row>
    <row r="1005" spans="1:12" ht="14.4" x14ac:dyDescent="0.3">
      <c r="A1005" s="8">
        <v>42681</v>
      </c>
      <c r="B1005" s="260">
        <v>2100.5900879999999</v>
      </c>
      <c r="C1005" s="260">
        <v>2132</v>
      </c>
      <c r="D1005" s="260">
        <v>2100.5900879999999</v>
      </c>
      <c r="E1005" s="260">
        <v>2131.5200199999999</v>
      </c>
      <c r="F1005" s="261">
        <v>2131.5200199999999</v>
      </c>
      <c r="G1005" s="260">
        <v>3736060000</v>
      </c>
      <c r="H1005" s="263">
        <f t="shared" si="15"/>
        <v>2.2223544015960692E-2</v>
      </c>
      <c r="I1005" s="262"/>
      <c r="J1005" s="266">
        <v>1003</v>
      </c>
      <c r="K1005">
        <v>2.2223544015960692E-2</v>
      </c>
      <c r="L1005" s="267">
        <v>-9.4906433013698926E-3</v>
      </c>
    </row>
    <row r="1006" spans="1:12" ht="14.4" x14ac:dyDescent="0.3">
      <c r="A1006" s="8">
        <v>42678</v>
      </c>
      <c r="B1006" s="260">
        <v>2083.790039</v>
      </c>
      <c r="C1006" s="260">
        <v>2099.070068</v>
      </c>
      <c r="D1006" s="260">
        <v>2083.790039</v>
      </c>
      <c r="E1006" s="260">
        <v>2085.179932</v>
      </c>
      <c r="F1006" s="261">
        <v>2085.179932</v>
      </c>
      <c r="G1006" s="260">
        <v>3837860000</v>
      </c>
      <c r="H1006" s="263">
        <f t="shared" si="15"/>
        <v>-1.6661305078948E-3</v>
      </c>
      <c r="I1006" s="262"/>
      <c r="J1006" s="266">
        <v>1004</v>
      </c>
      <c r="K1006">
        <v>-1.6661305078948E-3</v>
      </c>
      <c r="L1006" s="267">
        <v>-9.4901045082711882E-3</v>
      </c>
    </row>
    <row r="1007" spans="1:12" ht="14.4" x14ac:dyDescent="0.3">
      <c r="A1007" s="8">
        <v>42677</v>
      </c>
      <c r="B1007" s="260">
        <v>2098.8000489999999</v>
      </c>
      <c r="C1007" s="260">
        <v>2102.5600589999999</v>
      </c>
      <c r="D1007" s="260">
        <v>2085.2299800000001</v>
      </c>
      <c r="E1007" s="260">
        <v>2088.6599120000001</v>
      </c>
      <c r="F1007" s="261">
        <v>2088.6599120000001</v>
      </c>
      <c r="G1007" s="260">
        <v>3886740000</v>
      </c>
      <c r="H1007" s="263">
        <f t="shared" si="15"/>
        <v>-4.4234006982948292E-3</v>
      </c>
      <c r="I1007" s="262"/>
      <c r="J1007" s="266">
        <v>1005</v>
      </c>
      <c r="K1007">
        <v>-4.4234006982948292E-3</v>
      </c>
      <c r="L1007" s="267">
        <v>-9.4867738546151811E-3</v>
      </c>
    </row>
    <row r="1008" spans="1:12" ht="14.4" x14ac:dyDescent="0.3">
      <c r="A1008" s="8">
        <v>42676</v>
      </c>
      <c r="B1008" s="260">
        <v>2109.429932</v>
      </c>
      <c r="C1008" s="260">
        <v>2111.76001</v>
      </c>
      <c r="D1008" s="260">
        <v>2094</v>
      </c>
      <c r="E1008" s="260">
        <v>2097.9399410000001</v>
      </c>
      <c r="F1008" s="261">
        <v>2097.9399410000001</v>
      </c>
      <c r="G1008" s="260">
        <v>4248580000</v>
      </c>
      <c r="H1008" s="263">
        <f t="shared" si="15"/>
        <v>-6.525500629458174E-3</v>
      </c>
      <c r="I1008" s="262"/>
      <c r="J1008" s="266">
        <v>1006</v>
      </c>
      <c r="K1008">
        <v>-6.525500629458174E-3</v>
      </c>
      <c r="L1008" s="267">
        <v>-9.4844966382788328E-3</v>
      </c>
    </row>
    <row r="1009" spans="1:12" ht="14.4" x14ac:dyDescent="0.3">
      <c r="A1009" s="8">
        <v>42675</v>
      </c>
      <c r="B1009" s="260">
        <v>2128.679932</v>
      </c>
      <c r="C1009" s="260">
        <v>2131.4499510000001</v>
      </c>
      <c r="D1009" s="260">
        <v>2097.8500979999999</v>
      </c>
      <c r="E1009" s="260">
        <v>2111.719971</v>
      </c>
      <c r="F1009" s="261">
        <v>2111.719971</v>
      </c>
      <c r="G1009" s="260">
        <v>4532160000</v>
      </c>
      <c r="H1009" s="263">
        <f t="shared" si="15"/>
        <v>-6.7868831762174231E-3</v>
      </c>
      <c r="I1009" s="262"/>
      <c r="J1009" s="266">
        <v>1007</v>
      </c>
      <c r="K1009">
        <v>-6.7868831762174231E-3</v>
      </c>
      <c r="L1009" s="267">
        <v>-9.474114078981577E-3</v>
      </c>
    </row>
    <row r="1010" spans="1:12" ht="14.4" x14ac:dyDescent="0.3">
      <c r="A1010" s="8">
        <v>42674</v>
      </c>
      <c r="B1010" s="260">
        <v>2129.780029</v>
      </c>
      <c r="C1010" s="260">
        <v>2133.25</v>
      </c>
      <c r="D1010" s="260">
        <v>2125.530029</v>
      </c>
      <c r="E1010" s="260">
        <v>2126.1499020000001</v>
      </c>
      <c r="F1010" s="261">
        <v>2126.1499020000001</v>
      </c>
      <c r="G1010" s="260">
        <v>3922400000</v>
      </c>
      <c r="H1010" s="263">
        <f t="shared" si="15"/>
        <v>-1.2227651805639517E-4</v>
      </c>
      <c r="I1010" s="262"/>
      <c r="J1010" s="266">
        <v>1008</v>
      </c>
      <c r="K1010">
        <v>-1.2227651805639517E-4</v>
      </c>
      <c r="L1010" s="267">
        <v>-9.4678764740599441E-3</v>
      </c>
    </row>
    <row r="1011" spans="1:12" ht="14.4" x14ac:dyDescent="0.3">
      <c r="A1011" s="8">
        <v>42671</v>
      </c>
      <c r="B1011" s="260">
        <v>2132.2299800000001</v>
      </c>
      <c r="C1011" s="260">
        <v>2140.719971</v>
      </c>
      <c r="D1011" s="260">
        <v>2119.360107</v>
      </c>
      <c r="E1011" s="260">
        <v>2126.4099120000001</v>
      </c>
      <c r="F1011" s="261">
        <v>2126.4099120000001</v>
      </c>
      <c r="G1011" s="260">
        <v>4019510000</v>
      </c>
      <c r="H1011" s="263">
        <f t="shared" si="15"/>
        <v>-3.1082993655891251E-3</v>
      </c>
      <c r="I1011" s="262"/>
      <c r="J1011" s="266">
        <v>1009</v>
      </c>
      <c r="K1011">
        <v>-3.1082993655891251E-3</v>
      </c>
      <c r="L1011" s="267">
        <v>-9.4500279954156038E-3</v>
      </c>
    </row>
    <row r="1012" spans="1:12" ht="14.4" x14ac:dyDescent="0.3">
      <c r="A1012" s="8">
        <v>42670</v>
      </c>
      <c r="B1012" s="260">
        <v>2144.0600589999999</v>
      </c>
      <c r="C1012" s="260">
        <v>2147.1298830000001</v>
      </c>
      <c r="D1012" s="260">
        <v>2132.5200199999999</v>
      </c>
      <c r="E1012" s="260">
        <v>2133.040039</v>
      </c>
      <c r="F1012" s="261">
        <v>2133.040039</v>
      </c>
      <c r="G1012" s="260">
        <v>4204830000</v>
      </c>
      <c r="H1012" s="263">
        <f t="shared" si="15"/>
        <v>-2.9867269333876127E-3</v>
      </c>
      <c r="I1012" s="262"/>
      <c r="J1012" s="266">
        <v>1010</v>
      </c>
      <c r="K1012">
        <v>-2.9867269333876127E-3</v>
      </c>
      <c r="L1012" s="267">
        <v>-9.4408628302343339E-3</v>
      </c>
    </row>
    <row r="1013" spans="1:12" ht="14.4" x14ac:dyDescent="0.3">
      <c r="A1013" s="8">
        <v>42669</v>
      </c>
      <c r="B1013" s="260">
        <v>2136.969971</v>
      </c>
      <c r="C1013" s="260">
        <v>2145.7299800000001</v>
      </c>
      <c r="D1013" s="260">
        <v>2131.5900879999999</v>
      </c>
      <c r="E1013" s="260">
        <v>2139.429932</v>
      </c>
      <c r="F1013" s="261">
        <v>2139.429932</v>
      </c>
      <c r="G1013" s="260">
        <v>3775200000</v>
      </c>
      <c r="H1013" s="263">
        <f t="shared" si="15"/>
        <v>-1.7404114266579603E-3</v>
      </c>
      <c r="I1013" s="262"/>
      <c r="J1013" s="266">
        <v>1011</v>
      </c>
      <c r="K1013">
        <v>-1.7404114266579603E-3</v>
      </c>
      <c r="L1013" s="267">
        <v>-9.4393034901096209E-3</v>
      </c>
    </row>
    <row r="1014" spans="1:12" ht="14.4" x14ac:dyDescent="0.3">
      <c r="A1014" s="8">
        <v>42668</v>
      </c>
      <c r="B1014" s="260">
        <v>2149.719971</v>
      </c>
      <c r="C1014" s="260">
        <v>2151.4399410000001</v>
      </c>
      <c r="D1014" s="260">
        <v>2141.929932</v>
      </c>
      <c r="E1014" s="260">
        <v>2143.1599120000001</v>
      </c>
      <c r="F1014" s="261">
        <v>2143.1599120000001</v>
      </c>
      <c r="G1014" s="260">
        <v>3751340000</v>
      </c>
      <c r="H1014" s="263">
        <f t="shared" si="15"/>
        <v>-3.7977277794560178E-3</v>
      </c>
      <c r="I1014" s="262"/>
      <c r="J1014" s="266">
        <v>1012</v>
      </c>
      <c r="K1014">
        <v>-3.7977277794560178E-3</v>
      </c>
      <c r="L1014" s="267">
        <v>-9.4326492161604259E-3</v>
      </c>
    </row>
    <row r="1015" spans="1:12" ht="14.4" x14ac:dyDescent="0.3">
      <c r="A1015" s="8">
        <v>42667</v>
      </c>
      <c r="B1015" s="260">
        <v>2148.5</v>
      </c>
      <c r="C1015" s="260">
        <v>2154.790039</v>
      </c>
      <c r="D1015" s="260">
        <v>2146.9099120000001</v>
      </c>
      <c r="E1015" s="260">
        <v>2151.330078</v>
      </c>
      <c r="F1015" s="261">
        <v>2151.330078</v>
      </c>
      <c r="G1015" s="260">
        <v>3357320000</v>
      </c>
      <c r="H1015" s="263">
        <f t="shared" si="15"/>
        <v>4.7498395346381216E-3</v>
      </c>
      <c r="I1015" s="262"/>
      <c r="J1015" s="266">
        <v>1013</v>
      </c>
      <c r="K1015">
        <v>4.7498395346381216E-3</v>
      </c>
      <c r="L1015" s="267">
        <v>-9.4119130897784096E-3</v>
      </c>
    </row>
    <row r="1016" spans="1:12" ht="14.4" x14ac:dyDescent="0.3">
      <c r="A1016" s="8">
        <v>42664</v>
      </c>
      <c r="B1016" s="260">
        <v>2139.429932</v>
      </c>
      <c r="C1016" s="260">
        <v>2142.6298830000001</v>
      </c>
      <c r="D1016" s="260">
        <v>2130.0900879999999</v>
      </c>
      <c r="E1016" s="260">
        <v>2141.1599120000001</v>
      </c>
      <c r="F1016" s="261">
        <v>2141.1599120000001</v>
      </c>
      <c r="G1016" s="260">
        <v>3448850000</v>
      </c>
      <c r="H1016" s="263">
        <f t="shared" si="15"/>
        <v>-8.4141702203002281E-5</v>
      </c>
      <c r="I1016" s="262"/>
      <c r="J1016" s="266">
        <v>1014</v>
      </c>
      <c r="K1016">
        <v>-8.4141702203002281E-5</v>
      </c>
      <c r="L1016" s="267">
        <v>-9.4112973726661487E-3</v>
      </c>
    </row>
    <row r="1017" spans="1:12" ht="14.4" x14ac:dyDescent="0.3">
      <c r="A1017" s="8">
        <v>42663</v>
      </c>
      <c r="B1017" s="260">
        <v>2142.51001</v>
      </c>
      <c r="C1017" s="260">
        <v>2147.179932</v>
      </c>
      <c r="D1017" s="260">
        <v>2133.4399410000001</v>
      </c>
      <c r="E1017" s="260">
        <v>2141.3400879999999</v>
      </c>
      <c r="F1017" s="261">
        <v>2141.3400879999999</v>
      </c>
      <c r="G1017" s="260">
        <v>3337170000</v>
      </c>
      <c r="H1017" s="263">
        <f t="shared" si="15"/>
        <v>-1.3757238742645931E-3</v>
      </c>
      <c r="I1017" s="262"/>
      <c r="J1017" s="266">
        <v>1015</v>
      </c>
      <c r="K1017">
        <v>-1.3757238742645931E-3</v>
      </c>
      <c r="L1017" s="267">
        <v>-9.4110570936469205E-3</v>
      </c>
    </row>
    <row r="1018" spans="1:12" ht="14.4" x14ac:dyDescent="0.3">
      <c r="A1018" s="8">
        <v>42662</v>
      </c>
      <c r="B1018" s="260">
        <v>2140.8100589999999</v>
      </c>
      <c r="C1018" s="260">
        <v>2148.4399410000001</v>
      </c>
      <c r="D1018" s="260">
        <v>2138.1499020000001</v>
      </c>
      <c r="E1018" s="260">
        <v>2144.290039</v>
      </c>
      <c r="F1018" s="261">
        <v>2144.290039</v>
      </c>
      <c r="G1018" s="260">
        <v>3362670000</v>
      </c>
      <c r="H1018" s="263">
        <f t="shared" si="15"/>
        <v>2.1919708287469379E-3</v>
      </c>
      <c r="I1018" s="262"/>
      <c r="J1018" s="266">
        <v>1016</v>
      </c>
      <c r="K1018">
        <v>2.1919708287469379E-3</v>
      </c>
      <c r="L1018" s="267">
        <v>-9.4076779241636689E-3</v>
      </c>
    </row>
    <row r="1019" spans="1:12" ht="14.4" x14ac:dyDescent="0.3">
      <c r="A1019" s="8">
        <v>42661</v>
      </c>
      <c r="B1019" s="260">
        <v>2138.3100589999999</v>
      </c>
      <c r="C1019" s="260">
        <v>2144.3798830000001</v>
      </c>
      <c r="D1019" s="260">
        <v>2135.48999</v>
      </c>
      <c r="E1019" s="260">
        <v>2139.6000979999999</v>
      </c>
      <c r="F1019" s="261">
        <v>2139.6000979999999</v>
      </c>
      <c r="G1019" s="260">
        <v>3170000000</v>
      </c>
      <c r="H1019" s="263">
        <f t="shared" si="15"/>
        <v>6.1604034798964915E-3</v>
      </c>
      <c r="I1019" s="262"/>
      <c r="J1019" s="266">
        <v>1017</v>
      </c>
      <c r="K1019">
        <v>6.1604034798964915E-3</v>
      </c>
      <c r="L1019" s="267">
        <v>-9.3997564479435525E-3</v>
      </c>
    </row>
    <row r="1020" spans="1:12" ht="14.4" x14ac:dyDescent="0.3">
      <c r="A1020" s="8">
        <v>42660</v>
      </c>
      <c r="B1020" s="260">
        <v>2132.9499510000001</v>
      </c>
      <c r="C1020" s="260">
        <v>2135.610107</v>
      </c>
      <c r="D1020" s="260">
        <v>2124.429932</v>
      </c>
      <c r="E1020" s="260">
        <v>2126.5</v>
      </c>
      <c r="F1020" s="261">
        <v>2126.5</v>
      </c>
      <c r="G1020" s="260">
        <v>2830390000</v>
      </c>
      <c r="H1020" s="263">
        <f t="shared" si="15"/>
        <v>-3.0379938212078618E-3</v>
      </c>
      <c r="I1020" s="262"/>
      <c r="J1020" s="266">
        <v>1018</v>
      </c>
      <c r="K1020">
        <v>-3.0379938212078618E-3</v>
      </c>
      <c r="L1020" s="267">
        <v>-9.3973189187566072E-3</v>
      </c>
    </row>
    <row r="1021" spans="1:12" ht="14.4" x14ac:dyDescent="0.3">
      <c r="A1021" s="8">
        <v>42657</v>
      </c>
      <c r="B1021" s="260">
        <v>2139.679932</v>
      </c>
      <c r="C1021" s="260">
        <v>2149.1899410000001</v>
      </c>
      <c r="D1021" s="260">
        <v>2132.9799800000001</v>
      </c>
      <c r="E1021" s="260">
        <v>2132.9799800000001</v>
      </c>
      <c r="F1021" s="261">
        <v>2132.9799800000001</v>
      </c>
      <c r="G1021" s="260">
        <v>3228150000</v>
      </c>
      <c r="H1021" s="263">
        <f t="shared" si="15"/>
        <v>2.0160417815362803E-4</v>
      </c>
      <c r="I1021" s="262"/>
      <c r="J1021" s="266">
        <v>1019</v>
      </c>
      <c r="K1021">
        <v>2.0160417815362803E-4</v>
      </c>
      <c r="L1021" s="267">
        <v>-9.3811654846844682E-3</v>
      </c>
    </row>
    <row r="1022" spans="1:12" ht="14.4" x14ac:dyDescent="0.3">
      <c r="A1022" s="8">
        <v>42656</v>
      </c>
      <c r="B1022" s="260">
        <v>2130.26001</v>
      </c>
      <c r="C1022" s="260">
        <v>2138.1899410000001</v>
      </c>
      <c r="D1022" s="260">
        <v>2114.719971</v>
      </c>
      <c r="E1022" s="260">
        <v>2132.5500489999999</v>
      </c>
      <c r="F1022" s="261">
        <v>2132.5500489999999</v>
      </c>
      <c r="G1022" s="260">
        <v>3580450000</v>
      </c>
      <c r="H1022" s="263">
        <f t="shared" si="15"/>
        <v>-3.0992638350910181E-3</v>
      </c>
      <c r="I1022" s="262"/>
      <c r="J1022" s="266">
        <v>1020</v>
      </c>
      <c r="K1022">
        <v>-3.0992638350910181E-3</v>
      </c>
      <c r="L1022" s="267">
        <v>-9.3794544084095568E-3</v>
      </c>
    </row>
    <row r="1023" spans="1:12" ht="14.4" x14ac:dyDescent="0.3">
      <c r="A1023" s="8">
        <v>42655</v>
      </c>
      <c r="B1023" s="260">
        <v>2137.669922</v>
      </c>
      <c r="C1023" s="260">
        <v>2145.360107</v>
      </c>
      <c r="D1023" s="260">
        <v>2132.7700199999999</v>
      </c>
      <c r="E1023" s="260">
        <v>2139.179932</v>
      </c>
      <c r="F1023" s="261">
        <v>2139.179932</v>
      </c>
      <c r="G1023" s="260">
        <v>2977100000</v>
      </c>
      <c r="H1023" s="263">
        <f t="shared" si="15"/>
        <v>1.1465894253984957E-3</v>
      </c>
      <c r="I1023" s="262"/>
      <c r="J1023" s="266">
        <v>1021</v>
      </c>
      <c r="K1023">
        <v>1.1465894253984957E-3</v>
      </c>
      <c r="L1023" s="267">
        <v>-9.378687636087131E-3</v>
      </c>
    </row>
    <row r="1024" spans="1:12" ht="14.4" x14ac:dyDescent="0.3">
      <c r="A1024" s="8">
        <v>42654</v>
      </c>
      <c r="B1024" s="260">
        <v>2161.3500979999999</v>
      </c>
      <c r="C1024" s="260">
        <v>2161.5600589999999</v>
      </c>
      <c r="D1024" s="260">
        <v>2128.8400879999999</v>
      </c>
      <c r="E1024" s="260">
        <v>2136.7299800000001</v>
      </c>
      <c r="F1024" s="261">
        <v>2136.7299800000001</v>
      </c>
      <c r="G1024" s="260">
        <v>3438270000</v>
      </c>
      <c r="H1024" s="263">
        <f t="shared" si="15"/>
        <v>-1.2446471763257408E-2</v>
      </c>
      <c r="I1024" s="262"/>
      <c r="J1024" s="266">
        <v>1022</v>
      </c>
      <c r="K1024">
        <v>-1.2446471763257408E-2</v>
      </c>
      <c r="L1024" s="267">
        <v>-9.3688237951342433E-3</v>
      </c>
    </row>
    <row r="1025" spans="1:12" ht="14.4" x14ac:dyDescent="0.3">
      <c r="A1025" s="8">
        <v>42653</v>
      </c>
      <c r="B1025" s="260">
        <v>2160.389893</v>
      </c>
      <c r="C1025" s="260">
        <v>2169.6000979999999</v>
      </c>
      <c r="D1025" s="260">
        <v>2160.389893</v>
      </c>
      <c r="E1025" s="260">
        <v>2163.6599120000001</v>
      </c>
      <c r="F1025" s="261">
        <v>2163.6599120000001</v>
      </c>
      <c r="G1025" s="260">
        <v>2916550000</v>
      </c>
      <c r="H1025" s="263">
        <f t="shared" si="15"/>
        <v>4.6059050981358445E-3</v>
      </c>
      <c r="I1025" s="262"/>
      <c r="J1025" s="266">
        <v>1023</v>
      </c>
      <c r="K1025">
        <v>4.6059050981358445E-3</v>
      </c>
      <c r="L1025" s="267">
        <v>-9.3625410151398081E-3</v>
      </c>
    </row>
    <row r="1026" spans="1:12" ht="14.4" x14ac:dyDescent="0.3">
      <c r="A1026" s="8">
        <v>42650</v>
      </c>
      <c r="B1026" s="260">
        <v>2164.1899410000001</v>
      </c>
      <c r="C1026" s="260">
        <v>2165.860107</v>
      </c>
      <c r="D1026" s="260">
        <v>2144.8500979999999</v>
      </c>
      <c r="E1026" s="260">
        <v>2153.73999</v>
      </c>
      <c r="F1026" s="261">
        <v>2153.73999</v>
      </c>
      <c r="G1026" s="260">
        <v>3619890000</v>
      </c>
      <c r="H1026" s="263">
        <f t="shared" si="15"/>
        <v>-3.25348368171079E-3</v>
      </c>
      <c r="I1026" s="262"/>
      <c r="J1026" s="266">
        <v>1024</v>
      </c>
      <c r="K1026">
        <v>-3.25348368171079E-3</v>
      </c>
      <c r="L1026" s="267">
        <v>-9.3618066583573741E-3</v>
      </c>
    </row>
    <row r="1027" spans="1:12" ht="14.4" x14ac:dyDescent="0.3">
      <c r="A1027" s="8">
        <v>42649</v>
      </c>
      <c r="B1027" s="260">
        <v>2158.219971</v>
      </c>
      <c r="C1027" s="260">
        <v>2162.929932</v>
      </c>
      <c r="D1027" s="260">
        <v>2150.280029</v>
      </c>
      <c r="E1027" s="260">
        <v>2160.7700199999999</v>
      </c>
      <c r="F1027" s="261">
        <v>2160.7700199999999</v>
      </c>
      <c r="G1027" s="260">
        <v>3461550000</v>
      </c>
      <c r="H1027" s="263">
        <f t="shared" si="15"/>
        <v>4.8156019948376259E-4</v>
      </c>
      <c r="I1027" s="262"/>
      <c r="J1027" s="266">
        <v>1025</v>
      </c>
      <c r="K1027">
        <v>4.8156019948376259E-4</v>
      </c>
      <c r="L1027" s="267">
        <v>-9.3571399280226886E-3</v>
      </c>
    </row>
    <row r="1028" spans="1:12" ht="14.4" x14ac:dyDescent="0.3">
      <c r="A1028" s="8">
        <v>42648</v>
      </c>
      <c r="B1028" s="260">
        <v>2155.1499020000001</v>
      </c>
      <c r="C1028" s="260">
        <v>2163.9499510000001</v>
      </c>
      <c r="D1028" s="260">
        <v>2155.1499020000001</v>
      </c>
      <c r="E1028" s="260">
        <v>2159.7299800000001</v>
      </c>
      <c r="F1028" s="261">
        <v>2159.7299800000001</v>
      </c>
      <c r="G1028" s="260">
        <v>3906550000</v>
      </c>
      <c r="H1028" s="263">
        <f t="shared" ref="H1028:H1091" si="16">(F1028-F1029)/F1029</f>
        <v>4.2966905416751246E-3</v>
      </c>
      <c r="I1028" s="262"/>
      <c r="J1028" s="266">
        <v>1026</v>
      </c>
      <c r="K1028">
        <v>4.2966905416751246E-3</v>
      </c>
      <c r="L1028" s="267">
        <v>-9.3456227845175252E-3</v>
      </c>
    </row>
    <row r="1029" spans="1:12" ht="14.4" x14ac:dyDescent="0.3">
      <c r="A1029" s="8">
        <v>42647</v>
      </c>
      <c r="B1029" s="260">
        <v>2163.3701169999999</v>
      </c>
      <c r="C1029" s="260">
        <v>2165.459961</v>
      </c>
      <c r="D1029" s="260">
        <v>2144.01001</v>
      </c>
      <c r="E1029" s="260">
        <v>2150.48999</v>
      </c>
      <c r="F1029" s="261">
        <v>2150.48999</v>
      </c>
      <c r="G1029" s="260">
        <v>3750890000</v>
      </c>
      <c r="H1029" s="263">
        <f t="shared" si="16"/>
        <v>-4.9555623000289532E-3</v>
      </c>
      <c r="I1029" s="262"/>
      <c r="J1029" s="266">
        <v>1027</v>
      </c>
      <c r="K1029">
        <v>-4.9555623000289532E-3</v>
      </c>
      <c r="L1029" s="267">
        <v>-9.3390374454864113E-3</v>
      </c>
    </row>
    <row r="1030" spans="1:12" ht="14.4" x14ac:dyDescent="0.3">
      <c r="A1030" s="8">
        <v>42646</v>
      </c>
      <c r="B1030" s="260">
        <v>2164.330078</v>
      </c>
      <c r="C1030" s="260">
        <v>2164.4099120000001</v>
      </c>
      <c r="D1030" s="260">
        <v>2154.7700199999999</v>
      </c>
      <c r="E1030" s="260">
        <v>2161.1999510000001</v>
      </c>
      <c r="F1030" s="261">
        <v>2161.1999510000001</v>
      </c>
      <c r="G1030" s="260">
        <v>3137550000</v>
      </c>
      <c r="H1030" s="263">
        <f t="shared" si="16"/>
        <v>-3.260695824222057E-3</v>
      </c>
      <c r="I1030" s="262"/>
      <c r="J1030" s="266">
        <v>1028</v>
      </c>
      <c r="K1030">
        <v>-3.260695824222057E-3</v>
      </c>
      <c r="L1030" s="267">
        <v>-9.3214113252899078E-3</v>
      </c>
    </row>
    <row r="1031" spans="1:12" ht="14.4" x14ac:dyDescent="0.3">
      <c r="A1031" s="8">
        <v>42643</v>
      </c>
      <c r="B1031" s="260">
        <v>2156.51001</v>
      </c>
      <c r="C1031" s="260">
        <v>2175.3000489999999</v>
      </c>
      <c r="D1031" s="260">
        <v>2156.51001</v>
      </c>
      <c r="E1031" s="260">
        <v>2168.2700199999999</v>
      </c>
      <c r="F1031" s="261">
        <v>2168.2700199999999</v>
      </c>
      <c r="G1031" s="260">
        <v>4173340000</v>
      </c>
      <c r="H1031" s="263">
        <f t="shared" si="16"/>
        <v>7.9679693613367315E-3</v>
      </c>
      <c r="I1031" s="262"/>
      <c r="J1031" s="266">
        <v>1029</v>
      </c>
      <c r="K1031">
        <v>7.9679693613367315E-3</v>
      </c>
      <c r="L1031" s="267">
        <v>-9.3149031937725304E-3</v>
      </c>
    </row>
    <row r="1032" spans="1:12" ht="14.4" x14ac:dyDescent="0.3">
      <c r="A1032" s="8">
        <v>42642</v>
      </c>
      <c r="B1032" s="260">
        <v>2168.8999020000001</v>
      </c>
      <c r="C1032" s="260">
        <v>2172.669922</v>
      </c>
      <c r="D1032" s="260">
        <v>2145.1999510000001</v>
      </c>
      <c r="E1032" s="260">
        <v>2151.1298830000001</v>
      </c>
      <c r="F1032" s="261">
        <v>2151.1298830000001</v>
      </c>
      <c r="G1032" s="260">
        <v>4249220000</v>
      </c>
      <c r="H1032" s="263">
        <f t="shared" si="16"/>
        <v>-9.3214113252899078E-3</v>
      </c>
      <c r="I1032" s="262"/>
      <c r="J1032" s="266">
        <v>1030</v>
      </c>
      <c r="K1032">
        <v>-9.3214113252899078E-3</v>
      </c>
      <c r="L1032" s="267">
        <v>-9.3078835372632975E-3</v>
      </c>
    </row>
    <row r="1033" spans="1:12" ht="14.4" x14ac:dyDescent="0.3">
      <c r="A1033" s="8">
        <v>42641</v>
      </c>
      <c r="B1033" s="260">
        <v>2161.8500979999999</v>
      </c>
      <c r="C1033" s="260">
        <v>2172.3999020000001</v>
      </c>
      <c r="D1033" s="260">
        <v>2151.790039</v>
      </c>
      <c r="E1033" s="260">
        <v>2171.3701169999999</v>
      </c>
      <c r="F1033" s="261">
        <v>2171.3701169999999</v>
      </c>
      <c r="G1033" s="260">
        <v>3891460000</v>
      </c>
      <c r="H1033" s="263">
        <f t="shared" si="16"/>
        <v>5.2965537587632856E-3</v>
      </c>
      <c r="I1033" s="262"/>
      <c r="J1033" s="266">
        <v>1031</v>
      </c>
      <c r="K1033">
        <v>5.2965537587632856E-3</v>
      </c>
      <c r="L1033" s="267">
        <v>-9.3027295620118911E-3</v>
      </c>
    </row>
    <row r="1034" spans="1:12" ht="14.4" x14ac:dyDescent="0.3">
      <c r="A1034" s="8">
        <v>42640</v>
      </c>
      <c r="B1034" s="260">
        <v>2146.040039</v>
      </c>
      <c r="C1034" s="260">
        <v>2161.1298830000001</v>
      </c>
      <c r="D1034" s="260">
        <v>2141.5500489999999</v>
      </c>
      <c r="E1034" s="260">
        <v>2159.929932</v>
      </c>
      <c r="F1034" s="261">
        <v>2159.929932</v>
      </c>
      <c r="G1034" s="260">
        <v>3437770000</v>
      </c>
      <c r="H1034" s="263">
        <f t="shared" si="16"/>
        <v>6.4441700612606371E-3</v>
      </c>
      <c r="I1034" s="262"/>
      <c r="J1034" s="266">
        <v>1032</v>
      </c>
      <c r="K1034">
        <v>6.4441700612606371E-3</v>
      </c>
      <c r="L1034" s="267">
        <v>-9.2874736096199076E-3</v>
      </c>
    </row>
    <row r="1035" spans="1:12" ht="14.4" x14ac:dyDescent="0.3">
      <c r="A1035" s="8">
        <v>42639</v>
      </c>
      <c r="B1035" s="260">
        <v>2158.540039</v>
      </c>
      <c r="C1035" s="260">
        <v>2158.540039</v>
      </c>
      <c r="D1035" s="260">
        <v>2145.040039</v>
      </c>
      <c r="E1035" s="260">
        <v>2146.1000979999999</v>
      </c>
      <c r="F1035" s="261">
        <v>2146.1000979999999</v>
      </c>
      <c r="G1035" s="260">
        <v>3216170000</v>
      </c>
      <c r="H1035" s="263">
        <f t="shared" si="16"/>
        <v>-8.5877624540595578E-3</v>
      </c>
      <c r="I1035" s="262"/>
      <c r="J1035" s="266">
        <v>1033</v>
      </c>
      <c r="K1035">
        <v>-8.5877624540595578E-3</v>
      </c>
      <c r="L1035" s="267">
        <v>-9.2735894756397989E-3</v>
      </c>
    </row>
    <row r="1036" spans="1:12" ht="14.4" x14ac:dyDescent="0.3">
      <c r="A1036" s="8">
        <v>42636</v>
      </c>
      <c r="B1036" s="260">
        <v>2173.290039</v>
      </c>
      <c r="C1036" s="260">
        <v>2173.75</v>
      </c>
      <c r="D1036" s="260">
        <v>2163.969971</v>
      </c>
      <c r="E1036" s="260">
        <v>2164.6899410000001</v>
      </c>
      <c r="F1036" s="261">
        <v>2164.6899410000001</v>
      </c>
      <c r="G1036" s="260">
        <v>3317190000</v>
      </c>
      <c r="H1036" s="263">
        <f t="shared" si="16"/>
        <v>-5.7367748142554157E-3</v>
      </c>
      <c r="I1036" s="262"/>
      <c r="J1036" s="266">
        <v>1034</v>
      </c>
      <c r="K1036">
        <v>-5.7367748142554157E-3</v>
      </c>
      <c r="L1036" s="267">
        <v>-9.2556187933027119E-3</v>
      </c>
    </row>
    <row r="1037" spans="1:12" ht="14.4" x14ac:dyDescent="0.3">
      <c r="A1037" s="8">
        <v>42635</v>
      </c>
      <c r="B1037" s="260">
        <v>2170.9399410000001</v>
      </c>
      <c r="C1037" s="260">
        <v>2179.98999</v>
      </c>
      <c r="D1037" s="260">
        <v>2170.9399410000001</v>
      </c>
      <c r="E1037" s="260">
        <v>2177.179932</v>
      </c>
      <c r="F1037" s="261">
        <v>2177.179932</v>
      </c>
      <c r="G1037" s="260">
        <v>3552830000</v>
      </c>
      <c r="H1037" s="263">
        <f t="shared" si="16"/>
        <v>6.4997846811666775E-3</v>
      </c>
      <c r="I1037" s="262"/>
      <c r="J1037" s="266">
        <v>1035</v>
      </c>
      <c r="K1037">
        <v>6.4997846811666775E-3</v>
      </c>
      <c r="L1037" s="267">
        <v>-9.2478761255537292E-3</v>
      </c>
    </row>
    <row r="1038" spans="1:12" ht="14.4" x14ac:dyDescent="0.3">
      <c r="A1038" s="8">
        <v>42634</v>
      </c>
      <c r="B1038" s="260">
        <v>2144.580078</v>
      </c>
      <c r="C1038" s="260">
        <v>2165.110107</v>
      </c>
      <c r="D1038" s="260">
        <v>2139.570068</v>
      </c>
      <c r="E1038" s="260">
        <v>2163.1201169999999</v>
      </c>
      <c r="F1038" s="261">
        <v>2163.1201169999999</v>
      </c>
      <c r="G1038" s="260">
        <v>3712090000</v>
      </c>
      <c r="H1038" s="263">
        <f t="shared" si="16"/>
        <v>1.0917162154086602E-2</v>
      </c>
      <c r="I1038" s="262"/>
      <c r="J1038" s="266">
        <v>1036</v>
      </c>
      <c r="K1038">
        <v>1.0917162154086602E-2</v>
      </c>
      <c r="L1038" s="267">
        <v>-9.2448295966066681E-3</v>
      </c>
    </row>
    <row r="1039" spans="1:12" ht="14.4" x14ac:dyDescent="0.3">
      <c r="A1039" s="8">
        <v>42633</v>
      </c>
      <c r="B1039" s="260">
        <v>2145.9399410000001</v>
      </c>
      <c r="C1039" s="260">
        <v>2150.8000489999999</v>
      </c>
      <c r="D1039" s="260">
        <v>2139.169922</v>
      </c>
      <c r="E1039" s="260">
        <v>2139.76001</v>
      </c>
      <c r="F1039" s="261">
        <v>2139.76001</v>
      </c>
      <c r="G1039" s="260">
        <v>3140730000</v>
      </c>
      <c r="H1039" s="263">
        <f t="shared" si="16"/>
        <v>2.9913841439509458E-4</v>
      </c>
      <c r="I1039" s="262"/>
      <c r="J1039" s="266">
        <v>1037</v>
      </c>
      <c r="K1039">
        <v>2.9913841439509458E-4</v>
      </c>
      <c r="L1039" s="267">
        <v>-9.2307681572276357E-3</v>
      </c>
    </row>
    <row r="1040" spans="1:12" ht="14.4" x14ac:dyDescent="0.3">
      <c r="A1040" s="8">
        <v>42632</v>
      </c>
      <c r="B1040" s="260">
        <v>2143.98999</v>
      </c>
      <c r="C1040" s="260">
        <v>2153.610107</v>
      </c>
      <c r="D1040" s="260">
        <v>2135.9099120000001</v>
      </c>
      <c r="E1040" s="260">
        <v>2139.1201169999999</v>
      </c>
      <c r="F1040" s="261">
        <v>2139.1201169999999</v>
      </c>
      <c r="G1040" s="260">
        <v>3163000000</v>
      </c>
      <c r="H1040" s="263">
        <f t="shared" si="16"/>
        <v>-1.8603097307921193E-5</v>
      </c>
      <c r="I1040" s="262"/>
      <c r="J1040" s="266">
        <v>1038</v>
      </c>
      <c r="K1040">
        <v>-1.8603097307921193E-5</v>
      </c>
      <c r="L1040" s="267">
        <v>-9.2274469942806667E-3</v>
      </c>
    </row>
    <row r="1041" spans="1:12" ht="14.4" x14ac:dyDescent="0.3">
      <c r="A1041" s="8">
        <v>42629</v>
      </c>
      <c r="B1041" s="260">
        <v>2146.4799800000001</v>
      </c>
      <c r="C1041" s="260">
        <v>2146.4799800000001</v>
      </c>
      <c r="D1041" s="260">
        <v>2131.1999510000001</v>
      </c>
      <c r="E1041" s="260">
        <v>2139.1599120000001</v>
      </c>
      <c r="F1041" s="261">
        <v>2139.1599120000001</v>
      </c>
      <c r="G1041" s="260">
        <v>5014360000</v>
      </c>
      <c r="H1041" s="263">
        <f t="shared" si="16"/>
        <v>-3.772294907126729E-3</v>
      </c>
      <c r="I1041" s="262"/>
      <c r="J1041" s="266">
        <v>1039</v>
      </c>
      <c r="K1041">
        <v>-3.772294907126729E-3</v>
      </c>
      <c r="L1041" s="267">
        <v>-9.2124462607289983E-3</v>
      </c>
    </row>
    <row r="1042" spans="1:12" ht="14.4" x14ac:dyDescent="0.3">
      <c r="A1042" s="8">
        <v>42628</v>
      </c>
      <c r="B1042" s="260">
        <v>2125.360107</v>
      </c>
      <c r="C1042" s="260">
        <v>2151.3100589999999</v>
      </c>
      <c r="D1042" s="260">
        <v>2122.360107</v>
      </c>
      <c r="E1042" s="260">
        <v>2147.26001</v>
      </c>
      <c r="F1042" s="261">
        <v>2147.26001</v>
      </c>
      <c r="G1042" s="260">
        <v>3373720000</v>
      </c>
      <c r="H1042" s="263">
        <f t="shared" si="16"/>
        <v>1.0109273250546658E-2</v>
      </c>
      <c r="I1042" s="262"/>
      <c r="J1042" s="266">
        <v>1040</v>
      </c>
      <c r="K1042">
        <v>1.0109273250546658E-2</v>
      </c>
      <c r="L1042" s="267">
        <v>-9.1990135784771193E-3</v>
      </c>
    </row>
    <row r="1043" spans="1:12" ht="14.4" x14ac:dyDescent="0.3">
      <c r="A1043" s="8">
        <v>42627</v>
      </c>
      <c r="B1043" s="260">
        <v>2127.860107</v>
      </c>
      <c r="C1043" s="260">
        <v>2141.330078</v>
      </c>
      <c r="D1043" s="260">
        <v>2119.8999020000001</v>
      </c>
      <c r="E1043" s="260">
        <v>2125.7700199999999</v>
      </c>
      <c r="F1043" s="261">
        <v>2125.7700199999999</v>
      </c>
      <c r="G1043" s="260">
        <v>3664100000</v>
      </c>
      <c r="H1043" s="263">
        <f t="shared" si="16"/>
        <v>-5.8767665007685257E-4</v>
      </c>
      <c r="I1043" s="262"/>
      <c r="J1043" s="266">
        <v>1041</v>
      </c>
      <c r="K1043">
        <v>-5.8767665007685257E-4</v>
      </c>
      <c r="L1043" s="267">
        <v>-9.1795543230151089E-3</v>
      </c>
    </row>
    <row r="1044" spans="1:12" ht="14.4" x14ac:dyDescent="0.3">
      <c r="A1044" s="8">
        <v>42626</v>
      </c>
      <c r="B1044" s="260">
        <v>2150.469971</v>
      </c>
      <c r="C1044" s="260">
        <v>2150.469971</v>
      </c>
      <c r="D1044" s="260">
        <v>2120.2700199999999</v>
      </c>
      <c r="E1044" s="260">
        <v>2127.0200199999999</v>
      </c>
      <c r="F1044" s="261">
        <v>2127.0200199999999</v>
      </c>
      <c r="G1044" s="260">
        <v>4141670000</v>
      </c>
      <c r="H1044" s="263">
        <f t="shared" si="16"/>
        <v>-1.4830674013266897E-2</v>
      </c>
      <c r="I1044" s="262"/>
      <c r="J1044" s="266">
        <v>1042</v>
      </c>
      <c r="K1044">
        <v>-1.4830674013266897E-2</v>
      </c>
      <c r="L1044" s="267">
        <v>-9.1751811331252011E-3</v>
      </c>
    </row>
    <row r="1045" spans="1:12" ht="14.4" x14ac:dyDescent="0.3">
      <c r="A1045" s="8">
        <v>42625</v>
      </c>
      <c r="B1045" s="260">
        <v>2120.860107</v>
      </c>
      <c r="C1045" s="260">
        <v>2163.3000489999999</v>
      </c>
      <c r="D1045" s="260">
        <v>2119.1201169999999</v>
      </c>
      <c r="E1045" s="260">
        <v>2159.040039</v>
      </c>
      <c r="F1045" s="261">
        <v>2159.040039</v>
      </c>
      <c r="G1045" s="260">
        <v>4010480000</v>
      </c>
      <c r="H1045" s="263">
        <f t="shared" si="16"/>
        <v>1.4677052525391822E-2</v>
      </c>
      <c r="I1045" s="262"/>
      <c r="J1045" s="266">
        <v>1043</v>
      </c>
      <c r="K1045">
        <v>1.4677052525391822E-2</v>
      </c>
      <c r="L1045" s="267">
        <v>-9.1702631108198113E-3</v>
      </c>
    </row>
    <row r="1046" spans="1:12" ht="14.4" x14ac:dyDescent="0.3">
      <c r="A1046" s="8">
        <v>42622</v>
      </c>
      <c r="B1046" s="260">
        <v>2169.080078</v>
      </c>
      <c r="C1046" s="260">
        <v>2169.080078</v>
      </c>
      <c r="D1046" s="260">
        <v>2127.8100589999999</v>
      </c>
      <c r="E1046" s="260">
        <v>2127.8100589999999</v>
      </c>
      <c r="F1046" s="261">
        <v>2127.8100589999999</v>
      </c>
      <c r="G1046" s="260">
        <v>4233960000</v>
      </c>
      <c r="H1046" s="263">
        <f t="shared" si="16"/>
        <v>-2.4522068857295493E-2</v>
      </c>
      <c r="I1046" s="262"/>
      <c r="J1046" s="266">
        <v>1044</v>
      </c>
      <c r="K1046">
        <v>-2.4522068857295493E-2</v>
      </c>
      <c r="L1046" s="267">
        <v>-9.1211417869870547E-3</v>
      </c>
    </row>
    <row r="1047" spans="1:12" ht="14.4" x14ac:dyDescent="0.3">
      <c r="A1047" s="8">
        <v>42621</v>
      </c>
      <c r="B1047" s="260">
        <v>2182.76001</v>
      </c>
      <c r="C1047" s="260">
        <v>2184.9399410000001</v>
      </c>
      <c r="D1047" s="260">
        <v>2177.48999</v>
      </c>
      <c r="E1047" s="260">
        <v>2181.3000489999999</v>
      </c>
      <c r="F1047" s="261">
        <v>2181.3000489999999</v>
      </c>
      <c r="G1047" s="260">
        <v>3727840000</v>
      </c>
      <c r="H1047" s="263">
        <f t="shared" si="16"/>
        <v>-2.2230135011276943E-3</v>
      </c>
      <c r="I1047" s="262"/>
      <c r="J1047" s="266">
        <v>1045</v>
      </c>
      <c r="K1047">
        <v>-2.2230135011276943E-3</v>
      </c>
      <c r="L1047" s="267">
        <v>-9.1167950240863185E-3</v>
      </c>
    </row>
    <row r="1048" spans="1:12" ht="14.4" x14ac:dyDescent="0.3">
      <c r="A1048" s="8">
        <v>42620</v>
      </c>
      <c r="B1048" s="260">
        <v>2185.169922</v>
      </c>
      <c r="C1048" s="260">
        <v>2187.8701169999999</v>
      </c>
      <c r="D1048" s="260">
        <v>2179.070068</v>
      </c>
      <c r="E1048" s="260">
        <v>2186.1599120000001</v>
      </c>
      <c r="F1048" s="261">
        <v>2186.1599120000001</v>
      </c>
      <c r="G1048" s="260">
        <v>3319420000</v>
      </c>
      <c r="H1048" s="263">
        <f t="shared" si="16"/>
        <v>-1.4638505859998407E-4</v>
      </c>
      <c r="I1048" s="262"/>
      <c r="J1048" s="266">
        <v>1046</v>
      </c>
      <c r="K1048">
        <v>-1.4638505859998407E-4</v>
      </c>
      <c r="L1048" s="267">
        <v>-9.1098780003978121E-3</v>
      </c>
    </row>
    <row r="1049" spans="1:12" ht="14.4" x14ac:dyDescent="0.3">
      <c r="A1049" s="8">
        <v>42619</v>
      </c>
      <c r="B1049" s="260">
        <v>2181.610107</v>
      </c>
      <c r="C1049" s="260">
        <v>2186.570068</v>
      </c>
      <c r="D1049" s="260">
        <v>2175.1000979999999</v>
      </c>
      <c r="E1049" s="260">
        <v>2186.4799800000001</v>
      </c>
      <c r="F1049" s="261">
        <v>2186.4799800000001</v>
      </c>
      <c r="G1049" s="260">
        <v>3447650000</v>
      </c>
      <c r="H1049" s="263">
        <f t="shared" si="16"/>
        <v>2.9816787583526339E-3</v>
      </c>
      <c r="I1049" s="262"/>
      <c r="J1049" s="266">
        <v>1047</v>
      </c>
      <c r="K1049">
        <v>2.9816787583526339E-3</v>
      </c>
      <c r="L1049" s="267">
        <v>-9.1061301444369681E-3</v>
      </c>
    </row>
    <row r="1050" spans="1:12" ht="14.4" x14ac:dyDescent="0.3">
      <c r="A1050" s="8">
        <v>42615</v>
      </c>
      <c r="B1050" s="260">
        <v>2177.48999</v>
      </c>
      <c r="C1050" s="260">
        <v>2184.8701169999999</v>
      </c>
      <c r="D1050" s="260">
        <v>2173.5900879999999</v>
      </c>
      <c r="E1050" s="260">
        <v>2179.9799800000001</v>
      </c>
      <c r="F1050" s="261">
        <v>2179.9799800000001</v>
      </c>
      <c r="G1050" s="260">
        <v>3091120000</v>
      </c>
      <c r="H1050" s="263">
        <f t="shared" si="16"/>
        <v>4.2010413156484882E-3</v>
      </c>
      <c r="I1050" s="262"/>
      <c r="J1050" s="266">
        <v>1048</v>
      </c>
      <c r="K1050">
        <v>4.2010413156484882E-3</v>
      </c>
      <c r="L1050" s="267">
        <v>-9.0893450865399354E-3</v>
      </c>
    </row>
    <row r="1051" spans="1:12" ht="14.4" x14ac:dyDescent="0.3">
      <c r="A1051" s="8">
        <v>42614</v>
      </c>
      <c r="B1051" s="260">
        <v>2171.330078</v>
      </c>
      <c r="C1051" s="260">
        <v>2173.5600589999999</v>
      </c>
      <c r="D1051" s="260">
        <v>2157.0900879999999</v>
      </c>
      <c r="E1051" s="260">
        <v>2170.860107</v>
      </c>
      <c r="F1051" s="261">
        <v>2170.860107</v>
      </c>
      <c r="G1051" s="260">
        <v>3392120000</v>
      </c>
      <c r="H1051" s="263">
        <f t="shared" si="16"/>
        <v>-4.1384648208356893E-5</v>
      </c>
      <c r="I1051" s="262"/>
      <c r="J1051" s="266">
        <v>1049</v>
      </c>
      <c r="K1051">
        <v>-4.1384648208356893E-5</v>
      </c>
      <c r="L1051" s="267">
        <v>-9.0840163319176152E-3</v>
      </c>
    </row>
    <row r="1052" spans="1:12" ht="14.4" x14ac:dyDescent="0.3">
      <c r="A1052" s="8">
        <v>42613</v>
      </c>
      <c r="B1052" s="260">
        <v>2173.5600589999999</v>
      </c>
      <c r="C1052" s="260">
        <v>2173.790039</v>
      </c>
      <c r="D1052" s="260">
        <v>2161.3500979999999</v>
      </c>
      <c r="E1052" s="260">
        <v>2170.9499510000001</v>
      </c>
      <c r="F1052" s="261">
        <v>2170.9499510000001</v>
      </c>
      <c r="G1052" s="260">
        <v>3766390000</v>
      </c>
      <c r="H1052" s="263">
        <f t="shared" si="16"/>
        <v>-2.3758642547395195E-3</v>
      </c>
      <c r="I1052" s="262"/>
      <c r="J1052" s="266">
        <v>1050</v>
      </c>
      <c r="K1052">
        <v>-2.3758642547395195E-3</v>
      </c>
      <c r="L1052" s="267">
        <v>-9.0836608324613589E-3</v>
      </c>
    </row>
    <row r="1053" spans="1:12" ht="14.4" x14ac:dyDescent="0.3">
      <c r="A1053" s="8">
        <v>42612</v>
      </c>
      <c r="B1053" s="260">
        <v>2179.4499510000001</v>
      </c>
      <c r="C1053" s="260">
        <v>2182.2700199999999</v>
      </c>
      <c r="D1053" s="260">
        <v>2170.4099120000001</v>
      </c>
      <c r="E1053" s="260">
        <v>2176.1201169999999</v>
      </c>
      <c r="F1053" s="261">
        <v>2176.1201169999999</v>
      </c>
      <c r="G1053" s="260">
        <v>3006800000</v>
      </c>
      <c r="H1053" s="263">
        <f t="shared" si="16"/>
        <v>-1.9536806559318849E-3</v>
      </c>
      <c r="I1053" s="262"/>
      <c r="J1053" s="266">
        <v>1051</v>
      </c>
      <c r="K1053">
        <v>-1.9536806559318849E-3</v>
      </c>
      <c r="L1053" s="267">
        <v>-9.0762569016153843E-3</v>
      </c>
    </row>
    <row r="1054" spans="1:12" ht="14.4" x14ac:dyDescent="0.3">
      <c r="A1054" s="8">
        <v>42611</v>
      </c>
      <c r="B1054" s="260">
        <v>2170.1899410000001</v>
      </c>
      <c r="C1054" s="260">
        <v>2183.4799800000001</v>
      </c>
      <c r="D1054" s="260">
        <v>2170.1899410000001</v>
      </c>
      <c r="E1054" s="260">
        <v>2180.3798830000001</v>
      </c>
      <c r="F1054" s="261">
        <v>2180.3798830000001</v>
      </c>
      <c r="G1054" s="260">
        <v>2654780000</v>
      </c>
      <c r="H1054" s="263">
        <f t="shared" si="16"/>
        <v>5.228047337119757E-3</v>
      </c>
      <c r="I1054" s="262"/>
      <c r="J1054" s="266">
        <v>1052</v>
      </c>
      <c r="K1054">
        <v>5.228047337119757E-3</v>
      </c>
      <c r="L1054" s="267">
        <v>-9.0698352950829859E-3</v>
      </c>
    </row>
    <row r="1055" spans="1:12" ht="14.4" x14ac:dyDescent="0.3">
      <c r="A1055" s="8">
        <v>42608</v>
      </c>
      <c r="B1055" s="260">
        <v>2175.1000979999999</v>
      </c>
      <c r="C1055" s="260">
        <v>2187.9399410000001</v>
      </c>
      <c r="D1055" s="260">
        <v>2160.389893</v>
      </c>
      <c r="E1055" s="260">
        <v>2169.040039</v>
      </c>
      <c r="F1055" s="261">
        <v>2169.040039</v>
      </c>
      <c r="G1055" s="260">
        <v>3342340000</v>
      </c>
      <c r="H1055" s="263">
        <f t="shared" si="16"/>
        <v>-1.5788167596264592E-3</v>
      </c>
      <c r="I1055" s="262"/>
      <c r="J1055" s="266">
        <v>1053</v>
      </c>
      <c r="K1055">
        <v>-1.5788167596264592E-3</v>
      </c>
      <c r="L1055" s="267">
        <v>-9.0607078219731001E-3</v>
      </c>
    </row>
    <row r="1056" spans="1:12" ht="14.4" x14ac:dyDescent="0.3">
      <c r="A1056" s="8">
        <v>42607</v>
      </c>
      <c r="B1056" s="260">
        <v>2173.290039</v>
      </c>
      <c r="C1056" s="260">
        <v>2179</v>
      </c>
      <c r="D1056" s="260">
        <v>2169.73999</v>
      </c>
      <c r="E1056" s="260">
        <v>2172.469971</v>
      </c>
      <c r="F1056" s="261">
        <v>2172.469971</v>
      </c>
      <c r="G1056" s="260">
        <v>2969310000</v>
      </c>
      <c r="H1056" s="263">
        <f t="shared" si="16"/>
        <v>-1.365227301395816E-3</v>
      </c>
      <c r="I1056" s="262"/>
      <c r="J1056" s="266">
        <v>1054</v>
      </c>
      <c r="K1056">
        <v>-1.365227301395816E-3</v>
      </c>
      <c r="L1056" s="267">
        <v>-9.0597550727033321E-3</v>
      </c>
    </row>
    <row r="1057" spans="1:12" ht="14.4" x14ac:dyDescent="0.3">
      <c r="A1057" s="8">
        <v>42606</v>
      </c>
      <c r="B1057" s="260">
        <v>2185.0900879999999</v>
      </c>
      <c r="C1057" s="260">
        <v>2186.6599120000001</v>
      </c>
      <c r="D1057" s="260">
        <v>2171.25</v>
      </c>
      <c r="E1057" s="260">
        <v>2175.4399410000001</v>
      </c>
      <c r="F1057" s="261">
        <v>2175.4399410000001</v>
      </c>
      <c r="G1057" s="260">
        <v>3148280000</v>
      </c>
      <c r="H1057" s="263">
        <f t="shared" si="16"/>
        <v>-5.2402768821377997E-3</v>
      </c>
      <c r="I1057" s="262"/>
      <c r="J1057" s="266">
        <v>1055</v>
      </c>
      <c r="K1057">
        <v>-5.2402768821377997E-3</v>
      </c>
      <c r="L1057" s="267">
        <v>-9.053935410910768E-3</v>
      </c>
    </row>
    <row r="1058" spans="1:12" ht="14.4" x14ac:dyDescent="0.3">
      <c r="A1058" s="8">
        <v>42605</v>
      </c>
      <c r="B1058" s="260">
        <v>2187.8100589999999</v>
      </c>
      <c r="C1058" s="260">
        <v>2193.419922</v>
      </c>
      <c r="D1058" s="260">
        <v>2186.8000489999999</v>
      </c>
      <c r="E1058" s="260">
        <v>2186.8999020000001</v>
      </c>
      <c r="F1058" s="261">
        <v>2186.8999020000001</v>
      </c>
      <c r="G1058" s="260">
        <v>3041490000</v>
      </c>
      <c r="H1058" s="263">
        <f t="shared" si="16"/>
        <v>1.9517690543742305E-3</v>
      </c>
      <c r="I1058" s="262"/>
      <c r="J1058" s="266">
        <v>1056</v>
      </c>
      <c r="K1058">
        <v>1.9517690543742305E-3</v>
      </c>
      <c r="L1058" s="267">
        <v>-9.0421608663121527E-3</v>
      </c>
    </row>
    <row r="1059" spans="1:12" ht="14.4" x14ac:dyDescent="0.3">
      <c r="A1059" s="8">
        <v>42604</v>
      </c>
      <c r="B1059" s="260">
        <v>2181.580078</v>
      </c>
      <c r="C1059" s="260">
        <v>2185.1499020000001</v>
      </c>
      <c r="D1059" s="260">
        <v>2175.959961</v>
      </c>
      <c r="E1059" s="260">
        <v>2182.639893</v>
      </c>
      <c r="F1059" s="261">
        <v>2182.639893</v>
      </c>
      <c r="G1059" s="260">
        <v>2777550000</v>
      </c>
      <c r="H1059" s="263">
        <f t="shared" si="16"/>
        <v>-5.6332287823502799E-4</v>
      </c>
      <c r="I1059" s="262"/>
      <c r="J1059" s="266">
        <v>1057</v>
      </c>
      <c r="K1059">
        <v>-5.6332287823502799E-4</v>
      </c>
      <c r="L1059" s="267">
        <v>-9.0409329881685294E-3</v>
      </c>
    </row>
    <row r="1060" spans="1:12" ht="14.4" x14ac:dyDescent="0.3">
      <c r="A1060" s="8">
        <v>42601</v>
      </c>
      <c r="B1060" s="260">
        <v>2184.23999</v>
      </c>
      <c r="C1060" s="260">
        <v>2185</v>
      </c>
      <c r="D1060" s="260">
        <v>2175.1298830000001</v>
      </c>
      <c r="E1060" s="260">
        <v>2183.8701169999999</v>
      </c>
      <c r="F1060" s="261">
        <v>2183.8701169999999</v>
      </c>
      <c r="G1060" s="260">
        <v>3084800000</v>
      </c>
      <c r="H1060" s="263">
        <f t="shared" si="16"/>
        <v>-1.4402716807320286E-3</v>
      </c>
      <c r="I1060" s="262"/>
      <c r="J1060" s="266">
        <v>1058</v>
      </c>
      <c r="K1060">
        <v>-1.4402716807320286E-3</v>
      </c>
      <c r="L1060" s="267">
        <v>-9.0367529116596196E-3</v>
      </c>
    </row>
    <row r="1061" spans="1:12" ht="14.4" x14ac:dyDescent="0.3">
      <c r="A1061" s="8">
        <v>42600</v>
      </c>
      <c r="B1061" s="260">
        <v>2181.8999020000001</v>
      </c>
      <c r="C1061" s="260">
        <v>2187.030029</v>
      </c>
      <c r="D1061" s="260">
        <v>2180.459961</v>
      </c>
      <c r="E1061" s="260">
        <v>2187.0200199999999</v>
      </c>
      <c r="F1061" s="261">
        <v>2187.0200199999999</v>
      </c>
      <c r="G1061" s="260">
        <v>3300570000</v>
      </c>
      <c r="H1061" s="263">
        <f t="shared" si="16"/>
        <v>2.1996173913669788E-3</v>
      </c>
      <c r="I1061" s="262"/>
      <c r="J1061" s="266">
        <v>1059</v>
      </c>
      <c r="K1061">
        <v>2.1996173913669788E-3</v>
      </c>
      <c r="L1061" s="267">
        <v>-9.0278591116335592E-3</v>
      </c>
    </row>
    <row r="1062" spans="1:12" ht="14.4" x14ac:dyDescent="0.3">
      <c r="A1062" s="8">
        <v>42599</v>
      </c>
      <c r="B1062" s="260">
        <v>2177.8400879999999</v>
      </c>
      <c r="C1062" s="260">
        <v>2183.080078</v>
      </c>
      <c r="D1062" s="260">
        <v>2168.5</v>
      </c>
      <c r="E1062" s="260">
        <v>2182.219971</v>
      </c>
      <c r="F1062" s="261">
        <v>2182.219971</v>
      </c>
      <c r="G1062" s="260">
        <v>3388910000</v>
      </c>
      <c r="H1062" s="263">
        <f t="shared" si="16"/>
        <v>1.8685899424381654E-3</v>
      </c>
      <c r="I1062" s="262"/>
      <c r="J1062" s="266">
        <v>1060</v>
      </c>
      <c r="K1062">
        <v>1.8685899424381654E-3</v>
      </c>
      <c r="L1062" s="267">
        <v>-9.0020606797600426E-3</v>
      </c>
    </row>
    <row r="1063" spans="1:12" ht="14.4" x14ac:dyDescent="0.3">
      <c r="A1063" s="8">
        <v>42598</v>
      </c>
      <c r="B1063" s="260">
        <v>2186.23999</v>
      </c>
      <c r="C1063" s="260">
        <v>2186.23999</v>
      </c>
      <c r="D1063" s="260">
        <v>2178.139893</v>
      </c>
      <c r="E1063" s="260">
        <v>2178.1499020000001</v>
      </c>
      <c r="F1063" s="261">
        <v>2178.1499020000001</v>
      </c>
      <c r="G1063" s="260">
        <v>3196400000</v>
      </c>
      <c r="H1063" s="263">
        <f t="shared" si="16"/>
        <v>-5.4790770207289669E-3</v>
      </c>
      <c r="I1063" s="262"/>
      <c r="J1063" s="266">
        <v>1061</v>
      </c>
      <c r="K1063">
        <v>-5.4790770207289669E-3</v>
      </c>
      <c r="L1063" s="267">
        <v>-8.9987937957102873E-3</v>
      </c>
    </row>
    <row r="1064" spans="1:12" ht="14.4" x14ac:dyDescent="0.3">
      <c r="A1064" s="8">
        <v>42597</v>
      </c>
      <c r="B1064" s="260">
        <v>2186.080078</v>
      </c>
      <c r="C1064" s="260">
        <v>2193.8100589999999</v>
      </c>
      <c r="D1064" s="260">
        <v>2186.080078</v>
      </c>
      <c r="E1064" s="260">
        <v>2190.1499020000001</v>
      </c>
      <c r="F1064" s="261">
        <v>2190.1499020000001</v>
      </c>
      <c r="G1064" s="260">
        <v>3078530000</v>
      </c>
      <c r="H1064" s="263">
        <f t="shared" si="16"/>
        <v>2.7929089824626848E-3</v>
      </c>
      <c r="I1064" s="262"/>
      <c r="J1064" s="266">
        <v>1062</v>
      </c>
      <c r="K1064">
        <v>2.7929089824626848E-3</v>
      </c>
      <c r="L1064" s="267">
        <v>-8.995573228415054E-3</v>
      </c>
    </row>
    <row r="1065" spans="1:12" ht="14.4" x14ac:dyDescent="0.3">
      <c r="A1065" s="8">
        <v>42594</v>
      </c>
      <c r="B1065" s="260">
        <v>2183.73999</v>
      </c>
      <c r="C1065" s="260">
        <v>2186.280029</v>
      </c>
      <c r="D1065" s="260">
        <v>2179.419922</v>
      </c>
      <c r="E1065" s="260">
        <v>2184.0500489999999</v>
      </c>
      <c r="F1065" s="261">
        <v>2184.0500489999999</v>
      </c>
      <c r="G1065" s="260">
        <v>3000660000</v>
      </c>
      <c r="H1065" s="263">
        <f t="shared" si="16"/>
        <v>-7.9604626654629677E-4</v>
      </c>
      <c r="I1065" s="262"/>
      <c r="J1065" s="266">
        <v>1063</v>
      </c>
      <c r="K1065">
        <v>-7.9604626654629677E-4</v>
      </c>
      <c r="L1065" s="267">
        <v>-8.9883919085642413E-3</v>
      </c>
    </row>
    <row r="1066" spans="1:12" ht="14.4" x14ac:dyDescent="0.3">
      <c r="A1066" s="8">
        <v>42593</v>
      </c>
      <c r="B1066" s="260">
        <v>2177.969971</v>
      </c>
      <c r="C1066" s="260">
        <v>2188.4499510000001</v>
      </c>
      <c r="D1066" s="260">
        <v>2177.969971</v>
      </c>
      <c r="E1066" s="260">
        <v>2185.790039</v>
      </c>
      <c r="F1066" s="261">
        <v>2185.790039</v>
      </c>
      <c r="G1066" s="260">
        <v>3423160000</v>
      </c>
      <c r="H1066" s="263">
        <f t="shared" si="16"/>
        <v>4.7345880915774493E-3</v>
      </c>
      <c r="I1066" s="262"/>
      <c r="J1066" s="266">
        <v>1064</v>
      </c>
      <c r="K1066">
        <v>4.7345880915774493E-3</v>
      </c>
      <c r="L1066" s="267">
        <v>-8.9852235308451774E-3</v>
      </c>
    </row>
    <row r="1067" spans="1:12" ht="14.4" x14ac:dyDescent="0.3">
      <c r="A1067" s="8">
        <v>42592</v>
      </c>
      <c r="B1067" s="260">
        <v>2182.8100589999999</v>
      </c>
      <c r="C1067" s="260">
        <v>2183.4099120000001</v>
      </c>
      <c r="D1067" s="260">
        <v>2172</v>
      </c>
      <c r="E1067" s="260">
        <v>2175.48999</v>
      </c>
      <c r="F1067" s="261">
        <v>2175.48999</v>
      </c>
      <c r="G1067" s="260">
        <v>3254950000</v>
      </c>
      <c r="H1067" s="263">
        <f t="shared" si="16"/>
        <v>-2.8646859977113953E-3</v>
      </c>
      <c r="I1067" s="262"/>
      <c r="J1067" s="266">
        <v>1065</v>
      </c>
      <c r="K1067">
        <v>-2.8646859977113953E-3</v>
      </c>
      <c r="L1067" s="267">
        <v>-8.979414621486357E-3</v>
      </c>
    </row>
    <row r="1068" spans="1:12" ht="14.4" x14ac:dyDescent="0.3">
      <c r="A1068" s="8">
        <v>42591</v>
      </c>
      <c r="B1068" s="260">
        <v>2182.23999</v>
      </c>
      <c r="C1068" s="260">
        <v>2187.6599120000001</v>
      </c>
      <c r="D1068" s="260">
        <v>2178.610107</v>
      </c>
      <c r="E1068" s="260">
        <v>2181.73999</v>
      </c>
      <c r="F1068" s="261">
        <v>2181.73999</v>
      </c>
      <c r="G1068" s="260">
        <v>3334300000</v>
      </c>
      <c r="H1068" s="263">
        <f t="shared" si="16"/>
        <v>3.8979363549189743E-4</v>
      </c>
      <c r="I1068" s="262"/>
      <c r="J1068" s="266">
        <v>1066</v>
      </c>
      <c r="K1068">
        <v>3.8979363549189743E-4</v>
      </c>
      <c r="L1068" s="267">
        <v>-8.979070795520688E-3</v>
      </c>
    </row>
    <row r="1069" spans="1:12" ht="14.4" x14ac:dyDescent="0.3">
      <c r="A1069" s="8">
        <v>42590</v>
      </c>
      <c r="B1069" s="260">
        <v>2183.76001</v>
      </c>
      <c r="C1069" s="260">
        <v>2185.4399410000001</v>
      </c>
      <c r="D1069" s="260">
        <v>2177.8500979999999</v>
      </c>
      <c r="E1069" s="260">
        <v>2180.889893</v>
      </c>
      <c r="F1069" s="261">
        <v>2180.889893</v>
      </c>
      <c r="G1069" s="260">
        <v>3327550000</v>
      </c>
      <c r="H1069" s="263">
        <f t="shared" si="16"/>
        <v>-9.0716528875359897E-4</v>
      </c>
      <c r="I1069" s="262"/>
      <c r="J1069" s="266">
        <v>1067</v>
      </c>
      <c r="K1069">
        <v>-9.0716528875359897E-4</v>
      </c>
      <c r="L1069" s="267">
        <v>-8.9660864953867245E-3</v>
      </c>
    </row>
    <row r="1070" spans="1:12" ht="14.4" x14ac:dyDescent="0.3">
      <c r="A1070" s="8">
        <v>42587</v>
      </c>
      <c r="B1070" s="260">
        <v>2168.790039</v>
      </c>
      <c r="C1070" s="260">
        <v>2182.8701169999999</v>
      </c>
      <c r="D1070" s="260">
        <v>2168.790039</v>
      </c>
      <c r="E1070" s="260">
        <v>2182.8701169999999</v>
      </c>
      <c r="F1070" s="261">
        <v>2182.8701169999999</v>
      </c>
      <c r="G1070" s="260">
        <v>3663070000</v>
      </c>
      <c r="H1070" s="263">
        <f t="shared" si="16"/>
        <v>8.603496361326065E-3</v>
      </c>
      <c r="I1070" s="262"/>
      <c r="J1070" s="266">
        <v>1068</v>
      </c>
      <c r="K1070">
        <v>8.603496361326065E-3</v>
      </c>
      <c r="L1070" s="267">
        <v>-8.9586837343920093E-3</v>
      </c>
    </row>
    <row r="1071" spans="1:12" ht="14.4" x14ac:dyDescent="0.3">
      <c r="A1071" s="8">
        <v>42586</v>
      </c>
      <c r="B1071" s="260">
        <v>2163.51001</v>
      </c>
      <c r="C1071" s="260">
        <v>2168.1899410000001</v>
      </c>
      <c r="D1071" s="260">
        <v>2159.070068</v>
      </c>
      <c r="E1071" s="260">
        <v>2164.25</v>
      </c>
      <c r="F1071" s="261">
        <v>2164.25</v>
      </c>
      <c r="G1071" s="260">
        <v>3709200000</v>
      </c>
      <c r="H1071" s="263">
        <f t="shared" si="16"/>
        <v>2.1257191858254097E-4</v>
      </c>
      <c r="I1071" s="262"/>
      <c r="J1071" s="266">
        <v>1069</v>
      </c>
      <c r="K1071">
        <v>2.1257191858254097E-4</v>
      </c>
      <c r="L1071" s="267">
        <v>-8.9433703911137724E-3</v>
      </c>
    </row>
    <row r="1072" spans="1:12" ht="14.4" x14ac:dyDescent="0.3">
      <c r="A1072" s="8">
        <v>42585</v>
      </c>
      <c r="B1072" s="260">
        <v>2156.8100589999999</v>
      </c>
      <c r="C1072" s="260">
        <v>2163.790039</v>
      </c>
      <c r="D1072" s="260">
        <v>2152.5600589999999</v>
      </c>
      <c r="E1072" s="260">
        <v>2163.790039</v>
      </c>
      <c r="F1072" s="261">
        <v>2163.790039</v>
      </c>
      <c r="G1072" s="260">
        <v>3786530000</v>
      </c>
      <c r="H1072" s="263">
        <f t="shared" si="16"/>
        <v>3.133943389343499E-3</v>
      </c>
      <c r="I1072" s="262"/>
      <c r="J1072" s="266">
        <v>1070</v>
      </c>
      <c r="K1072">
        <v>3.133943389343499E-3</v>
      </c>
      <c r="L1072" s="267">
        <v>-8.94267921525564E-3</v>
      </c>
    </row>
    <row r="1073" spans="1:12" ht="14.4" x14ac:dyDescent="0.3">
      <c r="A1073" s="8">
        <v>42584</v>
      </c>
      <c r="B1073" s="260">
        <v>2169.9399410000001</v>
      </c>
      <c r="C1073" s="260">
        <v>2170.1999510000001</v>
      </c>
      <c r="D1073" s="260">
        <v>2147.580078</v>
      </c>
      <c r="E1073" s="260">
        <v>2157.030029</v>
      </c>
      <c r="F1073" s="261">
        <v>2157.030029</v>
      </c>
      <c r="G1073" s="260">
        <v>3848750000</v>
      </c>
      <c r="H1073" s="263">
        <f t="shared" si="16"/>
        <v>-6.3616196680443418E-3</v>
      </c>
      <c r="I1073" s="262"/>
      <c r="J1073" s="266">
        <v>1071</v>
      </c>
      <c r="K1073">
        <v>-6.3616196680443418E-3</v>
      </c>
      <c r="L1073" s="267">
        <v>-8.9418746258478222E-3</v>
      </c>
    </row>
    <row r="1074" spans="1:12" ht="14.4" x14ac:dyDescent="0.3">
      <c r="A1074" s="8">
        <v>42583</v>
      </c>
      <c r="B1074" s="260">
        <v>2173.1499020000001</v>
      </c>
      <c r="C1074" s="260">
        <v>2178.290039</v>
      </c>
      <c r="D1074" s="260">
        <v>2166.209961</v>
      </c>
      <c r="E1074" s="260">
        <v>2170.8400879999999</v>
      </c>
      <c r="F1074" s="261">
        <v>2170.8400879999999</v>
      </c>
      <c r="G1074" s="260">
        <v>3505990000</v>
      </c>
      <c r="H1074" s="263">
        <f t="shared" si="16"/>
        <v>-1.2697873921424371E-3</v>
      </c>
      <c r="I1074" s="262"/>
      <c r="J1074" s="266">
        <v>1072</v>
      </c>
      <c r="K1074">
        <v>-1.2697873921424371E-3</v>
      </c>
      <c r="L1074" s="267">
        <v>-8.9345041166719926E-3</v>
      </c>
    </row>
    <row r="1075" spans="1:12" ht="14.4" x14ac:dyDescent="0.3">
      <c r="A1075" s="8">
        <v>42580</v>
      </c>
      <c r="B1075" s="260">
        <v>2168.830078</v>
      </c>
      <c r="C1075" s="260">
        <v>2177.0900879999999</v>
      </c>
      <c r="D1075" s="260">
        <v>2163.48999</v>
      </c>
      <c r="E1075" s="260">
        <v>2173.6000979999999</v>
      </c>
      <c r="F1075" s="261">
        <v>2173.6000979999999</v>
      </c>
      <c r="G1075" s="260">
        <v>4038840000</v>
      </c>
      <c r="H1075" s="263">
        <f t="shared" si="16"/>
        <v>1.6313092282023236E-3</v>
      </c>
      <c r="I1075" s="262"/>
      <c r="J1075" s="266">
        <v>1073</v>
      </c>
      <c r="K1075">
        <v>1.6313092282023236E-3</v>
      </c>
      <c r="L1075" s="267">
        <v>-8.9186214875153665E-3</v>
      </c>
    </row>
    <row r="1076" spans="1:12" ht="14.4" x14ac:dyDescent="0.3">
      <c r="A1076" s="8">
        <v>42579</v>
      </c>
      <c r="B1076" s="260">
        <v>2166.0500489999999</v>
      </c>
      <c r="C1076" s="260">
        <v>2172.8500979999999</v>
      </c>
      <c r="D1076" s="260">
        <v>2159.73999</v>
      </c>
      <c r="E1076" s="260">
        <v>2170.0600589999999</v>
      </c>
      <c r="F1076" s="261">
        <v>2170.0600589999999</v>
      </c>
      <c r="G1076" s="260">
        <v>3664240000</v>
      </c>
      <c r="H1076" s="263">
        <f t="shared" si="16"/>
        <v>1.6062092674702202E-3</v>
      </c>
      <c r="I1076" s="262"/>
      <c r="J1076" s="266">
        <v>1074</v>
      </c>
      <c r="K1076">
        <v>1.6062092674702202E-3</v>
      </c>
      <c r="L1076" s="267">
        <v>-8.9090555950069525E-3</v>
      </c>
    </row>
    <row r="1077" spans="1:12" ht="14.4" x14ac:dyDescent="0.3">
      <c r="A1077" s="8">
        <v>42578</v>
      </c>
      <c r="B1077" s="260">
        <v>2169.8100589999999</v>
      </c>
      <c r="C1077" s="260">
        <v>2174.9799800000001</v>
      </c>
      <c r="D1077" s="260">
        <v>2159.070068</v>
      </c>
      <c r="E1077" s="260">
        <v>2166.580078</v>
      </c>
      <c r="F1077" s="261">
        <v>2166.580078</v>
      </c>
      <c r="G1077" s="260">
        <v>3995500000</v>
      </c>
      <c r="H1077" s="263">
        <f t="shared" si="16"/>
        <v>-1.1985423438815265E-3</v>
      </c>
      <c r="I1077" s="262"/>
      <c r="J1077" s="266">
        <v>1075</v>
      </c>
      <c r="K1077">
        <v>-1.1985423438815265E-3</v>
      </c>
      <c r="L1077" s="267">
        <v>-8.8934718701129123E-3</v>
      </c>
    </row>
    <row r="1078" spans="1:12" ht="14.4" x14ac:dyDescent="0.3">
      <c r="A1078" s="8">
        <v>42577</v>
      </c>
      <c r="B1078" s="260">
        <v>2168.969971</v>
      </c>
      <c r="C1078" s="260">
        <v>2173.540039</v>
      </c>
      <c r="D1078" s="260">
        <v>2160.179932</v>
      </c>
      <c r="E1078" s="260">
        <v>2169.179932</v>
      </c>
      <c r="F1078" s="261">
        <v>2169.179932</v>
      </c>
      <c r="G1078" s="260">
        <v>3442350000</v>
      </c>
      <c r="H1078" s="263">
        <f t="shared" si="16"/>
        <v>3.2278462630765874E-4</v>
      </c>
      <c r="I1078" s="262"/>
      <c r="J1078" s="266">
        <v>1076</v>
      </c>
      <c r="K1078">
        <v>3.2278462630765874E-4</v>
      </c>
      <c r="L1078" s="267">
        <v>-8.8895765171035628E-3</v>
      </c>
    </row>
    <row r="1079" spans="1:12" ht="14.4" x14ac:dyDescent="0.3">
      <c r="A1079" s="8">
        <v>42576</v>
      </c>
      <c r="B1079" s="260">
        <v>2173.709961</v>
      </c>
      <c r="C1079" s="260">
        <v>2173.709961</v>
      </c>
      <c r="D1079" s="260">
        <v>2161.9499510000001</v>
      </c>
      <c r="E1079" s="260">
        <v>2168.4799800000001</v>
      </c>
      <c r="F1079" s="261">
        <v>2168.4799800000001</v>
      </c>
      <c r="G1079" s="260">
        <v>3057240000</v>
      </c>
      <c r="H1079" s="263">
        <f t="shared" si="16"/>
        <v>-3.0114752038671484E-3</v>
      </c>
      <c r="I1079" s="262"/>
      <c r="J1079" s="266">
        <v>1077</v>
      </c>
      <c r="K1079">
        <v>-3.0114752038671484E-3</v>
      </c>
      <c r="L1079" s="267">
        <v>-8.8876056690802008E-3</v>
      </c>
    </row>
    <row r="1080" spans="1:12" ht="14.4" x14ac:dyDescent="0.3">
      <c r="A1080" s="8">
        <v>42573</v>
      </c>
      <c r="B1080" s="260">
        <v>2166.469971</v>
      </c>
      <c r="C1080" s="260">
        <v>2175.110107</v>
      </c>
      <c r="D1080" s="260">
        <v>2163.23999</v>
      </c>
      <c r="E1080" s="260">
        <v>2175.030029</v>
      </c>
      <c r="F1080" s="261">
        <v>2175.030029</v>
      </c>
      <c r="G1080" s="260">
        <v>3023280000</v>
      </c>
      <c r="H1080" s="263">
        <f t="shared" si="16"/>
        <v>4.553964517894301E-3</v>
      </c>
      <c r="I1080" s="262"/>
      <c r="J1080" s="266">
        <v>1078</v>
      </c>
      <c r="K1080">
        <v>4.553964517894301E-3</v>
      </c>
      <c r="L1080" s="267">
        <v>-8.8637424046007062E-3</v>
      </c>
    </row>
    <row r="1081" spans="1:12" ht="14.4" x14ac:dyDescent="0.3">
      <c r="A1081" s="8">
        <v>42572</v>
      </c>
      <c r="B1081" s="260">
        <v>2172.9099120000001</v>
      </c>
      <c r="C1081" s="260">
        <v>2174.5600589999999</v>
      </c>
      <c r="D1081" s="260">
        <v>2159.75</v>
      </c>
      <c r="E1081" s="260">
        <v>2165.169922</v>
      </c>
      <c r="F1081" s="261">
        <v>2165.169922</v>
      </c>
      <c r="G1081" s="260">
        <v>3438900000</v>
      </c>
      <c r="H1081" s="263">
        <f t="shared" si="16"/>
        <v>-3.6125290737081608E-3</v>
      </c>
      <c r="I1081" s="262"/>
      <c r="J1081" s="266">
        <v>1079</v>
      </c>
      <c r="K1081">
        <v>-3.6125290737081608E-3</v>
      </c>
      <c r="L1081" s="267">
        <v>-8.8632903356195281E-3</v>
      </c>
    </row>
    <row r="1082" spans="1:12" ht="14.4" x14ac:dyDescent="0.3">
      <c r="A1082" s="8">
        <v>42571</v>
      </c>
      <c r="B1082" s="260">
        <v>2166.1000979999999</v>
      </c>
      <c r="C1082" s="260">
        <v>2175.6298830000001</v>
      </c>
      <c r="D1082" s="260">
        <v>2164.889893</v>
      </c>
      <c r="E1082" s="260">
        <v>2173.0200199999999</v>
      </c>
      <c r="F1082" s="261">
        <v>2173.0200199999999</v>
      </c>
      <c r="G1082" s="260">
        <v>3211860000</v>
      </c>
      <c r="H1082" s="263">
        <f t="shared" si="16"/>
        <v>4.2703005278545893E-3</v>
      </c>
      <c r="I1082" s="262"/>
      <c r="J1082" s="266">
        <v>1080</v>
      </c>
      <c r="K1082">
        <v>4.2703005278545893E-3</v>
      </c>
      <c r="L1082" s="267">
        <v>-8.861912794546881E-3</v>
      </c>
    </row>
    <row r="1083" spans="1:12" ht="14.4" x14ac:dyDescent="0.3">
      <c r="A1083" s="8">
        <v>42570</v>
      </c>
      <c r="B1083" s="260">
        <v>2163.790039</v>
      </c>
      <c r="C1083" s="260">
        <v>2164.6298830000001</v>
      </c>
      <c r="D1083" s="260">
        <v>2159.01001</v>
      </c>
      <c r="E1083" s="260">
        <v>2163.780029</v>
      </c>
      <c r="F1083" s="261">
        <v>2163.780029</v>
      </c>
      <c r="G1083" s="260">
        <v>2968340000</v>
      </c>
      <c r="H1083" s="263">
        <f t="shared" si="16"/>
        <v>-1.4351739837110476E-3</v>
      </c>
      <c r="I1083" s="262"/>
      <c r="J1083" s="266">
        <v>1081</v>
      </c>
      <c r="K1083">
        <v>-1.4351739837110476E-3</v>
      </c>
      <c r="L1083" s="267">
        <v>-8.8538068278786481E-3</v>
      </c>
    </row>
    <row r="1084" spans="1:12" ht="14.4" x14ac:dyDescent="0.3">
      <c r="A1084" s="8">
        <v>42569</v>
      </c>
      <c r="B1084" s="260">
        <v>2162.040039</v>
      </c>
      <c r="C1084" s="260">
        <v>2168.3500979999999</v>
      </c>
      <c r="D1084" s="260">
        <v>2159.6298830000001</v>
      </c>
      <c r="E1084" s="260">
        <v>2166.889893</v>
      </c>
      <c r="F1084" s="261">
        <v>2166.889893</v>
      </c>
      <c r="G1084" s="260">
        <v>3009310000</v>
      </c>
      <c r="H1084" s="263">
        <f t="shared" si="16"/>
        <v>2.3822952916738127E-3</v>
      </c>
      <c r="I1084" s="262"/>
      <c r="J1084" s="266">
        <v>1082</v>
      </c>
      <c r="K1084">
        <v>2.3822952916738127E-3</v>
      </c>
      <c r="L1084" s="267">
        <v>-8.851345446313592E-3</v>
      </c>
    </row>
    <row r="1085" spans="1:12" ht="14.4" x14ac:dyDescent="0.3">
      <c r="A1085" s="8">
        <v>42566</v>
      </c>
      <c r="B1085" s="260">
        <v>2165.1298830000001</v>
      </c>
      <c r="C1085" s="260">
        <v>2169.0500489999999</v>
      </c>
      <c r="D1085" s="260">
        <v>2155.790039</v>
      </c>
      <c r="E1085" s="260">
        <v>2161.73999</v>
      </c>
      <c r="F1085" s="261">
        <v>2161.73999</v>
      </c>
      <c r="G1085" s="260">
        <v>3122600000</v>
      </c>
      <c r="H1085" s="263">
        <f t="shared" si="16"/>
        <v>-9.2894742923164215E-4</v>
      </c>
      <c r="I1085" s="262"/>
      <c r="J1085" s="266">
        <v>1083</v>
      </c>
      <c r="K1085">
        <v>-9.2894742923164215E-4</v>
      </c>
      <c r="L1085" s="267">
        <v>-8.837466837706854E-3</v>
      </c>
    </row>
    <row r="1086" spans="1:12" ht="14.4" x14ac:dyDescent="0.3">
      <c r="A1086" s="8">
        <v>42565</v>
      </c>
      <c r="B1086" s="260">
        <v>2157.8798830000001</v>
      </c>
      <c r="C1086" s="260">
        <v>2168.98999</v>
      </c>
      <c r="D1086" s="260">
        <v>2157.8798830000001</v>
      </c>
      <c r="E1086" s="260">
        <v>2163.75</v>
      </c>
      <c r="F1086" s="261">
        <v>2163.75</v>
      </c>
      <c r="G1086" s="260">
        <v>3465610000</v>
      </c>
      <c r="H1086" s="263">
        <f t="shared" si="16"/>
        <v>5.2592039497804163E-3</v>
      </c>
      <c r="I1086" s="262"/>
      <c r="J1086" s="266">
        <v>1084</v>
      </c>
      <c r="K1086">
        <v>5.2592039497804163E-3</v>
      </c>
      <c r="L1086" s="267">
        <v>-8.8102340580401353E-3</v>
      </c>
    </row>
    <row r="1087" spans="1:12" ht="14.4" x14ac:dyDescent="0.3">
      <c r="A1087" s="8">
        <v>42564</v>
      </c>
      <c r="B1087" s="260">
        <v>2153.8100589999999</v>
      </c>
      <c r="C1087" s="260">
        <v>2156.4499510000001</v>
      </c>
      <c r="D1087" s="260">
        <v>2146.209961</v>
      </c>
      <c r="E1087" s="260">
        <v>2152.429932</v>
      </c>
      <c r="F1087" s="261">
        <v>2152.429932</v>
      </c>
      <c r="G1087" s="260">
        <v>3502320000</v>
      </c>
      <c r="H1087" s="263">
        <f t="shared" si="16"/>
        <v>1.3476772627251274E-4</v>
      </c>
      <c r="I1087" s="262"/>
      <c r="J1087" s="266">
        <v>1085</v>
      </c>
      <c r="K1087">
        <v>1.3476772627251274E-4</v>
      </c>
      <c r="L1087" s="267">
        <v>-8.809463301595823E-3</v>
      </c>
    </row>
    <row r="1088" spans="1:12" ht="14.4" x14ac:dyDescent="0.3">
      <c r="A1088" s="8">
        <v>42563</v>
      </c>
      <c r="B1088" s="260">
        <v>2139.5</v>
      </c>
      <c r="C1088" s="260">
        <v>2155.3999020000001</v>
      </c>
      <c r="D1088" s="260">
        <v>2139.5</v>
      </c>
      <c r="E1088" s="260">
        <v>2152.139893</v>
      </c>
      <c r="F1088" s="261">
        <v>2152.139893</v>
      </c>
      <c r="G1088" s="260">
        <v>4097820000</v>
      </c>
      <c r="H1088" s="263">
        <f t="shared" si="16"/>
        <v>7.0092934627345527E-3</v>
      </c>
      <c r="I1088" s="262"/>
      <c r="J1088" s="266">
        <v>1086</v>
      </c>
      <c r="K1088">
        <v>7.0092934627345527E-3</v>
      </c>
      <c r="L1088" s="267">
        <v>-8.795774737306231E-3</v>
      </c>
    </row>
    <row r="1089" spans="1:12" ht="14.4" x14ac:dyDescent="0.3">
      <c r="A1089" s="8">
        <v>42562</v>
      </c>
      <c r="B1089" s="260">
        <v>2131.719971</v>
      </c>
      <c r="C1089" s="260">
        <v>2143.1599120000001</v>
      </c>
      <c r="D1089" s="260">
        <v>2131.719971</v>
      </c>
      <c r="E1089" s="260">
        <v>2137.1599120000001</v>
      </c>
      <c r="F1089" s="261">
        <v>2137.1599120000001</v>
      </c>
      <c r="G1089" s="260">
        <v>3253340000</v>
      </c>
      <c r="H1089" s="263">
        <f t="shared" si="16"/>
        <v>3.4086155847900335E-3</v>
      </c>
      <c r="I1089" s="262"/>
      <c r="J1089" s="266">
        <v>1087</v>
      </c>
      <c r="K1089">
        <v>3.4086155847900335E-3</v>
      </c>
      <c r="L1089" s="267">
        <v>-8.7915059320606559E-3</v>
      </c>
    </row>
    <row r="1090" spans="1:12" ht="14.4" x14ac:dyDescent="0.3">
      <c r="A1090" s="8">
        <v>42559</v>
      </c>
      <c r="B1090" s="260">
        <v>2106.969971</v>
      </c>
      <c r="C1090" s="260">
        <v>2131.709961</v>
      </c>
      <c r="D1090" s="260">
        <v>2106.969971</v>
      </c>
      <c r="E1090" s="260">
        <v>2129.8999020000001</v>
      </c>
      <c r="F1090" s="261">
        <v>2129.8999020000001</v>
      </c>
      <c r="G1090" s="260">
        <v>3607500000</v>
      </c>
      <c r="H1090" s="263">
        <f t="shared" si="16"/>
        <v>1.5253349299217423E-2</v>
      </c>
      <c r="I1090" s="262"/>
      <c r="J1090" s="266">
        <v>1088</v>
      </c>
      <c r="K1090">
        <v>1.5253349299217423E-2</v>
      </c>
      <c r="L1090" s="267">
        <v>-8.7846462040833892E-3</v>
      </c>
    </row>
    <row r="1091" spans="1:12" ht="14.4" x14ac:dyDescent="0.3">
      <c r="A1091" s="8">
        <v>42558</v>
      </c>
      <c r="B1091" s="260">
        <v>2100.419922</v>
      </c>
      <c r="C1091" s="260">
        <v>2109.080078</v>
      </c>
      <c r="D1091" s="260">
        <v>2089.389893</v>
      </c>
      <c r="E1091" s="260">
        <v>2097.8999020000001</v>
      </c>
      <c r="F1091" s="261">
        <v>2097.8999020000001</v>
      </c>
      <c r="G1091" s="260">
        <v>3604550000</v>
      </c>
      <c r="H1091" s="263">
        <f t="shared" si="16"/>
        <v>-8.7157778258705322E-4</v>
      </c>
      <c r="I1091" s="262"/>
      <c r="J1091" s="266">
        <v>1089</v>
      </c>
      <c r="K1091">
        <v>-8.7157778258705322E-4</v>
      </c>
      <c r="L1091" s="267">
        <v>-8.7780858718921259E-3</v>
      </c>
    </row>
    <row r="1092" spans="1:12" ht="14.4" x14ac:dyDescent="0.3">
      <c r="A1092" s="8">
        <v>42557</v>
      </c>
      <c r="B1092" s="260">
        <v>2084.429932</v>
      </c>
      <c r="C1092" s="260">
        <v>2100.719971</v>
      </c>
      <c r="D1092" s="260">
        <v>2074.0200199999999</v>
      </c>
      <c r="E1092" s="260">
        <v>2099.7299800000001</v>
      </c>
      <c r="F1092" s="261">
        <v>2099.7299800000001</v>
      </c>
      <c r="G1092" s="260">
        <v>3909380000</v>
      </c>
      <c r="H1092" s="263">
        <f t="shared" ref="H1092:H1155" si="17">(F1092-F1093)/F1093</f>
        <v>5.3529629349093584E-3</v>
      </c>
      <c r="I1092" s="262"/>
      <c r="J1092" s="266">
        <v>1090</v>
      </c>
      <c r="K1092">
        <v>5.3529629349093584E-3</v>
      </c>
      <c r="L1092" s="267">
        <v>-8.7657596047699144E-3</v>
      </c>
    </row>
    <row r="1093" spans="1:12" ht="14.4" x14ac:dyDescent="0.3">
      <c r="A1093" s="8">
        <v>42556</v>
      </c>
      <c r="B1093" s="260">
        <v>2095.0500489999999</v>
      </c>
      <c r="C1093" s="260">
        <v>2095.0500489999999</v>
      </c>
      <c r="D1093" s="260">
        <v>2080.860107</v>
      </c>
      <c r="E1093" s="260">
        <v>2088.5500489999999</v>
      </c>
      <c r="F1093" s="261">
        <v>2088.5500489999999</v>
      </c>
      <c r="G1093" s="260">
        <v>3658380000</v>
      </c>
      <c r="H1093" s="263">
        <f t="shared" si="17"/>
        <v>-6.8474772750310268E-3</v>
      </c>
      <c r="I1093" s="262"/>
      <c r="J1093" s="266">
        <v>1091</v>
      </c>
      <c r="K1093">
        <v>-6.8474772750310268E-3</v>
      </c>
      <c r="L1093" s="267">
        <v>-8.7631239014956206E-3</v>
      </c>
    </row>
    <row r="1094" spans="1:12" ht="14.4" x14ac:dyDescent="0.3">
      <c r="A1094" s="8">
        <v>42552</v>
      </c>
      <c r="B1094" s="260">
        <v>2099.3400879999999</v>
      </c>
      <c r="C1094" s="260">
        <v>2108.709961</v>
      </c>
      <c r="D1094" s="260">
        <v>2097.8999020000001</v>
      </c>
      <c r="E1094" s="260">
        <v>2102.9499510000001</v>
      </c>
      <c r="F1094" s="261">
        <v>2102.9499510000001</v>
      </c>
      <c r="G1094" s="260">
        <v>3458890000</v>
      </c>
      <c r="H1094" s="263">
        <f t="shared" si="17"/>
        <v>1.9486024753912218E-3</v>
      </c>
      <c r="I1094" s="262"/>
      <c r="J1094" s="266">
        <v>1092</v>
      </c>
      <c r="K1094">
        <v>1.9486024753912218E-3</v>
      </c>
      <c r="L1094" s="267">
        <v>-8.7333086730201938E-3</v>
      </c>
    </row>
    <row r="1095" spans="1:12" ht="14.4" x14ac:dyDescent="0.3">
      <c r="A1095" s="8">
        <v>42551</v>
      </c>
      <c r="B1095" s="260">
        <v>2073.169922</v>
      </c>
      <c r="C1095" s="260">
        <v>2098.9399410000001</v>
      </c>
      <c r="D1095" s="260">
        <v>2070</v>
      </c>
      <c r="E1095" s="260">
        <v>2098.860107</v>
      </c>
      <c r="F1095" s="261">
        <v>2098.860107</v>
      </c>
      <c r="G1095" s="260">
        <v>4622820000</v>
      </c>
      <c r="H1095" s="263">
        <f t="shared" si="17"/>
        <v>1.3565044272758035E-2</v>
      </c>
      <c r="I1095" s="262"/>
      <c r="J1095" s="266">
        <v>1093</v>
      </c>
      <c r="K1095">
        <v>1.3565044272758035E-2</v>
      </c>
      <c r="L1095" s="267">
        <v>-8.726325294437863E-3</v>
      </c>
    </row>
    <row r="1096" spans="1:12" ht="14.4" x14ac:dyDescent="0.3">
      <c r="A1096" s="8">
        <v>42550</v>
      </c>
      <c r="B1096" s="260">
        <v>2042.6899410000001</v>
      </c>
      <c r="C1096" s="260">
        <v>2073.1298830000001</v>
      </c>
      <c r="D1096" s="260">
        <v>2042.6899410000001</v>
      </c>
      <c r="E1096" s="260">
        <v>2070.7700199999999</v>
      </c>
      <c r="F1096" s="261">
        <v>2070.7700199999999</v>
      </c>
      <c r="G1096" s="260">
        <v>4241740000</v>
      </c>
      <c r="H1096" s="263">
        <f t="shared" si="17"/>
        <v>1.7032672710494526E-2</v>
      </c>
      <c r="I1096" s="262"/>
      <c r="J1096" s="266">
        <v>1094</v>
      </c>
      <c r="K1096">
        <v>1.7032672710494526E-2</v>
      </c>
      <c r="L1096" s="267">
        <v>-8.7246951661945158E-3</v>
      </c>
    </row>
    <row r="1097" spans="1:12" ht="14.4" x14ac:dyDescent="0.3">
      <c r="A1097" s="8">
        <v>42549</v>
      </c>
      <c r="B1097" s="260">
        <v>2006.670044</v>
      </c>
      <c r="C1097" s="260">
        <v>2036.089966</v>
      </c>
      <c r="D1097" s="260">
        <v>2006.670044</v>
      </c>
      <c r="E1097" s="260">
        <v>2036.089966</v>
      </c>
      <c r="F1097" s="261">
        <v>2036.089966</v>
      </c>
      <c r="G1097" s="260">
        <v>4385810000</v>
      </c>
      <c r="H1097" s="263">
        <f t="shared" si="17"/>
        <v>1.7770165208875394E-2</v>
      </c>
      <c r="I1097" s="262"/>
      <c r="J1097" s="266">
        <v>1095</v>
      </c>
      <c r="K1097">
        <v>1.7770165208875394E-2</v>
      </c>
      <c r="L1097" s="267">
        <v>-8.722217840247664E-3</v>
      </c>
    </row>
    <row r="1098" spans="1:12" ht="14.4" x14ac:dyDescent="0.3">
      <c r="A1098" s="8">
        <v>42548</v>
      </c>
      <c r="B1098" s="260">
        <v>2031.4499510000001</v>
      </c>
      <c r="C1098" s="260">
        <v>2031.4499510000001</v>
      </c>
      <c r="D1098" s="260">
        <v>1991.6800539999999</v>
      </c>
      <c r="E1098" s="260">
        <v>2000.540039</v>
      </c>
      <c r="F1098" s="261">
        <v>2000.540039</v>
      </c>
      <c r="G1098" s="260">
        <v>5431220000</v>
      </c>
      <c r="H1098" s="263">
        <f t="shared" si="17"/>
        <v>-1.809650212020111E-2</v>
      </c>
      <c r="I1098" s="262"/>
      <c r="J1098" s="266">
        <v>1096</v>
      </c>
      <c r="K1098">
        <v>-1.809650212020111E-2</v>
      </c>
      <c r="L1098" s="267">
        <v>-8.6921324251706886E-3</v>
      </c>
    </row>
    <row r="1099" spans="1:12" ht="14.4" x14ac:dyDescent="0.3">
      <c r="A1099" s="8">
        <v>42545</v>
      </c>
      <c r="B1099" s="260">
        <v>2103.8100589999999</v>
      </c>
      <c r="C1099" s="260">
        <v>2103.8100589999999</v>
      </c>
      <c r="D1099" s="260">
        <v>2032.5699460000001</v>
      </c>
      <c r="E1099" s="260">
        <v>2037.410034</v>
      </c>
      <c r="F1099" s="261">
        <v>2037.410034</v>
      </c>
      <c r="G1099" s="260">
        <v>7597450000</v>
      </c>
      <c r="H1099" s="263">
        <f t="shared" si="17"/>
        <v>-3.5919799915513792E-2</v>
      </c>
      <c r="I1099" s="262"/>
      <c r="J1099" s="266">
        <v>1097</v>
      </c>
      <c r="K1099">
        <v>-3.5919799915513792E-2</v>
      </c>
      <c r="L1099" s="267">
        <v>-8.686010377845171E-3</v>
      </c>
    </row>
    <row r="1100" spans="1:12" ht="14.4" x14ac:dyDescent="0.3">
      <c r="A1100" s="8">
        <v>42544</v>
      </c>
      <c r="B1100" s="260">
        <v>2092.8000489999999</v>
      </c>
      <c r="C1100" s="260">
        <v>2113.320068</v>
      </c>
      <c r="D1100" s="260">
        <v>2092.8000489999999</v>
      </c>
      <c r="E1100" s="260">
        <v>2113.320068</v>
      </c>
      <c r="F1100" s="261">
        <v>2113.320068</v>
      </c>
      <c r="G1100" s="260">
        <v>3297940000</v>
      </c>
      <c r="H1100" s="263">
        <f t="shared" si="17"/>
        <v>1.3364078570495473E-2</v>
      </c>
      <c r="I1100" s="262"/>
      <c r="J1100" s="266">
        <v>1098</v>
      </c>
      <c r="K1100">
        <v>1.3364078570495473E-2</v>
      </c>
      <c r="L1100" s="267">
        <v>-8.676638460102663E-3</v>
      </c>
    </row>
    <row r="1101" spans="1:12" ht="14.4" x14ac:dyDescent="0.3">
      <c r="A1101" s="8">
        <v>42543</v>
      </c>
      <c r="B1101" s="260">
        <v>2089.75</v>
      </c>
      <c r="C1101" s="260">
        <v>2099.709961</v>
      </c>
      <c r="D1101" s="260">
        <v>2084.360107</v>
      </c>
      <c r="E1101" s="260">
        <v>2085.4499510000001</v>
      </c>
      <c r="F1101" s="261">
        <v>2085.4499510000001</v>
      </c>
      <c r="G1101" s="260">
        <v>3168160000</v>
      </c>
      <c r="H1101" s="263">
        <f t="shared" si="17"/>
        <v>-1.6515635798043402E-3</v>
      </c>
      <c r="I1101" s="262"/>
      <c r="J1101" s="266">
        <v>1099</v>
      </c>
      <c r="K1101">
        <v>-1.6515635798043402E-3</v>
      </c>
      <c r="L1101" s="267">
        <v>-8.6538195831273902E-3</v>
      </c>
    </row>
    <row r="1102" spans="1:12" ht="14.4" x14ac:dyDescent="0.3">
      <c r="A1102" s="8">
        <v>42542</v>
      </c>
      <c r="B1102" s="260">
        <v>2085.1899410000001</v>
      </c>
      <c r="C1102" s="260">
        <v>2093.6599120000001</v>
      </c>
      <c r="D1102" s="260">
        <v>2083.0200199999999</v>
      </c>
      <c r="E1102" s="260">
        <v>2088.8999020000001</v>
      </c>
      <c r="F1102" s="261">
        <v>2088.8999020000001</v>
      </c>
      <c r="G1102" s="260">
        <v>3232880000</v>
      </c>
      <c r="H1102" s="263">
        <f t="shared" si="17"/>
        <v>2.7120614424577514E-3</v>
      </c>
      <c r="I1102" s="262"/>
      <c r="J1102" s="266">
        <v>1100</v>
      </c>
      <c r="K1102">
        <v>2.7120614424577514E-3</v>
      </c>
      <c r="L1102" s="267">
        <v>-8.6521258124230768E-3</v>
      </c>
    </row>
    <row r="1103" spans="1:12" ht="14.4" x14ac:dyDescent="0.3">
      <c r="A1103" s="8">
        <v>42541</v>
      </c>
      <c r="B1103" s="260">
        <v>2075.580078</v>
      </c>
      <c r="C1103" s="260">
        <v>2100.6599120000001</v>
      </c>
      <c r="D1103" s="260">
        <v>2075.580078</v>
      </c>
      <c r="E1103" s="260">
        <v>2083.25</v>
      </c>
      <c r="F1103" s="261">
        <v>2083.25</v>
      </c>
      <c r="G1103" s="260">
        <v>3467440000</v>
      </c>
      <c r="H1103" s="263">
        <f t="shared" si="17"/>
        <v>5.8081851123672913E-3</v>
      </c>
      <c r="I1103" s="262"/>
      <c r="J1103" s="266">
        <v>1101</v>
      </c>
      <c r="K1103">
        <v>5.8081851123672913E-3</v>
      </c>
      <c r="L1103" s="267">
        <v>-8.6488688138255821E-3</v>
      </c>
    </row>
    <row r="1104" spans="1:12" ht="14.4" x14ac:dyDescent="0.3">
      <c r="A1104" s="8">
        <v>42538</v>
      </c>
      <c r="B1104" s="260">
        <v>2078.1999510000001</v>
      </c>
      <c r="C1104" s="260">
        <v>2078.1999510000001</v>
      </c>
      <c r="D1104" s="260">
        <v>2062.8400879999999</v>
      </c>
      <c r="E1104" s="260">
        <v>2071.219971</v>
      </c>
      <c r="F1104" s="261">
        <v>2071.219971</v>
      </c>
      <c r="G1104" s="260">
        <v>4952630000</v>
      </c>
      <c r="H1104" s="263">
        <f t="shared" si="17"/>
        <v>-3.2579651646926591E-3</v>
      </c>
      <c r="I1104" s="262"/>
      <c r="J1104" s="266">
        <v>1102</v>
      </c>
      <c r="K1104">
        <v>-3.2579651646926591E-3</v>
      </c>
      <c r="L1104" s="267">
        <v>-8.6310206281544431E-3</v>
      </c>
    </row>
    <row r="1105" spans="1:12" ht="14.4" x14ac:dyDescent="0.3">
      <c r="A1105" s="8">
        <v>42537</v>
      </c>
      <c r="B1105" s="260">
        <v>2066.360107</v>
      </c>
      <c r="C1105" s="260">
        <v>2079.6201169999999</v>
      </c>
      <c r="D1105" s="260">
        <v>2050.3701169999999</v>
      </c>
      <c r="E1105" s="260">
        <v>2077.98999</v>
      </c>
      <c r="F1105" s="261">
        <v>2077.98999</v>
      </c>
      <c r="G1105" s="260">
        <v>3628280000</v>
      </c>
      <c r="H1105" s="263">
        <f t="shared" si="17"/>
        <v>3.1329905865315156E-3</v>
      </c>
      <c r="I1105" s="262"/>
      <c r="J1105" s="266">
        <v>1103</v>
      </c>
      <c r="K1105">
        <v>3.1329905865315156E-3</v>
      </c>
      <c r="L1105" s="267">
        <v>-8.6301258086016377E-3</v>
      </c>
    </row>
    <row r="1106" spans="1:12" ht="14.4" x14ac:dyDescent="0.3">
      <c r="A1106" s="8">
        <v>42536</v>
      </c>
      <c r="B1106" s="260">
        <v>2077.6000979999999</v>
      </c>
      <c r="C1106" s="260">
        <v>2085.6499020000001</v>
      </c>
      <c r="D1106" s="260">
        <v>2069.8000489999999</v>
      </c>
      <c r="E1106" s="260">
        <v>2071.5</v>
      </c>
      <c r="F1106" s="261">
        <v>2071.5</v>
      </c>
      <c r="G1106" s="260">
        <v>3544720000</v>
      </c>
      <c r="H1106" s="263">
        <f t="shared" si="17"/>
        <v>-1.8407126972377892E-3</v>
      </c>
      <c r="I1106" s="262"/>
      <c r="J1106" s="266">
        <v>1104</v>
      </c>
      <c r="K1106">
        <v>-1.8407126972377892E-3</v>
      </c>
      <c r="L1106" s="267">
        <v>-8.6235064286182828E-3</v>
      </c>
    </row>
    <row r="1107" spans="1:12" ht="14.4" x14ac:dyDescent="0.3">
      <c r="A1107" s="8">
        <v>42535</v>
      </c>
      <c r="B1107" s="260">
        <v>2076.6499020000001</v>
      </c>
      <c r="C1107" s="260">
        <v>2081.3000489999999</v>
      </c>
      <c r="D1107" s="260">
        <v>2064.1000979999999</v>
      </c>
      <c r="E1107" s="260">
        <v>2075.320068</v>
      </c>
      <c r="F1107" s="261">
        <v>2075.320068</v>
      </c>
      <c r="G1107" s="260">
        <v>3759770000</v>
      </c>
      <c r="H1107" s="263">
        <f t="shared" si="17"/>
        <v>-1.7988855029992755E-3</v>
      </c>
      <c r="I1107" s="262"/>
      <c r="J1107" s="266">
        <v>1105</v>
      </c>
      <c r="K1107">
        <v>-1.7988855029992755E-3</v>
      </c>
      <c r="L1107" s="267">
        <v>-8.623167356627116E-3</v>
      </c>
    </row>
    <row r="1108" spans="1:12" ht="14.4" x14ac:dyDescent="0.3">
      <c r="A1108" s="8">
        <v>42534</v>
      </c>
      <c r="B1108" s="260">
        <v>2091.75</v>
      </c>
      <c r="C1108" s="260">
        <v>2098.1201169999999</v>
      </c>
      <c r="D1108" s="260">
        <v>2078.459961</v>
      </c>
      <c r="E1108" s="260">
        <v>2079.0600589999999</v>
      </c>
      <c r="F1108" s="261">
        <v>2079.0600589999999</v>
      </c>
      <c r="G1108" s="260">
        <v>3392030000</v>
      </c>
      <c r="H1108" s="263">
        <f t="shared" si="17"/>
        <v>-8.1151910232802778E-3</v>
      </c>
      <c r="I1108" s="262"/>
      <c r="J1108" s="266">
        <v>1106</v>
      </c>
      <c r="K1108">
        <v>-8.1151910232802778E-3</v>
      </c>
      <c r="L1108" s="267">
        <v>-8.6194012306528775E-3</v>
      </c>
    </row>
    <row r="1109" spans="1:12" ht="14.4" x14ac:dyDescent="0.3">
      <c r="A1109" s="8">
        <v>42531</v>
      </c>
      <c r="B1109" s="260">
        <v>2109.570068</v>
      </c>
      <c r="C1109" s="260">
        <v>2109.570068</v>
      </c>
      <c r="D1109" s="260">
        <v>2089.959961</v>
      </c>
      <c r="E1109" s="260">
        <v>2096.070068</v>
      </c>
      <c r="F1109" s="261">
        <v>2096.070068</v>
      </c>
      <c r="G1109" s="260">
        <v>3515010000</v>
      </c>
      <c r="H1109" s="263">
        <f t="shared" si="17"/>
        <v>-9.1751811331252011E-3</v>
      </c>
      <c r="I1109" s="262"/>
      <c r="J1109" s="266">
        <v>1107</v>
      </c>
      <c r="K1109">
        <v>-9.1751811331252011E-3</v>
      </c>
      <c r="L1109" s="267">
        <v>-8.612991732272611E-3</v>
      </c>
    </row>
    <row r="1110" spans="1:12" ht="14.4" x14ac:dyDescent="0.3">
      <c r="A1110" s="8">
        <v>42530</v>
      </c>
      <c r="B1110" s="260">
        <v>2115.6499020000001</v>
      </c>
      <c r="C1110" s="260">
        <v>2117.639893</v>
      </c>
      <c r="D1110" s="260">
        <v>2107.7299800000001</v>
      </c>
      <c r="E1110" s="260">
        <v>2115.4799800000001</v>
      </c>
      <c r="F1110" s="261">
        <v>2115.4799800000001</v>
      </c>
      <c r="G1110" s="260">
        <v>3290320000</v>
      </c>
      <c r="H1110" s="263">
        <f t="shared" si="17"/>
        <v>-1.7177586918259E-3</v>
      </c>
      <c r="I1110" s="262"/>
      <c r="J1110" s="266">
        <v>1108</v>
      </c>
      <c r="K1110">
        <v>-1.7177586918259E-3</v>
      </c>
      <c r="L1110" s="267">
        <v>-8.6043552078701492E-3</v>
      </c>
    </row>
    <row r="1111" spans="1:12" ht="14.4" x14ac:dyDescent="0.3">
      <c r="A1111" s="8">
        <v>42529</v>
      </c>
      <c r="B1111" s="260">
        <v>2112.709961</v>
      </c>
      <c r="C1111" s="260">
        <v>2120.5500489999999</v>
      </c>
      <c r="D1111" s="260">
        <v>2112.709961</v>
      </c>
      <c r="E1111" s="260">
        <v>2119.1201169999999</v>
      </c>
      <c r="F1111" s="261">
        <v>2119.1201169999999</v>
      </c>
      <c r="G1111" s="260">
        <v>3562060000</v>
      </c>
      <c r="H1111" s="263">
        <f t="shared" si="17"/>
        <v>3.3095663558678377E-3</v>
      </c>
      <c r="I1111" s="262"/>
      <c r="J1111" s="266">
        <v>1109</v>
      </c>
      <c r="K1111">
        <v>3.3095663558678377E-3</v>
      </c>
      <c r="L1111" s="267">
        <v>-8.6000231522239193E-3</v>
      </c>
    </row>
    <row r="1112" spans="1:12" ht="14.4" x14ac:dyDescent="0.3">
      <c r="A1112" s="8">
        <v>42528</v>
      </c>
      <c r="B1112" s="260">
        <v>2110.179932</v>
      </c>
      <c r="C1112" s="260">
        <v>2119.219971</v>
      </c>
      <c r="D1112" s="260">
        <v>2110.179932</v>
      </c>
      <c r="E1112" s="260">
        <v>2112.1298830000001</v>
      </c>
      <c r="F1112" s="261">
        <v>2112.1298830000001</v>
      </c>
      <c r="G1112" s="260">
        <v>3534730000</v>
      </c>
      <c r="H1112" s="263">
        <f t="shared" si="17"/>
        <v>1.28944639186847E-3</v>
      </c>
      <c r="I1112" s="262"/>
      <c r="J1112" s="266">
        <v>1110</v>
      </c>
      <c r="K1112">
        <v>1.28944639186847E-3</v>
      </c>
      <c r="L1112" s="267">
        <v>-8.5877624540595578E-3</v>
      </c>
    </row>
    <row r="1113" spans="1:12" ht="14.4" x14ac:dyDescent="0.3">
      <c r="A1113" s="8">
        <v>42527</v>
      </c>
      <c r="B1113" s="260">
        <v>2100.830078</v>
      </c>
      <c r="C1113" s="260">
        <v>2113.360107</v>
      </c>
      <c r="D1113" s="260">
        <v>2100.830078</v>
      </c>
      <c r="E1113" s="260">
        <v>2109.4099120000001</v>
      </c>
      <c r="F1113" s="261">
        <v>2109.4099120000001</v>
      </c>
      <c r="G1113" s="260">
        <v>3442020000</v>
      </c>
      <c r="H1113" s="263">
        <f t="shared" si="17"/>
        <v>4.8972810511887762E-3</v>
      </c>
      <c r="I1113" s="262"/>
      <c r="J1113" s="266">
        <v>1111</v>
      </c>
      <c r="K1113">
        <v>4.8972810511887762E-3</v>
      </c>
      <c r="L1113" s="267">
        <v>-8.5867602968180256E-3</v>
      </c>
    </row>
    <row r="1114" spans="1:12" ht="14.4" x14ac:dyDescent="0.3">
      <c r="A1114" s="8">
        <v>42524</v>
      </c>
      <c r="B1114" s="260">
        <v>2104.070068</v>
      </c>
      <c r="C1114" s="260">
        <v>2104.070068</v>
      </c>
      <c r="D1114" s="260">
        <v>2085.360107</v>
      </c>
      <c r="E1114" s="260">
        <v>2099.1298830000001</v>
      </c>
      <c r="F1114" s="261">
        <v>2099.1298830000001</v>
      </c>
      <c r="G1114" s="260">
        <v>3627780000</v>
      </c>
      <c r="H1114" s="263">
        <f t="shared" si="17"/>
        <v>-2.9118146788908524E-3</v>
      </c>
      <c r="I1114" s="262"/>
      <c r="J1114" s="266">
        <v>1112</v>
      </c>
      <c r="K1114">
        <v>-2.9118146788908524E-3</v>
      </c>
      <c r="L1114" s="267">
        <v>-8.5752795307420891E-3</v>
      </c>
    </row>
    <row r="1115" spans="1:12" ht="14.4" x14ac:dyDescent="0.3">
      <c r="A1115" s="8">
        <v>42523</v>
      </c>
      <c r="B1115" s="260">
        <v>2097.709961</v>
      </c>
      <c r="C1115" s="260">
        <v>2105.26001</v>
      </c>
      <c r="D1115" s="260">
        <v>2088.5900879999999</v>
      </c>
      <c r="E1115" s="260">
        <v>2105.26001</v>
      </c>
      <c r="F1115" s="261">
        <v>2105.26001</v>
      </c>
      <c r="G1115" s="260">
        <v>3632720000</v>
      </c>
      <c r="H1115" s="263">
        <f t="shared" si="17"/>
        <v>2.8246782448091081E-3</v>
      </c>
      <c r="I1115" s="262"/>
      <c r="J1115" s="266">
        <v>1113</v>
      </c>
      <c r="K1115">
        <v>2.8246782448091081E-3</v>
      </c>
      <c r="L1115" s="267">
        <v>-8.5736004395362934E-3</v>
      </c>
    </row>
    <row r="1116" spans="1:12" ht="14.4" x14ac:dyDescent="0.3">
      <c r="A1116" s="8">
        <v>42522</v>
      </c>
      <c r="B1116" s="260">
        <v>2093.9399410000001</v>
      </c>
      <c r="C1116" s="260">
        <v>2100.969971</v>
      </c>
      <c r="D1116" s="260">
        <v>2085.1000979999999</v>
      </c>
      <c r="E1116" s="260">
        <v>2099.330078</v>
      </c>
      <c r="F1116" s="261">
        <v>2099.330078</v>
      </c>
      <c r="G1116" s="260">
        <v>3525170000</v>
      </c>
      <c r="H1116" s="263">
        <f t="shared" si="17"/>
        <v>1.135042349897221E-3</v>
      </c>
      <c r="I1116" s="262"/>
      <c r="J1116" s="266">
        <v>1114</v>
      </c>
      <c r="K1116">
        <v>1.135042349897221E-3</v>
      </c>
      <c r="L1116" s="267">
        <v>-8.5683020516688687E-3</v>
      </c>
    </row>
    <row r="1117" spans="1:12" ht="14.4" x14ac:dyDescent="0.3">
      <c r="A1117" s="8">
        <v>42521</v>
      </c>
      <c r="B1117" s="260">
        <v>2100.1298830000001</v>
      </c>
      <c r="C1117" s="260">
        <v>2103.4799800000001</v>
      </c>
      <c r="D1117" s="260">
        <v>2088.6599120000001</v>
      </c>
      <c r="E1117" s="260">
        <v>2096.9499510000001</v>
      </c>
      <c r="F1117" s="261">
        <v>2096.9499510000001</v>
      </c>
      <c r="G1117" s="260">
        <v>4514410000</v>
      </c>
      <c r="H1117" s="263">
        <f t="shared" si="17"/>
        <v>-1.0052632800821898E-3</v>
      </c>
      <c r="I1117" s="262"/>
      <c r="J1117" s="266">
        <v>1115</v>
      </c>
      <c r="K1117">
        <v>-1.0052632800821898E-3</v>
      </c>
      <c r="L1117" s="267">
        <v>-8.5529861617809049E-3</v>
      </c>
    </row>
    <row r="1118" spans="1:12" ht="14.4" x14ac:dyDescent="0.3">
      <c r="A1118" s="8">
        <v>42517</v>
      </c>
      <c r="B1118" s="260">
        <v>2090.0600589999999</v>
      </c>
      <c r="C1118" s="260">
        <v>2099.0600589999999</v>
      </c>
      <c r="D1118" s="260">
        <v>2090.0600589999999</v>
      </c>
      <c r="E1118" s="260">
        <v>2099.0600589999999</v>
      </c>
      <c r="F1118" s="261">
        <v>2099.0600589999999</v>
      </c>
      <c r="G1118" s="260">
        <v>3079150000</v>
      </c>
      <c r="H1118" s="263">
        <f t="shared" si="17"/>
        <v>4.2868573656226977E-3</v>
      </c>
      <c r="I1118" s="262"/>
      <c r="J1118" s="266">
        <v>1116</v>
      </c>
      <c r="K1118">
        <v>4.2868573656226977E-3</v>
      </c>
      <c r="L1118" s="267">
        <v>-8.5439652062621104E-3</v>
      </c>
    </row>
    <row r="1119" spans="1:12" ht="14.4" x14ac:dyDescent="0.3">
      <c r="A1119" s="8">
        <v>42516</v>
      </c>
      <c r="B1119" s="260">
        <v>2091.4399410000001</v>
      </c>
      <c r="C1119" s="260">
        <v>2094.3000489999999</v>
      </c>
      <c r="D1119" s="260">
        <v>2087.080078</v>
      </c>
      <c r="E1119" s="260">
        <v>2090.1000979999999</v>
      </c>
      <c r="F1119" s="261">
        <v>2090.1000979999999</v>
      </c>
      <c r="G1119" s="260">
        <v>3230990000</v>
      </c>
      <c r="H1119" s="263">
        <f t="shared" si="17"/>
        <v>-2.1044370918173544E-4</v>
      </c>
      <c r="I1119" s="262"/>
      <c r="J1119" s="266">
        <v>1117</v>
      </c>
      <c r="K1119">
        <v>-2.1044370918173544E-4</v>
      </c>
      <c r="L1119" s="267">
        <v>-8.542751002259194E-3</v>
      </c>
    </row>
    <row r="1120" spans="1:12" ht="14.4" x14ac:dyDescent="0.3">
      <c r="A1120" s="8">
        <v>42515</v>
      </c>
      <c r="B1120" s="260">
        <v>2078.929932</v>
      </c>
      <c r="C1120" s="260">
        <v>2094.7299800000001</v>
      </c>
      <c r="D1120" s="260">
        <v>2078.929932</v>
      </c>
      <c r="E1120" s="260">
        <v>2090.540039</v>
      </c>
      <c r="F1120" s="261">
        <v>2090.540039</v>
      </c>
      <c r="G1120" s="260">
        <v>3859160000</v>
      </c>
      <c r="H1120" s="263">
        <f t="shared" si="17"/>
        <v>6.9747404162164798E-3</v>
      </c>
      <c r="I1120" s="262"/>
      <c r="J1120" s="266">
        <v>1118</v>
      </c>
      <c r="K1120">
        <v>6.9747404162164798E-3</v>
      </c>
      <c r="L1120" s="267">
        <v>-8.536532212991688E-3</v>
      </c>
    </row>
    <row r="1121" spans="1:12" ht="14.4" x14ac:dyDescent="0.3">
      <c r="A1121" s="8">
        <v>42514</v>
      </c>
      <c r="B1121" s="260">
        <v>2052.6499020000001</v>
      </c>
      <c r="C1121" s="260">
        <v>2079.669922</v>
      </c>
      <c r="D1121" s="260">
        <v>2052.6499020000001</v>
      </c>
      <c r="E1121" s="260">
        <v>2076.0600589999999</v>
      </c>
      <c r="F1121" s="261">
        <v>2076.0600589999999</v>
      </c>
      <c r="G1121" s="260">
        <v>3627340000</v>
      </c>
      <c r="H1121" s="263">
        <f t="shared" si="17"/>
        <v>1.3681382915580749E-2</v>
      </c>
      <c r="I1121" s="262"/>
      <c r="J1121" s="266">
        <v>1119</v>
      </c>
      <c r="K1121">
        <v>1.3681382915580749E-2</v>
      </c>
      <c r="L1121" s="267">
        <v>-8.5313490966269136E-3</v>
      </c>
    </row>
    <row r="1122" spans="1:12" ht="14.4" x14ac:dyDescent="0.3">
      <c r="A1122" s="8">
        <v>42513</v>
      </c>
      <c r="B1122" s="260">
        <v>2052.2299800000001</v>
      </c>
      <c r="C1122" s="260">
        <v>2055.580078</v>
      </c>
      <c r="D1122" s="260">
        <v>2047.26001</v>
      </c>
      <c r="E1122" s="260">
        <v>2048.040039</v>
      </c>
      <c r="F1122" s="261">
        <v>2048.040039</v>
      </c>
      <c r="G1122" s="260">
        <v>3055480000</v>
      </c>
      <c r="H1122" s="263">
        <f t="shared" si="17"/>
        <v>-2.0854588262009888E-3</v>
      </c>
      <c r="I1122" s="262"/>
      <c r="J1122" s="266">
        <v>1120</v>
      </c>
      <c r="K1122">
        <v>-2.0854588262009888E-3</v>
      </c>
      <c r="L1122" s="267">
        <v>-8.5307563070813591E-3</v>
      </c>
    </row>
    <row r="1123" spans="1:12" ht="14.4" x14ac:dyDescent="0.3">
      <c r="A1123" s="8">
        <v>42510</v>
      </c>
      <c r="B1123" s="260">
        <v>2041.880005</v>
      </c>
      <c r="C1123" s="260">
        <v>2058.3500979999999</v>
      </c>
      <c r="D1123" s="260">
        <v>2041.880005</v>
      </c>
      <c r="E1123" s="260">
        <v>2052.320068</v>
      </c>
      <c r="F1123" s="261">
        <v>2052.320068</v>
      </c>
      <c r="G1123" s="260">
        <v>3507650000</v>
      </c>
      <c r="H1123" s="263">
        <f t="shared" si="17"/>
        <v>6.0195039142562695E-3</v>
      </c>
      <c r="I1123" s="262"/>
      <c r="J1123" s="266">
        <v>1121</v>
      </c>
      <c r="K1123">
        <v>6.0195039142562695E-3</v>
      </c>
      <c r="L1123" s="267">
        <v>-8.5300370395525391E-3</v>
      </c>
    </row>
    <row r="1124" spans="1:12" ht="14.4" x14ac:dyDescent="0.3">
      <c r="A1124" s="8">
        <v>42509</v>
      </c>
      <c r="B1124" s="260">
        <v>2044.209961</v>
      </c>
      <c r="C1124" s="260">
        <v>2044.209961</v>
      </c>
      <c r="D1124" s="260">
        <v>2025.910034</v>
      </c>
      <c r="E1124" s="260">
        <v>2040.040039</v>
      </c>
      <c r="F1124" s="261">
        <v>2040.040039</v>
      </c>
      <c r="G1124" s="260">
        <v>3846770000</v>
      </c>
      <c r="H1124" s="263">
        <f t="shared" si="17"/>
        <v>-3.7067077457677731E-3</v>
      </c>
      <c r="I1124" s="262"/>
      <c r="J1124" s="266">
        <v>1122</v>
      </c>
      <c r="K1124">
        <v>-3.7067077457677731E-3</v>
      </c>
      <c r="L1124" s="267">
        <v>-8.5289391022930899E-3</v>
      </c>
    </row>
    <row r="1125" spans="1:12" ht="14.4" x14ac:dyDescent="0.3">
      <c r="A1125" s="8">
        <v>42508</v>
      </c>
      <c r="B1125" s="260">
        <v>2044.380005</v>
      </c>
      <c r="C1125" s="260">
        <v>2060.610107</v>
      </c>
      <c r="D1125" s="260">
        <v>2034.48999</v>
      </c>
      <c r="E1125" s="260">
        <v>2047.630005</v>
      </c>
      <c r="F1125" s="261">
        <v>2047.630005</v>
      </c>
      <c r="G1125" s="260">
        <v>4101320000</v>
      </c>
      <c r="H1125" s="263">
        <f t="shared" si="17"/>
        <v>2.0517875938566796E-4</v>
      </c>
      <c r="I1125" s="262"/>
      <c r="J1125" s="266">
        <v>1123</v>
      </c>
      <c r="K1125">
        <v>2.0517875938566796E-4</v>
      </c>
      <c r="L1125" s="267">
        <v>-8.5261449651038417E-3</v>
      </c>
    </row>
    <row r="1126" spans="1:12" ht="14.4" x14ac:dyDescent="0.3">
      <c r="A1126" s="8">
        <v>42507</v>
      </c>
      <c r="B1126" s="260">
        <v>2065.040039</v>
      </c>
      <c r="C1126" s="260">
        <v>2065.6899410000001</v>
      </c>
      <c r="D1126" s="260">
        <v>2040.8199460000001</v>
      </c>
      <c r="E1126" s="260">
        <v>2047.209961</v>
      </c>
      <c r="F1126" s="261">
        <v>2047.209961</v>
      </c>
      <c r="G1126" s="260">
        <v>4108960000</v>
      </c>
      <c r="H1126" s="263">
        <f t="shared" si="17"/>
        <v>-9.4112973726661487E-3</v>
      </c>
      <c r="I1126" s="262"/>
      <c r="J1126" s="266">
        <v>1124</v>
      </c>
      <c r="K1126">
        <v>-9.4112973726661487E-3</v>
      </c>
      <c r="L1126" s="267">
        <v>-8.526055774276807E-3</v>
      </c>
    </row>
    <row r="1127" spans="1:12" ht="14.4" x14ac:dyDescent="0.3">
      <c r="A1127" s="8">
        <v>42506</v>
      </c>
      <c r="B1127" s="260">
        <v>2046.530029</v>
      </c>
      <c r="C1127" s="260">
        <v>2071.8798830000001</v>
      </c>
      <c r="D1127" s="260">
        <v>2046.530029</v>
      </c>
      <c r="E1127" s="260">
        <v>2066.6599120000001</v>
      </c>
      <c r="F1127" s="261">
        <v>2066.6599120000001</v>
      </c>
      <c r="G1127" s="260">
        <v>3501360000</v>
      </c>
      <c r="H1127" s="263">
        <f t="shared" si="17"/>
        <v>9.7966525849819026E-3</v>
      </c>
      <c r="I1127" s="262"/>
      <c r="J1127" s="266">
        <v>1125</v>
      </c>
      <c r="K1127">
        <v>9.7966525849819026E-3</v>
      </c>
      <c r="L1127" s="267">
        <v>-8.5211602984835121E-3</v>
      </c>
    </row>
    <row r="1128" spans="1:12" ht="14.4" x14ac:dyDescent="0.3">
      <c r="A1128" s="8">
        <v>42503</v>
      </c>
      <c r="B1128" s="260">
        <v>2062.5</v>
      </c>
      <c r="C1128" s="260">
        <v>2066.790039</v>
      </c>
      <c r="D1128" s="260">
        <v>2043.130005</v>
      </c>
      <c r="E1128" s="260">
        <v>2046.6099850000001</v>
      </c>
      <c r="F1128" s="261">
        <v>2046.6099850000001</v>
      </c>
      <c r="G1128" s="260">
        <v>3579880000</v>
      </c>
      <c r="H1128" s="263">
        <f t="shared" si="17"/>
        <v>-8.4782889927489322E-3</v>
      </c>
      <c r="I1128" s="262"/>
      <c r="J1128" s="266">
        <v>1126</v>
      </c>
      <c r="K1128">
        <v>-8.4782889927489322E-3</v>
      </c>
      <c r="L1128" s="267">
        <v>-8.5184427962146422E-3</v>
      </c>
    </row>
    <row r="1129" spans="1:12" ht="14.4" x14ac:dyDescent="0.3">
      <c r="A1129" s="8">
        <v>42502</v>
      </c>
      <c r="B1129" s="260">
        <v>2067.169922</v>
      </c>
      <c r="C1129" s="260">
        <v>2073.98999</v>
      </c>
      <c r="D1129" s="260">
        <v>2053.1298830000001</v>
      </c>
      <c r="E1129" s="260">
        <v>2064.110107</v>
      </c>
      <c r="F1129" s="261">
        <v>2064.110107</v>
      </c>
      <c r="G1129" s="260">
        <v>3782390000</v>
      </c>
      <c r="H1129" s="263">
        <f t="shared" si="17"/>
        <v>-1.6946514178486907E-4</v>
      </c>
      <c r="I1129" s="262"/>
      <c r="J1129" s="266">
        <v>1127</v>
      </c>
      <c r="K1129">
        <v>-1.6946514178486907E-4</v>
      </c>
      <c r="L1129" s="267">
        <v>-8.5145258312638843E-3</v>
      </c>
    </row>
    <row r="1130" spans="1:12" ht="14.4" x14ac:dyDescent="0.3">
      <c r="A1130" s="8">
        <v>42501</v>
      </c>
      <c r="B1130" s="260">
        <v>2083.290039</v>
      </c>
      <c r="C1130" s="260">
        <v>2083.290039</v>
      </c>
      <c r="D1130" s="260">
        <v>2064.459961</v>
      </c>
      <c r="E1130" s="260">
        <v>2064.459961</v>
      </c>
      <c r="F1130" s="261">
        <v>2064.459961</v>
      </c>
      <c r="G1130" s="260">
        <v>3821980000</v>
      </c>
      <c r="H1130" s="263">
        <f t="shared" si="17"/>
        <v>-9.5615182490236764E-3</v>
      </c>
      <c r="I1130" s="262"/>
      <c r="J1130" s="266">
        <v>1128</v>
      </c>
      <c r="K1130">
        <v>-9.5615182490236764E-3</v>
      </c>
      <c r="L1130" s="267">
        <v>-8.5078170707667874E-3</v>
      </c>
    </row>
    <row r="1131" spans="1:12" ht="14.4" x14ac:dyDescent="0.3">
      <c r="A1131" s="8">
        <v>42500</v>
      </c>
      <c r="B1131" s="260">
        <v>2062.6298830000001</v>
      </c>
      <c r="C1131" s="260">
        <v>2084.8701169999999</v>
      </c>
      <c r="D1131" s="260">
        <v>2062.6298830000001</v>
      </c>
      <c r="E1131" s="260">
        <v>2084.389893</v>
      </c>
      <c r="F1131" s="261">
        <v>2084.389893</v>
      </c>
      <c r="G1131" s="260">
        <v>3600200000</v>
      </c>
      <c r="H1131" s="263">
        <f t="shared" si="17"/>
        <v>1.2483643839788859E-2</v>
      </c>
      <c r="I1131" s="262"/>
      <c r="J1131" s="266">
        <v>1129</v>
      </c>
      <c r="K1131">
        <v>1.2483643839788859E-2</v>
      </c>
      <c r="L1131" s="267">
        <v>-8.5063620230700875E-3</v>
      </c>
    </row>
    <row r="1132" spans="1:12" ht="14.4" x14ac:dyDescent="0.3">
      <c r="A1132" s="8">
        <v>42499</v>
      </c>
      <c r="B1132" s="260">
        <v>2057.5500489999999</v>
      </c>
      <c r="C1132" s="260">
        <v>2064.1499020000001</v>
      </c>
      <c r="D1132" s="260">
        <v>2054.3100589999999</v>
      </c>
      <c r="E1132" s="260">
        <v>2058.6899410000001</v>
      </c>
      <c r="F1132" s="261">
        <v>2058.6899410000001</v>
      </c>
      <c r="G1132" s="260">
        <v>3788620000</v>
      </c>
      <c r="H1132" s="263">
        <f t="shared" si="17"/>
        <v>7.5349664127098855E-4</v>
      </c>
      <c r="I1132" s="262"/>
      <c r="J1132" s="266">
        <v>1130</v>
      </c>
      <c r="K1132">
        <v>7.5349664127098855E-4</v>
      </c>
      <c r="L1132" s="267">
        <v>-8.5035900704475472E-3</v>
      </c>
    </row>
    <row r="1133" spans="1:12" ht="14.4" x14ac:dyDescent="0.3">
      <c r="A1133" s="8">
        <v>42496</v>
      </c>
      <c r="B1133" s="260">
        <v>2047.7700199999999</v>
      </c>
      <c r="C1133" s="260">
        <v>2057.719971</v>
      </c>
      <c r="D1133" s="260">
        <v>2039.4499510000001</v>
      </c>
      <c r="E1133" s="260">
        <v>2057.139893</v>
      </c>
      <c r="F1133" s="261">
        <v>2057.139893</v>
      </c>
      <c r="G1133" s="260">
        <v>3796350000</v>
      </c>
      <c r="H1133" s="263">
        <f t="shared" si="17"/>
        <v>3.1746391945074201E-3</v>
      </c>
      <c r="I1133" s="262"/>
      <c r="J1133" s="266">
        <v>1131</v>
      </c>
      <c r="K1133">
        <v>3.1746391945074201E-3</v>
      </c>
      <c r="L1133" s="267">
        <v>-8.4890230633609433E-3</v>
      </c>
    </row>
    <row r="1134" spans="1:12" ht="14.4" x14ac:dyDescent="0.3">
      <c r="A1134" s="8">
        <v>42495</v>
      </c>
      <c r="B1134" s="260">
        <v>2052.9499510000001</v>
      </c>
      <c r="C1134" s="260">
        <v>2060.2299800000001</v>
      </c>
      <c r="D1134" s="260">
        <v>2045.7700199999999</v>
      </c>
      <c r="E1134" s="260">
        <v>2050.6298830000001</v>
      </c>
      <c r="F1134" s="261">
        <v>2050.6298830000001</v>
      </c>
      <c r="G1134" s="260">
        <v>4008530000</v>
      </c>
      <c r="H1134" s="263">
        <f t="shared" si="17"/>
        <v>-2.3900794299501919E-4</v>
      </c>
      <c r="I1134" s="262"/>
      <c r="J1134" s="266">
        <v>1132</v>
      </c>
      <c r="K1134">
        <v>-2.3900794299501919E-4</v>
      </c>
      <c r="L1134" s="267">
        <v>-8.4782889927489322E-3</v>
      </c>
    </row>
    <row r="1135" spans="1:12" ht="14.4" x14ac:dyDescent="0.3">
      <c r="A1135" s="8">
        <v>42494</v>
      </c>
      <c r="B1135" s="260">
        <v>2060.3000489999999</v>
      </c>
      <c r="C1135" s="260">
        <v>2060.3000489999999</v>
      </c>
      <c r="D1135" s="260">
        <v>2045.5500489999999</v>
      </c>
      <c r="E1135" s="260">
        <v>2051.1201169999999</v>
      </c>
      <c r="F1135" s="261">
        <v>2051.1201169999999</v>
      </c>
      <c r="G1135" s="260">
        <v>4058560000</v>
      </c>
      <c r="H1135" s="263">
        <f t="shared" si="17"/>
        <v>-5.9368893147539953E-3</v>
      </c>
      <c r="I1135" s="262"/>
      <c r="J1135" s="266">
        <v>1133</v>
      </c>
      <c r="K1135">
        <v>-5.9368893147539953E-3</v>
      </c>
      <c r="L1135" s="267">
        <v>-8.4775112912476979E-3</v>
      </c>
    </row>
    <row r="1136" spans="1:12" ht="14.4" x14ac:dyDescent="0.3">
      <c r="A1136" s="8">
        <v>42493</v>
      </c>
      <c r="B1136" s="260">
        <v>2077.179932</v>
      </c>
      <c r="C1136" s="260">
        <v>2077.179932</v>
      </c>
      <c r="D1136" s="260">
        <v>2054.889893</v>
      </c>
      <c r="E1136" s="260">
        <v>2063.3701169999999</v>
      </c>
      <c r="F1136" s="261">
        <v>2063.3701169999999</v>
      </c>
      <c r="G1136" s="260">
        <v>4173390000</v>
      </c>
      <c r="H1136" s="263">
        <f t="shared" si="17"/>
        <v>-8.676638460102663E-3</v>
      </c>
      <c r="I1136" s="262"/>
      <c r="J1136" s="266">
        <v>1134</v>
      </c>
      <c r="K1136">
        <v>-8.676638460102663E-3</v>
      </c>
      <c r="L1136" s="267">
        <v>-8.4591356025256973E-3</v>
      </c>
    </row>
    <row r="1137" spans="1:12" ht="14.4" x14ac:dyDescent="0.3">
      <c r="A1137" s="8">
        <v>42492</v>
      </c>
      <c r="B1137" s="260">
        <v>2067.169922</v>
      </c>
      <c r="C1137" s="260">
        <v>2083.419922</v>
      </c>
      <c r="D1137" s="260">
        <v>2066.110107</v>
      </c>
      <c r="E1137" s="260">
        <v>2081.429932</v>
      </c>
      <c r="F1137" s="261">
        <v>2081.429932</v>
      </c>
      <c r="G1137" s="260">
        <v>3841110000</v>
      </c>
      <c r="H1137" s="263">
        <f t="shared" si="17"/>
        <v>7.8099465536787312E-3</v>
      </c>
      <c r="I1137" s="262"/>
      <c r="J1137" s="266">
        <v>1135</v>
      </c>
      <c r="K1137">
        <v>7.8099465536787312E-3</v>
      </c>
      <c r="L1137" s="267">
        <v>-8.4516301234426813E-3</v>
      </c>
    </row>
    <row r="1138" spans="1:12" ht="14.4" x14ac:dyDescent="0.3">
      <c r="A1138" s="8">
        <v>42489</v>
      </c>
      <c r="B1138" s="260">
        <v>2071.820068</v>
      </c>
      <c r="C1138" s="260">
        <v>2073.8500979999999</v>
      </c>
      <c r="D1138" s="260">
        <v>2052.280029</v>
      </c>
      <c r="E1138" s="260">
        <v>2065.3000489999999</v>
      </c>
      <c r="F1138" s="261">
        <v>2065.3000489999999</v>
      </c>
      <c r="G1138" s="260">
        <v>4704720000</v>
      </c>
      <c r="H1138" s="263">
        <f t="shared" si="17"/>
        <v>-5.0630884817385721E-3</v>
      </c>
      <c r="I1138" s="262"/>
      <c r="J1138" s="266">
        <v>1136</v>
      </c>
      <c r="K1138">
        <v>-5.0630884817385721E-3</v>
      </c>
      <c r="L1138" s="267">
        <v>-8.4470453866673338E-3</v>
      </c>
    </row>
    <row r="1139" spans="1:12" ht="14.4" x14ac:dyDescent="0.3">
      <c r="A1139" s="8">
        <v>42488</v>
      </c>
      <c r="B1139" s="260">
        <v>2090.929932</v>
      </c>
      <c r="C1139" s="260">
        <v>2099.3000489999999</v>
      </c>
      <c r="D1139" s="260">
        <v>2071.6201169999999</v>
      </c>
      <c r="E1139" s="260">
        <v>2075.8100589999999</v>
      </c>
      <c r="F1139" s="261">
        <v>2075.8100589999999</v>
      </c>
      <c r="G1139" s="260">
        <v>4309840000</v>
      </c>
      <c r="H1139" s="263">
        <f t="shared" si="17"/>
        <v>-9.2307681572276357E-3</v>
      </c>
      <c r="I1139" s="262"/>
      <c r="J1139" s="266">
        <v>1137</v>
      </c>
      <c r="K1139">
        <v>-9.2307681572276357E-3</v>
      </c>
      <c r="L1139" s="267">
        <v>-8.4320608356276121E-3</v>
      </c>
    </row>
    <row r="1140" spans="1:12" ht="14.4" x14ac:dyDescent="0.3">
      <c r="A1140" s="8">
        <v>42487</v>
      </c>
      <c r="B1140" s="260">
        <v>2092.330078</v>
      </c>
      <c r="C1140" s="260">
        <v>2099.889893</v>
      </c>
      <c r="D1140" s="260">
        <v>2082.3100589999999</v>
      </c>
      <c r="E1140" s="260">
        <v>2095.1499020000001</v>
      </c>
      <c r="F1140" s="261">
        <v>2095.1499020000001</v>
      </c>
      <c r="G1140" s="260">
        <v>4100110000</v>
      </c>
      <c r="H1140" s="263">
        <f t="shared" si="17"/>
        <v>1.6493527182762052E-3</v>
      </c>
      <c r="I1140" s="262"/>
      <c r="J1140" s="266">
        <v>1138</v>
      </c>
      <c r="K1140">
        <v>1.6493527182762052E-3</v>
      </c>
      <c r="L1140" s="267">
        <v>-8.4279013482057939E-3</v>
      </c>
    </row>
    <row r="1141" spans="1:12" ht="14.4" x14ac:dyDescent="0.3">
      <c r="A1141" s="8">
        <v>42486</v>
      </c>
      <c r="B1141" s="260">
        <v>2089.8400879999999</v>
      </c>
      <c r="C1141" s="260">
        <v>2096.8701169999999</v>
      </c>
      <c r="D1141" s="260">
        <v>2085.8000489999999</v>
      </c>
      <c r="E1141" s="260">
        <v>2091.6999510000001</v>
      </c>
      <c r="F1141" s="261">
        <v>2091.6999510000001</v>
      </c>
      <c r="G1141" s="260">
        <v>3557190000</v>
      </c>
      <c r="H1141" s="263">
        <f t="shared" si="17"/>
        <v>1.8727515348587582E-3</v>
      </c>
      <c r="I1141" s="262"/>
      <c r="J1141" s="266">
        <v>1139</v>
      </c>
      <c r="K1141">
        <v>1.8727515348587582E-3</v>
      </c>
      <c r="L1141" s="267">
        <v>-8.423200062271886E-3</v>
      </c>
    </row>
    <row r="1142" spans="1:12" ht="14.4" x14ac:dyDescent="0.3">
      <c r="A1142" s="8">
        <v>42485</v>
      </c>
      <c r="B1142" s="260">
        <v>2089.3701169999999</v>
      </c>
      <c r="C1142" s="260">
        <v>2089.3701169999999</v>
      </c>
      <c r="D1142" s="260">
        <v>2077.5200199999999</v>
      </c>
      <c r="E1142" s="260">
        <v>2087.790039</v>
      </c>
      <c r="F1142" s="261">
        <v>2087.790039</v>
      </c>
      <c r="G1142" s="260">
        <v>3319740000</v>
      </c>
      <c r="H1142" s="263">
        <f t="shared" si="17"/>
        <v>-1.8120458498648881E-3</v>
      </c>
      <c r="I1142" s="262"/>
      <c r="J1142" s="266">
        <v>1140</v>
      </c>
      <c r="K1142">
        <v>-1.8120458498648881E-3</v>
      </c>
      <c r="L1142" s="267">
        <v>-8.4216668504220622E-3</v>
      </c>
    </row>
    <row r="1143" spans="1:12" ht="14.4" x14ac:dyDescent="0.3">
      <c r="A1143" s="8">
        <v>42482</v>
      </c>
      <c r="B1143" s="260">
        <v>2091.48999</v>
      </c>
      <c r="C1143" s="260">
        <v>2094.320068</v>
      </c>
      <c r="D1143" s="260">
        <v>2081.1999510000001</v>
      </c>
      <c r="E1143" s="260">
        <v>2091.580078</v>
      </c>
      <c r="F1143" s="261">
        <v>2091.580078</v>
      </c>
      <c r="G1143" s="260">
        <v>3790580000</v>
      </c>
      <c r="H1143" s="263">
        <f t="shared" si="17"/>
        <v>4.7859889148873896E-5</v>
      </c>
      <c r="I1143" s="262"/>
      <c r="J1143" s="266">
        <v>1141</v>
      </c>
      <c r="K1143">
        <v>4.7859889148873896E-5</v>
      </c>
      <c r="L1143" s="267">
        <v>-8.4163711088132698E-3</v>
      </c>
    </row>
    <row r="1144" spans="1:12" ht="14.4" x14ac:dyDescent="0.3">
      <c r="A1144" s="8">
        <v>42481</v>
      </c>
      <c r="B1144" s="260">
        <v>2102.0900879999999</v>
      </c>
      <c r="C1144" s="260">
        <v>2103.780029</v>
      </c>
      <c r="D1144" s="260">
        <v>2088.5200199999999</v>
      </c>
      <c r="E1144" s="260">
        <v>2091.4799800000001</v>
      </c>
      <c r="F1144" s="261">
        <v>2091.4799800000001</v>
      </c>
      <c r="G1144" s="260">
        <v>4175290000</v>
      </c>
      <c r="H1144" s="263">
        <f t="shared" si="17"/>
        <v>-5.1940270685952696E-3</v>
      </c>
      <c r="I1144" s="262"/>
      <c r="J1144" s="266">
        <v>1142</v>
      </c>
      <c r="K1144">
        <v>-5.1940270685952696E-3</v>
      </c>
      <c r="L1144" s="267">
        <v>-8.4123657385263961E-3</v>
      </c>
    </row>
    <row r="1145" spans="1:12" ht="14.4" x14ac:dyDescent="0.3">
      <c r="A1145" s="8">
        <v>42480</v>
      </c>
      <c r="B1145" s="260">
        <v>2101.5200199999999</v>
      </c>
      <c r="C1145" s="260">
        <v>2111.0500489999999</v>
      </c>
      <c r="D1145" s="260">
        <v>2096.320068</v>
      </c>
      <c r="E1145" s="260">
        <v>2102.3999020000001</v>
      </c>
      <c r="F1145" s="261">
        <v>2102.3999020000001</v>
      </c>
      <c r="G1145" s="260">
        <v>4184880000</v>
      </c>
      <c r="H1145" s="263">
        <f t="shared" si="17"/>
        <v>7.6154463189474471E-4</v>
      </c>
      <c r="I1145" s="262"/>
      <c r="J1145" s="266">
        <v>1143</v>
      </c>
      <c r="K1145">
        <v>7.6154463189474471E-4</v>
      </c>
      <c r="L1145" s="267">
        <v>-8.4103617814007756E-3</v>
      </c>
    </row>
    <row r="1146" spans="1:12" ht="14.4" x14ac:dyDescent="0.3">
      <c r="A1146" s="8">
        <v>42479</v>
      </c>
      <c r="B1146" s="260">
        <v>2096.0500489999999</v>
      </c>
      <c r="C1146" s="260">
        <v>2104.0500489999999</v>
      </c>
      <c r="D1146" s="260">
        <v>2091.679932</v>
      </c>
      <c r="E1146" s="260">
        <v>2100.8000489999999</v>
      </c>
      <c r="F1146" s="261">
        <v>2100.8000489999999</v>
      </c>
      <c r="G1146" s="260">
        <v>3896830000</v>
      </c>
      <c r="H1146" s="263">
        <f t="shared" si="17"/>
        <v>3.0844851975158397E-3</v>
      </c>
      <c r="I1146" s="262"/>
      <c r="J1146" s="266">
        <v>1144</v>
      </c>
      <c r="K1146">
        <v>3.0844851975158397E-3</v>
      </c>
      <c r="L1146" s="267">
        <v>-8.4081426026937061E-3</v>
      </c>
    </row>
    <row r="1147" spans="1:12" ht="14.4" x14ac:dyDescent="0.3">
      <c r="A1147" s="8">
        <v>42478</v>
      </c>
      <c r="B1147" s="260">
        <v>2078.830078</v>
      </c>
      <c r="C1147" s="260">
        <v>2094.6599120000001</v>
      </c>
      <c r="D1147" s="260">
        <v>2073.6499020000001</v>
      </c>
      <c r="E1147" s="260">
        <v>2094.3400879999999</v>
      </c>
      <c r="F1147" s="261">
        <v>2094.3400879999999</v>
      </c>
      <c r="G1147" s="260">
        <v>3316880000</v>
      </c>
      <c r="H1147" s="263">
        <f t="shared" si="17"/>
        <v>6.5410255683439784E-3</v>
      </c>
      <c r="I1147" s="262"/>
      <c r="J1147" s="266">
        <v>1145</v>
      </c>
      <c r="K1147">
        <v>6.5410255683439784E-3</v>
      </c>
      <c r="L1147" s="267">
        <v>-8.4075702060748669E-3</v>
      </c>
    </row>
    <row r="1148" spans="1:12" ht="14.4" x14ac:dyDescent="0.3">
      <c r="A1148" s="8">
        <v>42475</v>
      </c>
      <c r="B1148" s="260">
        <v>2083.1000979999999</v>
      </c>
      <c r="C1148" s="260">
        <v>2083.219971</v>
      </c>
      <c r="D1148" s="260">
        <v>2076.3100589999999</v>
      </c>
      <c r="E1148" s="260">
        <v>2080.7299800000001</v>
      </c>
      <c r="F1148" s="261">
        <v>2080.7299800000001</v>
      </c>
      <c r="G1148" s="260">
        <v>3701450000</v>
      </c>
      <c r="H1148" s="263">
        <f t="shared" si="17"/>
        <v>-9.8428493237676627E-4</v>
      </c>
      <c r="I1148" s="262"/>
      <c r="J1148" s="266">
        <v>1146</v>
      </c>
      <c r="K1148">
        <v>-9.8428493237676627E-4</v>
      </c>
      <c r="L1148" s="267">
        <v>-8.403811040573337E-3</v>
      </c>
    </row>
    <row r="1149" spans="1:12" ht="14.4" x14ac:dyDescent="0.3">
      <c r="A1149" s="8">
        <v>42474</v>
      </c>
      <c r="B1149" s="260">
        <v>2082.889893</v>
      </c>
      <c r="C1149" s="260">
        <v>2087.8400879999999</v>
      </c>
      <c r="D1149" s="260">
        <v>2078.1298830000001</v>
      </c>
      <c r="E1149" s="260">
        <v>2082.780029</v>
      </c>
      <c r="F1149" s="261">
        <v>2082.780029</v>
      </c>
      <c r="G1149" s="260">
        <v>3765870000</v>
      </c>
      <c r="H1149" s="263">
        <f t="shared" si="17"/>
        <v>1.7292717774910476E-4</v>
      </c>
      <c r="I1149" s="262"/>
      <c r="J1149" s="266">
        <v>1147</v>
      </c>
      <c r="K1149">
        <v>1.7292717774910476E-4</v>
      </c>
      <c r="L1149" s="267">
        <v>-8.4021006130513484E-3</v>
      </c>
    </row>
    <row r="1150" spans="1:12" ht="14.4" x14ac:dyDescent="0.3">
      <c r="A1150" s="8">
        <v>42473</v>
      </c>
      <c r="B1150" s="260">
        <v>2065.919922</v>
      </c>
      <c r="C1150" s="260">
        <v>2083.179932</v>
      </c>
      <c r="D1150" s="260">
        <v>2065.919922</v>
      </c>
      <c r="E1150" s="260">
        <v>2082.419922</v>
      </c>
      <c r="F1150" s="261">
        <v>2082.419922</v>
      </c>
      <c r="G1150" s="260">
        <v>4191830000</v>
      </c>
      <c r="H1150" s="263">
        <f t="shared" si="17"/>
        <v>1.0040137017230288E-2</v>
      </c>
      <c r="I1150" s="262"/>
      <c r="J1150" s="266">
        <v>1148</v>
      </c>
      <c r="K1150">
        <v>1.0040137017230288E-2</v>
      </c>
      <c r="L1150" s="267">
        <v>-8.3916701654499493E-3</v>
      </c>
    </row>
    <row r="1151" spans="1:12" ht="14.4" x14ac:dyDescent="0.3">
      <c r="A1151" s="8">
        <v>42472</v>
      </c>
      <c r="B1151" s="260">
        <v>2043.719971</v>
      </c>
      <c r="C1151" s="260">
        <v>2065.0500489999999</v>
      </c>
      <c r="D1151" s="260">
        <v>2039.73999</v>
      </c>
      <c r="E1151" s="260">
        <v>2061.719971</v>
      </c>
      <c r="F1151" s="261">
        <v>2061.719971</v>
      </c>
      <c r="G1151" s="260">
        <v>4239740000</v>
      </c>
      <c r="H1151" s="263">
        <f t="shared" si="17"/>
        <v>9.6621340440556976E-3</v>
      </c>
      <c r="I1151" s="262"/>
      <c r="J1151" s="266">
        <v>1149</v>
      </c>
      <c r="K1151">
        <v>9.6621340440556976E-3</v>
      </c>
      <c r="L1151" s="267">
        <v>-8.3854341584842038E-3</v>
      </c>
    </row>
    <row r="1152" spans="1:12" ht="14.4" x14ac:dyDescent="0.3">
      <c r="A1152" s="8">
        <v>42471</v>
      </c>
      <c r="B1152" s="260">
        <v>2050.2299800000001</v>
      </c>
      <c r="C1152" s="260">
        <v>2062.929932</v>
      </c>
      <c r="D1152" s="260">
        <v>2041.880005</v>
      </c>
      <c r="E1152" s="260">
        <v>2041.98999</v>
      </c>
      <c r="F1152" s="261">
        <v>2041.98999</v>
      </c>
      <c r="G1152" s="260">
        <v>3567840000</v>
      </c>
      <c r="H1152" s="263">
        <f t="shared" si="17"/>
        <v>-2.739786123146514E-3</v>
      </c>
      <c r="I1152" s="262"/>
      <c r="J1152" s="266">
        <v>1150</v>
      </c>
      <c r="K1152">
        <v>-2.739786123146514E-3</v>
      </c>
      <c r="L1152" s="267">
        <v>-8.3836030830419621E-3</v>
      </c>
    </row>
    <row r="1153" spans="1:12" ht="14.4" x14ac:dyDescent="0.3">
      <c r="A1153" s="8">
        <v>42468</v>
      </c>
      <c r="B1153" s="260">
        <v>2045.540039</v>
      </c>
      <c r="C1153" s="260">
        <v>2060.6298830000001</v>
      </c>
      <c r="D1153" s="260">
        <v>2041.6899410000001</v>
      </c>
      <c r="E1153" s="260">
        <v>2047.599976</v>
      </c>
      <c r="F1153" s="261">
        <v>2047.599976</v>
      </c>
      <c r="G1153" s="260">
        <v>3359530000</v>
      </c>
      <c r="H1153" s="263">
        <f t="shared" si="17"/>
        <v>2.7865782063148299E-3</v>
      </c>
      <c r="I1153" s="262"/>
      <c r="J1153" s="266">
        <v>1151</v>
      </c>
      <c r="K1153">
        <v>2.7865782063148299E-3</v>
      </c>
      <c r="L1153" s="267">
        <v>-8.3814109292552116E-3</v>
      </c>
    </row>
    <row r="1154" spans="1:12" ht="14.4" x14ac:dyDescent="0.3">
      <c r="A1154" s="8">
        <v>42467</v>
      </c>
      <c r="B1154" s="260">
        <v>2063.01001</v>
      </c>
      <c r="C1154" s="260">
        <v>2063.01001</v>
      </c>
      <c r="D1154" s="260">
        <v>2033.8000489999999</v>
      </c>
      <c r="E1154" s="260">
        <v>2041.910034</v>
      </c>
      <c r="F1154" s="261">
        <v>2041.910034</v>
      </c>
      <c r="G1154" s="260">
        <v>3801250000</v>
      </c>
      <c r="H1154" s="263">
        <f t="shared" si="17"/>
        <v>-1.1975786560861146E-2</v>
      </c>
      <c r="I1154" s="262"/>
      <c r="J1154" s="266">
        <v>1152</v>
      </c>
      <c r="K1154">
        <v>-1.1975786560861146E-2</v>
      </c>
      <c r="L1154" s="267">
        <v>-8.3811728559195185E-3</v>
      </c>
    </row>
    <row r="1155" spans="1:12" ht="14.4" x14ac:dyDescent="0.3">
      <c r="A1155" s="8">
        <v>42466</v>
      </c>
      <c r="B1155" s="260">
        <v>2045.5600589999999</v>
      </c>
      <c r="C1155" s="260">
        <v>2067.330078</v>
      </c>
      <c r="D1155" s="260">
        <v>2043.089966</v>
      </c>
      <c r="E1155" s="260">
        <v>2066.6599120000001</v>
      </c>
      <c r="F1155" s="261">
        <v>2066.6599120000001</v>
      </c>
      <c r="G1155" s="260">
        <v>3750800000</v>
      </c>
      <c r="H1155" s="263">
        <f t="shared" si="17"/>
        <v>1.0507619189438957E-2</v>
      </c>
      <c r="I1155" s="262"/>
      <c r="J1155" s="266">
        <v>1153</v>
      </c>
      <c r="K1155">
        <v>1.0507619189438957E-2</v>
      </c>
      <c r="L1155" s="267">
        <v>-8.3771221212896926E-3</v>
      </c>
    </row>
    <row r="1156" spans="1:12" ht="14.4" x14ac:dyDescent="0.3">
      <c r="A1156" s="8">
        <v>42465</v>
      </c>
      <c r="B1156" s="260">
        <v>2062.5</v>
      </c>
      <c r="C1156" s="260">
        <v>2062.5</v>
      </c>
      <c r="D1156" s="260">
        <v>2042.5600589999999</v>
      </c>
      <c r="E1156" s="260">
        <v>2045.170044</v>
      </c>
      <c r="F1156" s="261">
        <v>2045.170044</v>
      </c>
      <c r="G1156" s="260">
        <v>4154920000</v>
      </c>
      <c r="H1156" s="263">
        <f t="shared" ref="H1156:H1219" si="18">(F1156-F1157)/F1157</f>
        <v>-1.0144492450574609E-2</v>
      </c>
      <c r="I1156" s="262"/>
      <c r="J1156" s="266">
        <v>1154</v>
      </c>
      <c r="K1156">
        <v>-1.0144492450574609E-2</v>
      </c>
      <c r="L1156" s="267">
        <v>-8.3756769162137198E-3</v>
      </c>
    </row>
    <row r="1157" spans="1:12" ht="14.4" x14ac:dyDescent="0.3">
      <c r="A1157" s="8">
        <v>42464</v>
      </c>
      <c r="B1157" s="260">
        <v>2073.1899410000001</v>
      </c>
      <c r="C1157" s="260">
        <v>2074.0200199999999</v>
      </c>
      <c r="D1157" s="260">
        <v>2062.570068</v>
      </c>
      <c r="E1157" s="260">
        <v>2066.1298830000001</v>
      </c>
      <c r="F1157" s="261">
        <v>2066.1298830000001</v>
      </c>
      <c r="G1157" s="260">
        <v>3485710000</v>
      </c>
      <c r="H1157" s="263">
        <f t="shared" si="18"/>
        <v>-3.2083221118298171E-3</v>
      </c>
      <c r="I1157" s="262"/>
      <c r="J1157" s="266">
        <v>1155</v>
      </c>
      <c r="K1157">
        <v>-3.2083221118298171E-3</v>
      </c>
      <c r="L1157" s="267">
        <v>-8.3751683918767555E-3</v>
      </c>
    </row>
    <row r="1158" spans="1:12" ht="14.4" x14ac:dyDescent="0.3">
      <c r="A1158" s="8">
        <v>42461</v>
      </c>
      <c r="B1158" s="260">
        <v>2056.6201169999999</v>
      </c>
      <c r="C1158" s="260">
        <v>2075.070068</v>
      </c>
      <c r="D1158" s="260">
        <v>2043.9799800000001</v>
      </c>
      <c r="E1158" s="260">
        <v>2072.780029</v>
      </c>
      <c r="F1158" s="261">
        <v>2072.780029</v>
      </c>
      <c r="G1158" s="260">
        <v>3749990000</v>
      </c>
      <c r="H1158" s="263">
        <f t="shared" si="18"/>
        <v>6.3309150976866638E-3</v>
      </c>
      <c r="I1158" s="262"/>
      <c r="J1158" s="266">
        <v>1156</v>
      </c>
      <c r="K1158">
        <v>6.3309150976866638E-3</v>
      </c>
      <c r="L1158" s="267">
        <v>-8.3712655099190889E-3</v>
      </c>
    </row>
    <row r="1159" spans="1:12" ht="14.4" x14ac:dyDescent="0.3">
      <c r="A1159" s="8">
        <v>42460</v>
      </c>
      <c r="B1159" s="260">
        <v>2063.7700199999999</v>
      </c>
      <c r="C1159" s="260">
        <v>2067.919922</v>
      </c>
      <c r="D1159" s="260">
        <v>2057.459961</v>
      </c>
      <c r="E1159" s="260">
        <v>2059.73999</v>
      </c>
      <c r="F1159" s="261">
        <v>2059.73999</v>
      </c>
      <c r="G1159" s="260">
        <v>3715280000</v>
      </c>
      <c r="H1159" s="263">
        <f t="shared" si="18"/>
        <v>-2.0397592480187136E-3</v>
      </c>
      <c r="I1159" s="262"/>
      <c r="J1159" s="266">
        <v>1157</v>
      </c>
      <c r="K1159">
        <v>-2.0397592480187136E-3</v>
      </c>
      <c r="L1159" s="267">
        <v>-8.3695552988704933E-3</v>
      </c>
    </row>
    <row r="1160" spans="1:12" ht="14.4" x14ac:dyDescent="0.3">
      <c r="A1160" s="8">
        <v>42459</v>
      </c>
      <c r="B1160" s="260">
        <v>2058.2700199999999</v>
      </c>
      <c r="C1160" s="260">
        <v>2072.209961</v>
      </c>
      <c r="D1160" s="260">
        <v>2058.2700199999999</v>
      </c>
      <c r="E1160" s="260">
        <v>2063.9499510000001</v>
      </c>
      <c r="F1160" s="261">
        <v>2063.9499510000001</v>
      </c>
      <c r="G1160" s="260">
        <v>3590310000</v>
      </c>
      <c r="H1160" s="263">
        <f t="shared" si="18"/>
        <v>4.3503150624556279E-3</v>
      </c>
      <c r="I1160" s="262"/>
      <c r="J1160" s="266">
        <v>1158</v>
      </c>
      <c r="K1160">
        <v>4.3503150624556279E-3</v>
      </c>
      <c r="L1160" s="267">
        <v>-8.3662643745959445E-3</v>
      </c>
    </row>
    <row r="1161" spans="1:12" ht="14.4" x14ac:dyDescent="0.3">
      <c r="A1161" s="8">
        <v>42458</v>
      </c>
      <c r="B1161" s="260">
        <v>2035.75</v>
      </c>
      <c r="C1161" s="260">
        <v>2055.9099120000001</v>
      </c>
      <c r="D1161" s="260">
        <v>2028.3100589999999</v>
      </c>
      <c r="E1161" s="260">
        <v>2055.01001</v>
      </c>
      <c r="F1161" s="261">
        <v>2055.01001</v>
      </c>
      <c r="G1161" s="260">
        <v>3822330000</v>
      </c>
      <c r="H1161" s="263">
        <f t="shared" si="18"/>
        <v>8.8166518092261271E-3</v>
      </c>
      <c r="I1161" s="262"/>
      <c r="J1161" s="266">
        <v>1159</v>
      </c>
      <c r="K1161">
        <v>8.8166518092261271E-3</v>
      </c>
      <c r="L1161" s="267">
        <v>-8.3593403764635754E-3</v>
      </c>
    </row>
    <row r="1162" spans="1:12" ht="14.4" x14ac:dyDescent="0.3">
      <c r="A1162" s="8">
        <v>42457</v>
      </c>
      <c r="B1162" s="260">
        <v>2037.8900149999999</v>
      </c>
      <c r="C1162" s="260">
        <v>2042.670044</v>
      </c>
      <c r="D1162" s="260">
        <v>2031.959961</v>
      </c>
      <c r="E1162" s="260">
        <v>2037.0500489999999</v>
      </c>
      <c r="F1162" s="261">
        <v>2037.0500489999999</v>
      </c>
      <c r="G1162" s="260">
        <v>2809090000</v>
      </c>
      <c r="H1162" s="263">
        <f t="shared" si="18"/>
        <v>5.4525576989987185E-4</v>
      </c>
      <c r="I1162" s="262"/>
      <c r="J1162" s="266">
        <v>1160</v>
      </c>
      <c r="K1162">
        <v>5.4525576989987185E-4</v>
      </c>
      <c r="L1162" s="267">
        <v>-8.3565292028286806E-3</v>
      </c>
    </row>
    <row r="1163" spans="1:12" ht="14.4" x14ac:dyDescent="0.3">
      <c r="A1163" s="8">
        <v>42453</v>
      </c>
      <c r="B1163" s="260">
        <v>2032.4799800000001</v>
      </c>
      <c r="C1163" s="260">
        <v>2036.040039</v>
      </c>
      <c r="D1163" s="260">
        <v>2022.48999</v>
      </c>
      <c r="E1163" s="260">
        <v>2035.9399410000001</v>
      </c>
      <c r="F1163" s="261">
        <v>2035.9399410000001</v>
      </c>
      <c r="G1163" s="260">
        <v>3407720000</v>
      </c>
      <c r="H1163" s="263">
        <f t="shared" si="18"/>
        <v>-3.7807052292406954E-4</v>
      </c>
      <c r="I1163" s="262"/>
      <c r="J1163" s="266">
        <v>1161</v>
      </c>
      <c r="K1163">
        <v>-3.7807052292406954E-4</v>
      </c>
      <c r="L1163" s="267">
        <v>-8.3563598367591696E-3</v>
      </c>
    </row>
    <row r="1164" spans="1:12" ht="14.4" x14ac:dyDescent="0.3">
      <c r="A1164" s="8">
        <v>42452</v>
      </c>
      <c r="B1164" s="260">
        <v>2048.5500489999999</v>
      </c>
      <c r="C1164" s="260">
        <v>2048.5500489999999</v>
      </c>
      <c r="D1164" s="260">
        <v>2034.8599850000001</v>
      </c>
      <c r="E1164" s="260">
        <v>2036.709961</v>
      </c>
      <c r="F1164" s="261">
        <v>2036.709961</v>
      </c>
      <c r="G1164" s="260">
        <v>3639510000</v>
      </c>
      <c r="H1164" s="263">
        <f t="shared" si="18"/>
        <v>-6.386031655324604E-3</v>
      </c>
      <c r="I1164" s="262"/>
      <c r="J1164" s="266">
        <v>1162</v>
      </c>
      <c r="K1164">
        <v>-6.386031655324604E-3</v>
      </c>
      <c r="L1164" s="267">
        <v>-8.355953015022009E-3</v>
      </c>
    </row>
    <row r="1165" spans="1:12" ht="14.4" x14ac:dyDescent="0.3">
      <c r="A1165" s="8">
        <v>42451</v>
      </c>
      <c r="B1165" s="260">
        <v>2048.639893</v>
      </c>
      <c r="C1165" s="260">
        <v>2056.6000979999999</v>
      </c>
      <c r="D1165" s="260">
        <v>2040.5699460000001</v>
      </c>
      <c r="E1165" s="260">
        <v>2049.8000489999999</v>
      </c>
      <c r="F1165" s="261">
        <v>2049.8000489999999</v>
      </c>
      <c r="G1165" s="260">
        <v>3418460000</v>
      </c>
      <c r="H1165" s="263">
        <f t="shared" si="18"/>
        <v>-8.7738785046594624E-4</v>
      </c>
      <c r="I1165" s="262"/>
      <c r="J1165" s="266">
        <v>1163</v>
      </c>
      <c r="K1165">
        <v>-8.7738785046594624E-4</v>
      </c>
      <c r="L1165" s="267">
        <v>-8.3502188037042312E-3</v>
      </c>
    </row>
    <row r="1166" spans="1:12" ht="14.4" x14ac:dyDescent="0.3">
      <c r="A1166" s="8">
        <v>42450</v>
      </c>
      <c r="B1166" s="260">
        <v>2047.880005</v>
      </c>
      <c r="C1166" s="260">
        <v>2053.9099120000001</v>
      </c>
      <c r="D1166" s="260">
        <v>2043.1400149999999</v>
      </c>
      <c r="E1166" s="260">
        <v>2051.6000979999999</v>
      </c>
      <c r="F1166" s="261">
        <v>2051.6000979999999</v>
      </c>
      <c r="G1166" s="260">
        <v>3376600000</v>
      </c>
      <c r="H1166" s="263">
        <f t="shared" si="18"/>
        <v>9.8557749545023212E-4</v>
      </c>
      <c r="I1166" s="262"/>
      <c r="J1166" s="266">
        <v>1164</v>
      </c>
      <c r="K1166">
        <v>9.8557749545023212E-4</v>
      </c>
      <c r="L1166" s="267">
        <v>-8.3450004825838149E-3</v>
      </c>
    </row>
    <row r="1167" spans="1:12" ht="14.4" x14ac:dyDescent="0.3">
      <c r="A1167" s="8">
        <v>42447</v>
      </c>
      <c r="B1167" s="260">
        <v>2041.160034</v>
      </c>
      <c r="C1167" s="260">
        <v>2052.360107</v>
      </c>
      <c r="D1167" s="260">
        <v>2041.160034</v>
      </c>
      <c r="E1167" s="260">
        <v>2049.580078</v>
      </c>
      <c r="F1167" s="261">
        <v>2049.580078</v>
      </c>
      <c r="G1167" s="260">
        <v>6503140000</v>
      </c>
      <c r="H1167" s="263">
        <f t="shared" si="18"/>
        <v>4.4056435392665037E-3</v>
      </c>
      <c r="I1167" s="262"/>
      <c r="J1167" s="266">
        <v>1165</v>
      </c>
      <c r="K1167">
        <v>4.4056435392665037E-3</v>
      </c>
      <c r="L1167" s="267">
        <v>-8.3444379755807496E-3</v>
      </c>
    </row>
    <row r="1168" spans="1:12" ht="14.4" x14ac:dyDescent="0.3">
      <c r="A1168" s="8">
        <v>42446</v>
      </c>
      <c r="B1168" s="260">
        <v>2026.900024</v>
      </c>
      <c r="C1168" s="260">
        <v>2046.23999</v>
      </c>
      <c r="D1168" s="260">
        <v>2022.160034</v>
      </c>
      <c r="E1168" s="260">
        <v>2040.589966</v>
      </c>
      <c r="F1168" s="261">
        <v>2040.589966</v>
      </c>
      <c r="G1168" s="260">
        <v>4530480000</v>
      </c>
      <c r="H1168" s="263">
        <f t="shared" si="18"/>
        <v>6.5952364278479263E-3</v>
      </c>
      <c r="I1168" s="262"/>
      <c r="J1168" s="266">
        <v>1166</v>
      </c>
      <c r="K1168">
        <v>6.5952364278479263E-3</v>
      </c>
      <c r="L1168" s="267">
        <v>-8.341232108246964E-3</v>
      </c>
    </row>
    <row r="1169" spans="1:12" ht="14.4" x14ac:dyDescent="0.3">
      <c r="A1169" s="8">
        <v>42445</v>
      </c>
      <c r="B1169" s="260">
        <v>2014.23999</v>
      </c>
      <c r="C1169" s="260">
        <v>2032.0200199999999</v>
      </c>
      <c r="D1169" s="260">
        <v>2010.040039</v>
      </c>
      <c r="E1169" s="260">
        <v>2027.219971</v>
      </c>
      <c r="F1169" s="261">
        <v>2027.219971</v>
      </c>
      <c r="G1169" s="260">
        <v>4057020000</v>
      </c>
      <c r="H1169" s="263">
        <f t="shared" si="18"/>
        <v>5.6003515487051021E-3</v>
      </c>
      <c r="I1169" s="262"/>
      <c r="J1169" s="266">
        <v>1167</v>
      </c>
      <c r="K1169">
        <v>5.6003515487051021E-3</v>
      </c>
      <c r="L1169" s="267">
        <v>-8.3403589103673344E-3</v>
      </c>
    </row>
    <row r="1170" spans="1:12" ht="14.4" x14ac:dyDescent="0.3">
      <c r="A1170" s="8">
        <v>42444</v>
      </c>
      <c r="B1170" s="260">
        <v>2015.2700199999999</v>
      </c>
      <c r="C1170" s="260">
        <v>2015.9399410000001</v>
      </c>
      <c r="D1170" s="260">
        <v>2005.2299800000001</v>
      </c>
      <c r="E1170" s="260">
        <v>2015.9300539999999</v>
      </c>
      <c r="F1170" s="261">
        <v>2015.9300539999999</v>
      </c>
      <c r="G1170" s="260">
        <v>3560280000</v>
      </c>
      <c r="H1170" s="263">
        <f t="shared" si="18"/>
        <v>-1.8369417185468179E-3</v>
      </c>
      <c r="I1170" s="262"/>
      <c r="J1170" s="266">
        <v>1168</v>
      </c>
      <c r="K1170">
        <v>-1.8369417185468179E-3</v>
      </c>
      <c r="L1170" s="267">
        <v>-8.3374469011657862E-3</v>
      </c>
    </row>
    <row r="1171" spans="1:12" ht="14.4" x14ac:dyDescent="0.3">
      <c r="A1171" s="8">
        <v>42443</v>
      </c>
      <c r="B1171" s="260">
        <v>2019.2700199999999</v>
      </c>
      <c r="C1171" s="260">
        <v>2024.5699460000001</v>
      </c>
      <c r="D1171" s="260">
        <v>2012.0500489999999</v>
      </c>
      <c r="E1171" s="260">
        <v>2019.6400149999999</v>
      </c>
      <c r="F1171" s="261">
        <v>2019.6400149999999</v>
      </c>
      <c r="G1171" s="260">
        <v>3487850000</v>
      </c>
      <c r="H1171" s="263">
        <f t="shared" si="18"/>
        <v>-1.2609725467921024E-3</v>
      </c>
      <c r="I1171" s="262"/>
      <c r="J1171" s="266">
        <v>1169</v>
      </c>
      <c r="K1171">
        <v>-1.2609725467921024E-3</v>
      </c>
      <c r="L1171" s="267">
        <v>-8.3323679525223078E-3</v>
      </c>
    </row>
    <row r="1172" spans="1:12" ht="14.4" x14ac:dyDescent="0.3">
      <c r="A1172" s="8">
        <v>42440</v>
      </c>
      <c r="B1172" s="260">
        <v>1994.709961</v>
      </c>
      <c r="C1172" s="260">
        <v>2022.369995</v>
      </c>
      <c r="D1172" s="260">
        <v>1994.709961</v>
      </c>
      <c r="E1172" s="260">
        <v>2022.1899410000001</v>
      </c>
      <c r="F1172" s="261">
        <v>2022.1899410000001</v>
      </c>
      <c r="G1172" s="260">
        <v>4078620000</v>
      </c>
      <c r="H1172" s="263">
        <f t="shared" si="18"/>
        <v>1.6395500477669567E-2</v>
      </c>
      <c r="I1172" s="262"/>
      <c r="J1172" s="266">
        <v>1170</v>
      </c>
      <c r="K1172">
        <v>1.6395500477669567E-2</v>
      </c>
      <c r="L1172" s="267">
        <v>-8.3313403730922737E-3</v>
      </c>
    </row>
    <row r="1173" spans="1:12" ht="14.4" x14ac:dyDescent="0.3">
      <c r="A1173" s="8">
        <v>42439</v>
      </c>
      <c r="B1173" s="260">
        <v>1990.969971</v>
      </c>
      <c r="C1173" s="260">
        <v>2005.079956</v>
      </c>
      <c r="D1173" s="260">
        <v>1969.25</v>
      </c>
      <c r="E1173" s="260">
        <v>1989.5699460000001</v>
      </c>
      <c r="F1173" s="261">
        <v>1989.5699460000001</v>
      </c>
      <c r="G1173" s="260">
        <v>4376790000</v>
      </c>
      <c r="H1173" s="263">
        <f t="shared" si="18"/>
        <v>1.5580467030054408E-4</v>
      </c>
      <c r="I1173" s="262"/>
      <c r="J1173" s="266">
        <v>1171</v>
      </c>
      <c r="K1173">
        <v>1.5580467030054408E-4</v>
      </c>
      <c r="L1173" s="267">
        <v>-8.3200866943569478E-3</v>
      </c>
    </row>
    <row r="1174" spans="1:12" ht="14.4" x14ac:dyDescent="0.3">
      <c r="A1174" s="8">
        <v>42438</v>
      </c>
      <c r="B1174" s="260">
        <v>1981.4399410000001</v>
      </c>
      <c r="C1174" s="260">
        <v>1992.6899410000001</v>
      </c>
      <c r="D1174" s="260">
        <v>1979.839966</v>
      </c>
      <c r="E1174" s="260">
        <v>1989.26001</v>
      </c>
      <c r="F1174" s="261">
        <v>1989.26001</v>
      </c>
      <c r="G1174" s="260">
        <v>4038120000</v>
      </c>
      <c r="H1174" s="263">
        <f t="shared" si="18"/>
        <v>5.0523932931883977E-3</v>
      </c>
      <c r="I1174" s="262"/>
      <c r="J1174" s="266">
        <v>1172</v>
      </c>
      <c r="K1174">
        <v>5.0523932931883977E-3</v>
      </c>
      <c r="L1174" s="267">
        <v>-8.3066514124729741E-3</v>
      </c>
    </row>
    <row r="1175" spans="1:12" ht="14.4" x14ac:dyDescent="0.3">
      <c r="A1175" s="8">
        <v>42437</v>
      </c>
      <c r="B1175" s="260">
        <v>1996.880005</v>
      </c>
      <c r="C1175" s="260">
        <v>1996.880005</v>
      </c>
      <c r="D1175" s="260">
        <v>1977.4300539999999</v>
      </c>
      <c r="E1175" s="260">
        <v>1979.26001</v>
      </c>
      <c r="F1175" s="261">
        <v>1979.26001</v>
      </c>
      <c r="G1175" s="260">
        <v>4641650000</v>
      </c>
      <c r="H1175" s="263">
        <f t="shared" si="18"/>
        <v>-1.1240108648189051E-2</v>
      </c>
      <c r="I1175" s="262"/>
      <c r="J1175" s="266">
        <v>1173</v>
      </c>
      <c r="K1175">
        <v>-1.1240108648189051E-2</v>
      </c>
      <c r="L1175" s="267">
        <v>-8.2989764215123159E-3</v>
      </c>
    </row>
    <row r="1176" spans="1:12" ht="14.4" x14ac:dyDescent="0.3">
      <c r="A1176" s="8">
        <v>42436</v>
      </c>
      <c r="B1176" s="260">
        <v>1996.1099850000001</v>
      </c>
      <c r="C1176" s="260">
        <v>2006.119995</v>
      </c>
      <c r="D1176" s="260">
        <v>1989.380005</v>
      </c>
      <c r="E1176" s="260">
        <v>2001.76001</v>
      </c>
      <c r="F1176" s="261">
        <v>2001.76001</v>
      </c>
      <c r="G1176" s="260">
        <v>4968180000</v>
      </c>
      <c r="H1176" s="263">
        <f t="shared" si="18"/>
        <v>8.8501442949718526E-4</v>
      </c>
      <c r="I1176" s="262"/>
      <c r="J1176" s="266">
        <v>1174</v>
      </c>
      <c r="K1176">
        <v>8.8501442949718526E-4</v>
      </c>
      <c r="L1176" s="267">
        <v>-8.2947653391583567E-3</v>
      </c>
    </row>
    <row r="1177" spans="1:12" ht="14.4" x14ac:dyDescent="0.3">
      <c r="A1177" s="8">
        <v>42433</v>
      </c>
      <c r="B1177" s="260">
        <v>1994.01001</v>
      </c>
      <c r="C1177" s="260">
        <v>2009.130005</v>
      </c>
      <c r="D1177" s="260">
        <v>1986.7700199999999</v>
      </c>
      <c r="E1177" s="260">
        <v>1999.98999</v>
      </c>
      <c r="F1177" s="261">
        <v>1999.98999</v>
      </c>
      <c r="G1177" s="260">
        <v>6049930000</v>
      </c>
      <c r="H1177" s="263">
        <f t="shared" si="18"/>
        <v>3.305892405266673E-3</v>
      </c>
      <c r="I1177" s="262"/>
      <c r="J1177" s="266">
        <v>1175</v>
      </c>
      <c r="K1177">
        <v>3.305892405266673E-3</v>
      </c>
      <c r="L1177" s="267">
        <v>-8.2839752020575277E-3</v>
      </c>
    </row>
    <row r="1178" spans="1:12" ht="14.4" x14ac:dyDescent="0.3">
      <c r="A1178" s="8">
        <v>42432</v>
      </c>
      <c r="B1178" s="260">
        <v>1985.599976</v>
      </c>
      <c r="C1178" s="260">
        <v>1993.6899410000001</v>
      </c>
      <c r="D1178" s="260">
        <v>1977.369995</v>
      </c>
      <c r="E1178" s="260">
        <v>1993.400024</v>
      </c>
      <c r="F1178" s="261">
        <v>1993.400024</v>
      </c>
      <c r="G1178" s="260">
        <v>5081700000</v>
      </c>
      <c r="H1178" s="263">
        <f t="shared" si="18"/>
        <v>3.4987405529654718E-3</v>
      </c>
      <c r="I1178" s="262"/>
      <c r="J1178" s="266">
        <v>1176</v>
      </c>
      <c r="K1178">
        <v>3.4987405529654718E-3</v>
      </c>
      <c r="L1178" s="267">
        <v>-8.2824337580531295E-3</v>
      </c>
    </row>
    <row r="1179" spans="1:12" ht="14.4" x14ac:dyDescent="0.3">
      <c r="A1179" s="8">
        <v>42431</v>
      </c>
      <c r="B1179" s="260">
        <v>1976.599976</v>
      </c>
      <c r="C1179" s="260">
        <v>1986.51001</v>
      </c>
      <c r="D1179" s="260">
        <v>1968.8000489999999</v>
      </c>
      <c r="E1179" s="260">
        <v>1986.4499510000001</v>
      </c>
      <c r="F1179" s="261">
        <v>1986.4499510000001</v>
      </c>
      <c r="G1179" s="260">
        <v>4666610000</v>
      </c>
      <c r="H1179" s="263">
        <f t="shared" si="18"/>
        <v>4.0943084379728E-3</v>
      </c>
      <c r="I1179" s="262"/>
      <c r="J1179" s="266">
        <v>1177</v>
      </c>
      <c r="K1179">
        <v>4.0943084379728E-3</v>
      </c>
      <c r="L1179" s="267">
        <v>-8.2736572399863886E-3</v>
      </c>
    </row>
    <row r="1180" spans="1:12" ht="14.4" x14ac:dyDescent="0.3">
      <c r="A1180" s="8">
        <v>42430</v>
      </c>
      <c r="B1180" s="260">
        <v>1937.089966</v>
      </c>
      <c r="C1180" s="260">
        <v>1978.349976</v>
      </c>
      <c r="D1180" s="260">
        <v>1937.089966</v>
      </c>
      <c r="E1180" s="260">
        <v>1978.349976</v>
      </c>
      <c r="F1180" s="261">
        <v>1978.349976</v>
      </c>
      <c r="G1180" s="260">
        <v>4819750000</v>
      </c>
      <c r="H1180" s="263">
        <f t="shared" si="18"/>
        <v>2.3868792264572926E-2</v>
      </c>
      <c r="I1180" s="262"/>
      <c r="J1180" s="266">
        <v>1178</v>
      </c>
      <c r="K1180">
        <v>2.3868792264572926E-2</v>
      </c>
      <c r="L1180" s="267">
        <v>-8.2668207847863481E-3</v>
      </c>
    </row>
    <row r="1181" spans="1:12" ht="14.4" x14ac:dyDescent="0.3">
      <c r="A1181" s="8">
        <v>42429</v>
      </c>
      <c r="B1181" s="260">
        <v>1947.130005</v>
      </c>
      <c r="C1181" s="260">
        <v>1958.2700199999999</v>
      </c>
      <c r="D1181" s="260">
        <v>1931.8100589999999</v>
      </c>
      <c r="E1181" s="260">
        <v>1932.2299800000001</v>
      </c>
      <c r="F1181" s="261">
        <v>1932.2299800000001</v>
      </c>
      <c r="G1181" s="260">
        <v>4588180000</v>
      </c>
      <c r="H1181" s="263">
        <f t="shared" si="18"/>
        <v>-8.1209766700403065E-3</v>
      </c>
      <c r="I1181" s="262"/>
      <c r="J1181" s="266">
        <v>1179</v>
      </c>
      <c r="K1181">
        <v>-8.1209766700403065E-3</v>
      </c>
      <c r="L1181" s="267">
        <v>-8.2660767577722189E-3</v>
      </c>
    </row>
    <row r="1182" spans="1:12" ht="14.4" x14ac:dyDescent="0.3">
      <c r="A1182" s="8">
        <v>42426</v>
      </c>
      <c r="B1182" s="260">
        <v>1954.9499510000001</v>
      </c>
      <c r="C1182" s="260">
        <v>1962.959961</v>
      </c>
      <c r="D1182" s="260">
        <v>1945.780029</v>
      </c>
      <c r="E1182" s="260">
        <v>1948.0500489999999</v>
      </c>
      <c r="F1182" s="261">
        <v>1948.0500489999999</v>
      </c>
      <c r="G1182" s="260">
        <v>4348510000</v>
      </c>
      <c r="H1182" s="263">
        <f t="shared" si="18"/>
        <v>-1.8701143063153721E-3</v>
      </c>
      <c r="I1182" s="262"/>
      <c r="J1182" s="266">
        <v>1180</v>
      </c>
      <c r="K1182">
        <v>-1.8701143063153721E-3</v>
      </c>
      <c r="L1182" s="267">
        <v>-8.2588266140274907E-3</v>
      </c>
    </row>
    <row r="1183" spans="1:12" ht="14.4" x14ac:dyDescent="0.3">
      <c r="A1183" s="8">
        <v>42425</v>
      </c>
      <c r="B1183" s="260">
        <v>1931.869995</v>
      </c>
      <c r="C1183" s="260">
        <v>1951.829956</v>
      </c>
      <c r="D1183" s="260">
        <v>1925.410034</v>
      </c>
      <c r="E1183" s="260">
        <v>1951.6999510000001</v>
      </c>
      <c r="F1183" s="261">
        <v>1951.6999510000001</v>
      </c>
      <c r="G1183" s="260">
        <v>4118210000</v>
      </c>
      <c r="H1183" s="263">
        <f t="shared" si="18"/>
        <v>1.1348275180813881E-2</v>
      </c>
      <c r="I1183" s="262"/>
      <c r="J1183" s="266">
        <v>1181</v>
      </c>
      <c r="K1183">
        <v>1.1348275180813881E-2</v>
      </c>
      <c r="L1183" s="267">
        <v>-8.2548765064382225E-3</v>
      </c>
    </row>
    <row r="1184" spans="1:12" ht="14.4" x14ac:dyDescent="0.3">
      <c r="A1184" s="8">
        <v>42424</v>
      </c>
      <c r="B1184" s="260">
        <v>1917.5600589999999</v>
      </c>
      <c r="C1184" s="260">
        <v>1932.079956</v>
      </c>
      <c r="D1184" s="260">
        <v>1891</v>
      </c>
      <c r="E1184" s="260">
        <v>1929.8000489999999</v>
      </c>
      <c r="F1184" s="261">
        <v>1929.8000489999999</v>
      </c>
      <c r="G1184" s="260">
        <v>4317250000</v>
      </c>
      <c r="H1184" s="263">
        <f t="shared" si="18"/>
        <v>4.4397866573694898E-3</v>
      </c>
      <c r="I1184" s="262"/>
      <c r="J1184" s="266">
        <v>1182</v>
      </c>
      <c r="K1184">
        <v>4.4397866573694898E-3</v>
      </c>
      <c r="L1184" s="267">
        <v>-8.2469004149377748E-3</v>
      </c>
    </row>
    <row r="1185" spans="1:12" ht="14.4" x14ac:dyDescent="0.3">
      <c r="A1185" s="8">
        <v>42423</v>
      </c>
      <c r="B1185" s="260">
        <v>1942.380005</v>
      </c>
      <c r="C1185" s="260">
        <v>1942.380005</v>
      </c>
      <c r="D1185" s="260">
        <v>1919.4399410000001</v>
      </c>
      <c r="E1185" s="260">
        <v>1921.2700199999999</v>
      </c>
      <c r="F1185" s="261">
        <v>1921.2700199999999</v>
      </c>
      <c r="G1185" s="260">
        <v>3890650000</v>
      </c>
      <c r="H1185" s="263">
        <f t="shared" si="18"/>
        <v>-1.2454371626831185E-2</v>
      </c>
      <c r="I1185" s="262"/>
      <c r="J1185" s="266">
        <v>1183</v>
      </c>
      <c r="K1185">
        <v>-1.2454371626831185E-2</v>
      </c>
      <c r="L1185" s="267">
        <v>-8.2468366187179228E-3</v>
      </c>
    </row>
    <row r="1186" spans="1:12" ht="14.4" x14ac:dyDescent="0.3">
      <c r="A1186" s="8">
        <v>42422</v>
      </c>
      <c r="B1186" s="260">
        <v>1924.4399410000001</v>
      </c>
      <c r="C1186" s="260">
        <v>1946.6999510000001</v>
      </c>
      <c r="D1186" s="260">
        <v>1924.4399410000001</v>
      </c>
      <c r="E1186" s="260">
        <v>1945.5</v>
      </c>
      <c r="F1186" s="261">
        <v>1945.5</v>
      </c>
      <c r="G1186" s="260">
        <v>4054710000</v>
      </c>
      <c r="H1186" s="263">
        <f t="shared" si="18"/>
        <v>1.4454197343192787E-2</v>
      </c>
      <c r="I1186" s="262"/>
      <c r="J1186" s="266">
        <v>1184</v>
      </c>
      <c r="K1186">
        <v>1.4454197343192787E-2</v>
      </c>
      <c r="L1186" s="267">
        <v>-8.2444102928062729E-3</v>
      </c>
    </row>
    <row r="1187" spans="1:12" ht="14.4" x14ac:dyDescent="0.3">
      <c r="A1187" s="8">
        <v>42419</v>
      </c>
      <c r="B1187" s="260">
        <v>1916.73999</v>
      </c>
      <c r="C1187" s="260">
        <v>1918.780029</v>
      </c>
      <c r="D1187" s="260">
        <v>1902.170044</v>
      </c>
      <c r="E1187" s="260">
        <v>1917.780029</v>
      </c>
      <c r="F1187" s="261">
        <v>1917.780029</v>
      </c>
      <c r="G1187" s="260">
        <v>4142850000</v>
      </c>
      <c r="H1187" s="263">
        <f t="shared" si="18"/>
        <v>-2.6033069221714223E-5</v>
      </c>
      <c r="I1187" s="262"/>
      <c r="J1187" s="266">
        <v>1185</v>
      </c>
      <c r="K1187">
        <v>-2.6033069221714223E-5</v>
      </c>
      <c r="L1187" s="267">
        <v>-8.2383434106281118E-3</v>
      </c>
    </row>
    <row r="1188" spans="1:12" ht="14.4" x14ac:dyDescent="0.3">
      <c r="A1188" s="8">
        <v>42418</v>
      </c>
      <c r="B1188" s="260">
        <v>1927.5699460000001</v>
      </c>
      <c r="C1188" s="260">
        <v>1930</v>
      </c>
      <c r="D1188" s="260">
        <v>1915.089966</v>
      </c>
      <c r="E1188" s="260">
        <v>1917.829956</v>
      </c>
      <c r="F1188" s="261">
        <v>1917.829956</v>
      </c>
      <c r="G1188" s="260">
        <v>4436490000</v>
      </c>
      <c r="H1188" s="263">
        <f t="shared" si="18"/>
        <v>-4.665713586089291E-3</v>
      </c>
      <c r="I1188" s="262"/>
      <c r="J1188" s="266">
        <v>1186</v>
      </c>
      <c r="K1188">
        <v>-4.665713586089291E-3</v>
      </c>
      <c r="L1188" s="267">
        <v>-8.2383404227317995E-3</v>
      </c>
    </row>
    <row r="1189" spans="1:12" ht="14.4" x14ac:dyDescent="0.3">
      <c r="A1189" s="8">
        <v>42417</v>
      </c>
      <c r="B1189" s="260">
        <v>1898.8000489999999</v>
      </c>
      <c r="C1189" s="260">
        <v>1930.6800539999999</v>
      </c>
      <c r="D1189" s="260">
        <v>1898.8000489999999</v>
      </c>
      <c r="E1189" s="260">
        <v>1926.8199460000001</v>
      </c>
      <c r="F1189" s="261">
        <v>1926.8199460000001</v>
      </c>
      <c r="G1189" s="260">
        <v>5011540000</v>
      </c>
      <c r="H1189" s="263">
        <f t="shared" si="18"/>
        <v>1.6480439087318579E-2</v>
      </c>
      <c r="I1189" s="262"/>
      <c r="J1189" s="266">
        <v>1187</v>
      </c>
      <c r="K1189">
        <v>1.6480439087318579E-2</v>
      </c>
      <c r="L1189" s="267">
        <v>-8.2294399186088191E-3</v>
      </c>
    </row>
    <row r="1190" spans="1:12" ht="14.4" x14ac:dyDescent="0.3">
      <c r="A1190" s="8">
        <v>42416</v>
      </c>
      <c r="B1190" s="260">
        <v>1871.4399410000001</v>
      </c>
      <c r="C1190" s="260">
        <v>1895.7700199999999</v>
      </c>
      <c r="D1190" s="260">
        <v>1871.4399410000001</v>
      </c>
      <c r="E1190" s="260">
        <v>1895.579956</v>
      </c>
      <c r="F1190" s="261">
        <v>1895.579956</v>
      </c>
      <c r="G1190" s="260">
        <v>4570670000</v>
      </c>
      <c r="H1190" s="263">
        <f t="shared" si="18"/>
        <v>1.651665425466653E-2</v>
      </c>
      <c r="I1190" s="262"/>
      <c r="J1190" s="266">
        <v>1188</v>
      </c>
      <c r="K1190">
        <v>1.651665425466653E-2</v>
      </c>
      <c r="L1190" s="267">
        <v>-8.213913373450522E-3</v>
      </c>
    </row>
    <row r="1191" spans="1:12" ht="14.4" x14ac:dyDescent="0.3">
      <c r="A1191" s="8">
        <v>42412</v>
      </c>
      <c r="B1191" s="260">
        <v>1833.400024</v>
      </c>
      <c r="C1191" s="260">
        <v>1864.780029</v>
      </c>
      <c r="D1191" s="260">
        <v>1833.400024</v>
      </c>
      <c r="E1191" s="260">
        <v>1864.780029</v>
      </c>
      <c r="F1191" s="261">
        <v>1864.780029</v>
      </c>
      <c r="G1191" s="260">
        <v>4696920000</v>
      </c>
      <c r="H1191" s="263">
        <f t="shared" si="18"/>
        <v>1.9518049434029211E-2</v>
      </c>
      <c r="I1191" s="262"/>
      <c r="J1191" s="266">
        <v>1189</v>
      </c>
      <c r="K1191">
        <v>1.9518049434029211E-2</v>
      </c>
      <c r="L1191" s="267">
        <v>-8.2102592734345867E-3</v>
      </c>
    </row>
    <row r="1192" spans="1:12" ht="14.4" x14ac:dyDescent="0.3">
      <c r="A1192" s="8">
        <v>42411</v>
      </c>
      <c r="B1192" s="260">
        <v>1847</v>
      </c>
      <c r="C1192" s="260">
        <v>1847</v>
      </c>
      <c r="D1192" s="260">
        <v>1810.099976</v>
      </c>
      <c r="E1192" s="260">
        <v>1829.079956</v>
      </c>
      <c r="F1192" s="261">
        <v>1829.079956</v>
      </c>
      <c r="G1192" s="260">
        <v>5500800000</v>
      </c>
      <c r="H1192" s="263">
        <f t="shared" si="18"/>
        <v>-1.2301161634528225E-2</v>
      </c>
      <c r="I1192" s="262"/>
      <c r="J1192" s="266">
        <v>1190</v>
      </c>
      <c r="K1192">
        <v>-1.2301161634528225E-2</v>
      </c>
      <c r="L1192" s="267">
        <v>-8.207438654118963E-3</v>
      </c>
    </row>
    <row r="1193" spans="1:12" ht="14.4" x14ac:dyDescent="0.3">
      <c r="A1193" s="8">
        <v>42410</v>
      </c>
      <c r="B1193" s="260">
        <v>1857.099976</v>
      </c>
      <c r="C1193" s="260">
        <v>1881.599976</v>
      </c>
      <c r="D1193" s="260">
        <v>1850.3199460000001</v>
      </c>
      <c r="E1193" s="260">
        <v>1851.8599850000001</v>
      </c>
      <c r="F1193" s="261">
        <v>1851.8599850000001</v>
      </c>
      <c r="G1193" s="260">
        <v>4471170000</v>
      </c>
      <c r="H1193" s="263">
        <f t="shared" si="18"/>
        <v>-1.8895050095239695E-4</v>
      </c>
      <c r="I1193" s="262"/>
      <c r="J1193" s="266">
        <v>1191</v>
      </c>
      <c r="K1193">
        <v>-1.8895050095239695E-4</v>
      </c>
      <c r="L1193" s="267">
        <v>-8.2072763603584942E-3</v>
      </c>
    </row>
    <row r="1194" spans="1:12" ht="14.4" x14ac:dyDescent="0.3">
      <c r="A1194" s="8">
        <v>42409</v>
      </c>
      <c r="B1194" s="260">
        <v>1848.459961</v>
      </c>
      <c r="C1194" s="260">
        <v>1868.25</v>
      </c>
      <c r="D1194" s="260">
        <v>1834.9399410000001</v>
      </c>
      <c r="E1194" s="260">
        <v>1852.209961</v>
      </c>
      <c r="F1194" s="261">
        <v>1852.209961</v>
      </c>
      <c r="G1194" s="260">
        <v>5183220000</v>
      </c>
      <c r="H1194" s="263">
        <f t="shared" si="18"/>
        <v>-6.6362010054474632E-4</v>
      </c>
      <c r="I1194" s="262"/>
      <c r="J1194" s="266">
        <v>1192</v>
      </c>
      <c r="K1194">
        <v>-6.6362010054474632E-4</v>
      </c>
      <c r="L1194" s="267">
        <v>-8.2000544197497159E-3</v>
      </c>
    </row>
    <row r="1195" spans="1:12" ht="14.4" x14ac:dyDescent="0.3">
      <c r="A1195" s="8">
        <v>42408</v>
      </c>
      <c r="B1195" s="260">
        <v>1873.25</v>
      </c>
      <c r="C1195" s="260">
        <v>1873.25</v>
      </c>
      <c r="D1195" s="260">
        <v>1828.459961</v>
      </c>
      <c r="E1195" s="260">
        <v>1853.4399410000001</v>
      </c>
      <c r="F1195" s="261">
        <v>1853.4399410000001</v>
      </c>
      <c r="G1195" s="260">
        <v>5636460000</v>
      </c>
      <c r="H1195" s="263">
        <f t="shared" si="18"/>
        <v>-1.4153935962584503E-2</v>
      </c>
      <c r="I1195" s="262"/>
      <c r="J1195" s="266">
        <v>1193</v>
      </c>
      <c r="K1195">
        <v>-1.4153935962584503E-2</v>
      </c>
      <c r="L1195" s="267">
        <v>-8.1874908594294672E-3</v>
      </c>
    </row>
    <row r="1196" spans="1:12" ht="14.4" x14ac:dyDescent="0.3">
      <c r="A1196" s="8">
        <v>42405</v>
      </c>
      <c r="B1196" s="260">
        <v>1913.0699460000001</v>
      </c>
      <c r="C1196" s="260">
        <v>1913.0699460000001</v>
      </c>
      <c r="D1196" s="260">
        <v>1872.650024</v>
      </c>
      <c r="E1196" s="260">
        <v>1880.0500489999999</v>
      </c>
      <c r="F1196" s="261">
        <v>1880.0500489999999</v>
      </c>
      <c r="G1196" s="260">
        <v>4929940000</v>
      </c>
      <c r="H1196" s="263">
        <f t="shared" si="18"/>
        <v>-1.8481246133065947E-2</v>
      </c>
      <c r="I1196" s="262"/>
      <c r="J1196" s="266">
        <v>1194</v>
      </c>
      <c r="K1196">
        <v>-1.8481246133065947E-2</v>
      </c>
      <c r="L1196" s="267">
        <v>-8.1694825580172926E-3</v>
      </c>
    </row>
    <row r="1197" spans="1:12" ht="14.4" x14ac:dyDescent="0.3">
      <c r="A1197" s="8">
        <v>42404</v>
      </c>
      <c r="B1197" s="260">
        <v>1911.670044</v>
      </c>
      <c r="C1197" s="260">
        <v>1927.349976</v>
      </c>
      <c r="D1197" s="260">
        <v>1900.5200199999999</v>
      </c>
      <c r="E1197" s="260">
        <v>1915.4499510000001</v>
      </c>
      <c r="F1197" s="261">
        <v>1915.4499510000001</v>
      </c>
      <c r="G1197" s="260">
        <v>5193320000</v>
      </c>
      <c r="H1197" s="263">
        <f t="shared" si="18"/>
        <v>1.5267326294096282E-3</v>
      </c>
      <c r="I1197" s="262"/>
      <c r="J1197" s="266">
        <v>1195</v>
      </c>
      <c r="K1197">
        <v>1.5267326294096282E-3</v>
      </c>
      <c r="L1197" s="267">
        <v>-8.1633091296221625E-3</v>
      </c>
    </row>
    <row r="1198" spans="1:12" ht="14.4" x14ac:dyDescent="0.3">
      <c r="A1198" s="8">
        <v>42403</v>
      </c>
      <c r="B1198" s="260">
        <v>1907.0699460000001</v>
      </c>
      <c r="C1198" s="260">
        <v>1918.01001</v>
      </c>
      <c r="D1198" s="260">
        <v>1872.2299800000001</v>
      </c>
      <c r="E1198" s="260">
        <v>1912.530029</v>
      </c>
      <c r="F1198" s="261">
        <v>1912.530029</v>
      </c>
      <c r="G1198" s="260">
        <v>5172950000</v>
      </c>
      <c r="H1198" s="263">
        <f t="shared" si="18"/>
        <v>4.9920389353982179E-3</v>
      </c>
      <c r="I1198" s="262"/>
      <c r="J1198" s="266">
        <v>1196</v>
      </c>
      <c r="K1198">
        <v>4.9920389353982179E-3</v>
      </c>
      <c r="L1198" s="267">
        <v>-8.1609005085483063E-3</v>
      </c>
    </row>
    <row r="1199" spans="1:12" ht="14.4" x14ac:dyDescent="0.3">
      <c r="A1199" s="8">
        <v>42402</v>
      </c>
      <c r="B1199" s="260">
        <v>1935.26001</v>
      </c>
      <c r="C1199" s="260">
        <v>1935.26001</v>
      </c>
      <c r="D1199" s="260">
        <v>1897.290039</v>
      </c>
      <c r="E1199" s="260">
        <v>1903.030029</v>
      </c>
      <c r="F1199" s="261">
        <v>1903.030029</v>
      </c>
      <c r="G1199" s="260">
        <v>4463190000</v>
      </c>
      <c r="H1199" s="263">
        <f t="shared" si="18"/>
        <v>-1.8743091042644822E-2</v>
      </c>
      <c r="I1199" s="262"/>
      <c r="J1199" s="266">
        <v>1197</v>
      </c>
      <c r="K1199">
        <v>-1.8743091042644822E-2</v>
      </c>
      <c r="L1199" s="267">
        <v>-8.1528329710507455E-3</v>
      </c>
    </row>
    <row r="1200" spans="1:12" ht="14.4" x14ac:dyDescent="0.3">
      <c r="A1200" s="8">
        <v>42401</v>
      </c>
      <c r="B1200" s="260">
        <v>1936.9399410000001</v>
      </c>
      <c r="C1200" s="260">
        <v>1947.1999510000001</v>
      </c>
      <c r="D1200" s="260">
        <v>1920.3000489999999</v>
      </c>
      <c r="E1200" s="260">
        <v>1939.380005</v>
      </c>
      <c r="F1200" s="261">
        <v>1939.380005</v>
      </c>
      <c r="G1200" s="260">
        <v>4322530000</v>
      </c>
      <c r="H1200" s="263">
        <f t="shared" si="18"/>
        <v>-4.4323640602833439E-4</v>
      </c>
      <c r="I1200" s="262"/>
      <c r="J1200" s="266">
        <v>1198</v>
      </c>
      <c r="K1200">
        <v>-4.4323640602833439E-4</v>
      </c>
      <c r="L1200" s="267">
        <v>-8.1483978382928188E-3</v>
      </c>
    </row>
    <row r="1201" spans="1:12" ht="14.4" x14ac:dyDescent="0.3">
      <c r="A1201" s="8">
        <v>42398</v>
      </c>
      <c r="B1201" s="260">
        <v>1894</v>
      </c>
      <c r="C1201" s="260">
        <v>1940.23999</v>
      </c>
      <c r="D1201" s="260">
        <v>1894</v>
      </c>
      <c r="E1201" s="260">
        <v>1940.23999</v>
      </c>
      <c r="F1201" s="261">
        <v>1940.23999</v>
      </c>
      <c r="G1201" s="260">
        <v>5497570000</v>
      </c>
      <c r="H1201" s="263">
        <f t="shared" si="18"/>
        <v>2.4760217481832957E-2</v>
      </c>
      <c r="I1201" s="262"/>
      <c r="J1201" s="266">
        <v>1199</v>
      </c>
      <c r="K1201">
        <v>2.4760217481832957E-2</v>
      </c>
      <c r="L1201" s="267">
        <v>-8.1393165692622994E-3</v>
      </c>
    </row>
    <row r="1202" spans="1:12" ht="14.4" x14ac:dyDescent="0.3">
      <c r="A1202" s="8">
        <v>42397</v>
      </c>
      <c r="B1202" s="260">
        <v>1885.219971</v>
      </c>
      <c r="C1202" s="260">
        <v>1902.959961</v>
      </c>
      <c r="D1202" s="260">
        <v>1873.650024</v>
      </c>
      <c r="E1202" s="260">
        <v>1893.3599850000001</v>
      </c>
      <c r="F1202" s="261">
        <v>1893.3599850000001</v>
      </c>
      <c r="G1202" s="260">
        <v>4693010000</v>
      </c>
      <c r="H1202" s="263">
        <f t="shared" si="18"/>
        <v>5.5285771108634189E-3</v>
      </c>
      <c r="I1202" s="262"/>
      <c r="J1202" s="266">
        <v>1200</v>
      </c>
      <c r="K1202">
        <v>5.5285771108634189E-3</v>
      </c>
      <c r="L1202" s="267">
        <v>-8.1330273628102776E-3</v>
      </c>
    </row>
    <row r="1203" spans="1:12" ht="14.4" x14ac:dyDescent="0.3">
      <c r="A1203" s="8">
        <v>42396</v>
      </c>
      <c r="B1203" s="260">
        <v>1902.5200199999999</v>
      </c>
      <c r="C1203" s="260">
        <v>1916.98999</v>
      </c>
      <c r="D1203" s="260">
        <v>1872.6999510000001</v>
      </c>
      <c r="E1203" s="260">
        <v>1882.9499510000001</v>
      </c>
      <c r="F1203" s="261">
        <v>1882.9499510000001</v>
      </c>
      <c r="G1203" s="260">
        <v>4754040000</v>
      </c>
      <c r="H1203" s="263">
        <f t="shared" si="18"/>
        <v>-1.0863483946818714E-2</v>
      </c>
      <c r="I1203" s="262"/>
      <c r="J1203" s="266">
        <v>1201</v>
      </c>
      <c r="K1203">
        <v>-1.0863483946818714E-2</v>
      </c>
      <c r="L1203" s="267">
        <v>-8.129890344531359E-3</v>
      </c>
    </row>
    <row r="1204" spans="1:12" ht="14.4" x14ac:dyDescent="0.3">
      <c r="A1204" s="8">
        <v>42395</v>
      </c>
      <c r="B1204" s="260">
        <v>1878.790039</v>
      </c>
      <c r="C1204" s="260">
        <v>1906.7299800000001</v>
      </c>
      <c r="D1204" s="260">
        <v>1878.790039</v>
      </c>
      <c r="E1204" s="260">
        <v>1903.630005</v>
      </c>
      <c r="F1204" s="261">
        <v>1903.630005</v>
      </c>
      <c r="G1204" s="260">
        <v>4357940000</v>
      </c>
      <c r="H1204" s="263">
        <f t="shared" si="18"/>
        <v>1.414433568220359E-2</v>
      </c>
      <c r="I1204" s="262"/>
      <c r="J1204" s="266">
        <v>1202</v>
      </c>
      <c r="K1204">
        <v>1.414433568220359E-2</v>
      </c>
      <c r="L1204" s="267">
        <v>-8.1259263245575912E-3</v>
      </c>
    </row>
    <row r="1205" spans="1:12" ht="14.4" x14ac:dyDescent="0.3">
      <c r="A1205" s="8">
        <v>42394</v>
      </c>
      <c r="B1205" s="260">
        <v>1906.280029</v>
      </c>
      <c r="C1205" s="260">
        <v>1906.280029</v>
      </c>
      <c r="D1205" s="260">
        <v>1875.969971</v>
      </c>
      <c r="E1205" s="260">
        <v>1877.079956</v>
      </c>
      <c r="F1205" s="261">
        <v>1877.079956</v>
      </c>
      <c r="G1205" s="260">
        <v>4401380000</v>
      </c>
      <c r="H1205" s="263">
        <f t="shared" si="18"/>
        <v>-1.5637981868314242E-2</v>
      </c>
      <c r="I1205" s="262"/>
      <c r="J1205" s="266">
        <v>1203</v>
      </c>
      <c r="K1205">
        <v>-1.5637981868314242E-2</v>
      </c>
      <c r="L1205" s="267">
        <v>-8.1257173675008381E-3</v>
      </c>
    </row>
    <row r="1206" spans="1:12" ht="14.4" x14ac:dyDescent="0.3">
      <c r="A1206" s="8">
        <v>42391</v>
      </c>
      <c r="B1206" s="260">
        <v>1877.400024</v>
      </c>
      <c r="C1206" s="260">
        <v>1908.849976</v>
      </c>
      <c r="D1206" s="260">
        <v>1877.400024</v>
      </c>
      <c r="E1206" s="260">
        <v>1906.900024</v>
      </c>
      <c r="F1206" s="261">
        <v>1906.900024</v>
      </c>
      <c r="G1206" s="260">
        <v>4901760000</v>
      </c>
      <c r="H1206" s="263">
        <f t="shared" si="18"/>
        <v>2.0283700930896903E-2</v>
      </c>
      <c r="I1206" s="262"/>
      <c r="J1206" s="266">
        <v>1204</v>
      </c>
      <c r="K1206">
        <v>2.0283700930896903E-2</v>
      </c>
      <c r="L1206" s="267">
        <v>-8.1223345164576112E-3</v>
      </c>
    </row>
    <row r="1207" spans="1:12" ht="14.4" x14ac:dyDescent="0.3">
      <c r="A1207" s="8">
        <v>42390</v>
      </c>
      <c r="B1207" s="260">
        <v>1861.459961</v>
      </c>
      <c r="C1207" s="260">
        <v>1889.849976</v>
      </c>
      <c r="D1207" s="260">
        <v>1848.9799800000001</v>
      </c>
      <c r="E1207" s="260">
        <v>1868.98999</v>
      </c>
      <c r="F1207" s="261">
        <v>1868.98999</v>
      </c>
      <c r="G1207" s="260">
        <v>5078810000</v>
      </c>
      <c r="H1207" s="263">
        <f t="shared" si="18"/>
        <v>5.1954382646433282E-3</v>
      </c>
      <c r="I1207" s="262"/>
      <c r="J1207" s="266">
        <v>1205</v>
      </c>
      <c r="K1207">
        <v>5.1954382646433282E-3</v>
      </c>
      <c r="L1207" s="267">
        <v>-8.1209766700403065E-3</v>
      </c>
    </row>
    <row r="1208" spans="1:12" ht="14.4" x14ac:dyDescent="0.3">
      <c r="A1208" s="8">
        <v>42389</v>
      </c>
      <c r="B1208" s="260">
        <v>1876.1800539999999</v>
      </c>
      <c r="C1208" s="260">
        <v>1876.1800539999999</v>
      </c>
      <c r="D1208" s="260">
        <v>1812.290039</v>
      </c>
      <c r="E1208" s="260">
        <v>1859.329956</v>
      </c>
      <c r="F1208" s="261">
        <v>1859.329956</v>
      </c>
      <c r="G1208" s="260">
        <v>6416070000</v>
      </c>
      <c r="H1208" s="263">
        <f t="shared" si="18"/>
        <v>-1.1693855152753438E-2</v>
      </c>
      <c r="I1208" s="262"/>
      <c r="J1208" s="266">
        <v>1206</v>
      </c>
      <c r="K1208">
        <v>-1.1693855152753438E-2</v>
      </c>
      <c r="L1208" s="267">
        <v>-8.1194201290064015E-3</v>
      </c>
    </row>
    <row r="1209" spans="1:12" ht="14.4" x14ac:dyDescent="0.3">
      <c r="A1209" s="8">
        <v>42388</v>
      </c>
      <c r="B1209" s="260">
        <v>1888.660034</v>
      </c>
      <c r="C1209" s="260">
        <v>1901.4399410000001</v>
      </c>
      <c r="D1209" s="260">
        <v>1864.599976</v>
      </c>
      <c r="E1209" s="260">
        <v>1881.329956</v>
      </c>
      <c r="F1209" s="261">
        <v>1881.329956</v>
      </c>
      <c r="G1209" s="260">
        <v>4928350000</v>
      </c>
      <c r="H1209" s="263">
        <f t="shared" si="18"/>
        <v>5.3182155440808176E-4</v>
      </c>
      <c r="I1209" s="262"/>
      <c r="J1209" s="266">
        <v>1207</v>
      </c>
      <c r="K1209">
        <v>5.3182155440808176E-4</v>
      </c>
      <c r="L1209" s="267">
        <v>-8.1189166604640692E-3</v>
      </c>
    </row>
    <row r="1210" spans="1:12" ht="14.4" x14ac:dyDescent="0.3">
      <c r="A1210" s="8">
        <v>42384</v>
      </c>
      <c r="B1210" s="260">
        <v>1916.6800539999999</v>
      </c>
      <c r="C1210" s="260">
        <v>1916.6800539999999</v>
      </c>
      <c r="D1210" s="260">
        <v>1857.829956</v>
      </c>
      <c r="E1210" s="260">
        <v>1880.329956</v>
      </c>
      <c r="F1210" s="261">
        <v>1880.329956</v>
      </c>
      <c r="G1210" s="260">
        <v>5468460000</v>
      </c>
      <c r="H1210" s="263">
        <f t="shared" si="18"/>
        <v>-2.1599098121783969E-2</v>
      </c>
      <c r="I1210" s="262"/>
      <c r="J1210" s="266">
        <v>1208</v>
      </c>
      <c r="K1210">
        <v>-2.1599098121783969E-2</v>
      </c>
      <c r="L1210" s="267">
        <v>-8.1171721142561434E-3</v>
      </c>
    </row>
    <row r="1211" spans="1:12" ht="14.4" x14ac:dyDescent="0.3">
      <c r="A1211" s="8">
        <v>42383</v>
      </c>
      <c r="B1211" s="260">
        <v>1891.6800539999999</v>
      </c>
      <c r="C1211" s="260">
        <v>1934.469971</v>
      </c>
      <c r="D1211" s="260">
        <v>1878.9300539999999</v>
      </c>
      <c r="E1211" s="260">
        <v>1921.839966</v>
      </c>
      <c r="F1211" s="261">
        <v>1921.839966</v>
      </c>
      <c r="G1211" s="260">
        <v>5241110000</v>
      </c>
      <c r="H1211" s="263">
        <f t="shared" si="18"/>
        <v>1.6695905641396367E-2</v>
      </c>
      <c r="I1211" s="262"/>
      <c r="J1211" s="266">
        <v>1209</v>
      </c>
      <c r="K1211">
        <v>1.6695905641396367E-2</v>
      </c>
      <c r="L1211" s="267">
        <v>-8.1151910232802778E-3</v>
      </c>
    </row>
    <row r="1212" spans="1:12" ht="14.4" x14ac:dyDescent="0.3">
      <c r="A1212" s="8">
        <v>42382</v>
      </c>
      <c r="B1212" s="260">
        <v>1940.339966</v>
      </c>
      <c r="C1212" s="260">
        <v>1950.329956</v>
      </c>
      <c r="D1212" s="260">
        <v>1886.410034</v>
      </c>
      <c r="E1212" s="260">
        <v>1890.280029</v>
      </c>
      <c r="F1212" s="261">
        <v>1890.280029</v>
      </c>
      <c r="G1212" s="260">
        <v>5087030000</v>
      </c>
      <c r="H1212" s="263">
        <f t="shared" si="18"/>
        <v>-2.4965452602732516E-2</v>
      </c>
      <c r="I1212" s="262"/>
      <c r="J1212" s="266">
        <v>1210</v>
      </c>
      <c r="K1212">
        <v>-2.4965452602732516E-2</v>
      </c>
      <c r="L1212" s="267">
        <v>-8.1006168553458963E-3</v>
      </c>
    </row>
    <row r="1213" spans="1:12" ht="14.4" x14ac:dyDescent="0.3">
      <c r="A1213" s="8">
        <v>42381</v>
      </c>
      <c r="B1213" s="260">
        <v>1927.829956</v>
      </c>
      <c r="C1213" s="260">
        <v>1947.380005</v>
      </c>
      <c r="D1213" s="260">
        <v>1914.349976</v>
      </c>
      <c r="E1213" s="260">
        <v>1938.6800539999999</v>
      </c>
      <c r="F1213" s="261">
        <v>1938.6800539999999</v>
      </c>
      <c r="G1213" s="260">
        <v>4887260000</v>
      </c>
      <c r="H1213" s="263">
        <f t="shared" si="18"/>
        <v>7.8027986383718759E-3</v>
      </c>
      <c r="I1213" s="262"/>
      <c r="J1213" s="266">
        <v>1211</v>
      </c>
      <c r="K1213">
        <v>7.8027986383718759E-3</v>
      </c>
      <c r="L1213" s="267">
        <v>-8.1003149581485075E-3</v>
      </c>
    </row>
    <row r="1214" spans="1:12" ht="14.4" x14ac:dyDescent="0.3">
      <c r="A1214" s="8">
        <v>42380</v>
      </c>
      <c r="B1214" s="260">
        <v>1926.119995</v>
      </c>
      <c r="C1214" s="260">
        <v>1935.650024</v>
      </c>
      <c r="D1214" s="260">
        <v>1901.099976</v>
      </c>
      <c r="E1214" s="260">
        <v>1923.670044</v>
      </c>
      <c r="F1214" s="261">
        <v>1923.670044</v>
      </c>
      <c r="G1214" s="260">
        <v>4607290000</v>
      </c>
      <c r="H1214" s="263">
        <f t="shared" si="18"/>
        <v>8.532723085774163E-4</v>
      </c>
      <c r="I1214" s="262"/>
      <c r="J1214" s="266">
        <v>1212</v>
      </c>
      <c r="K1214">
        <v>8.532723085774163E-4</v>
      </c>
      <c r="L1214" s="267">
        <v>-8.0983279721179979E-3</v>
      </c>
    </row>
    <row r="1215" spans="1:12" ht="14.4" x14ac:dyDescent="0.3">
      <c r="A1215" s="8">
        <v>42377</v>
      </c>
      <c r="B1215" s="260">
        <v>1945.969971</v>
      </c>
      <c r="C1215" s="260">
        <v>1960.400024</v>
      </c>
      <c r="D1215" s="260">
        <v>1918.459961</v>
      </c>
      <c r="E1215" s="260">
        <v>1922.030029</v>
      </c>
      <c r="F1215" s="261">
        <v>1922.030029</v>
      </c>
      <c r="G1215" s="260">
        <v>4664940000</v>
      </c>
      <c r="H1215" s="263">
        <f t="shared" si="18"/>
        <v>-1.0838374634476389E-2</v>
      </c>
      <c r="I1215" s="262"/>
      <c r="J1215" s="266">
        <v>1213</v>
      </c>
      <c r="K1215">
        <v>-1.0838374634476389E-2</v>
      </c>
      <c r="L1215" s="267">
        <v>-8.0980562141740233E-3</v>
      </c>
    </row>
    <row r="1216" spans="1:12" ht="14.4" x14ac:dyDescent="0.3">
      <c r="A1216" s="8">
        <v>42376</v>
      </c>
      <c r="B1216" s="260">
        <v>1985.3199460000001</v>
      </c>
      <c r="C1216" s="260">
        <v>1985.3199460000001</v>
      </c>
      <c r="D1216" s="260">
        <v>1938.829956</v>
      </c>
      <c r="E1216" s="260">
        <v>1943.089966</v>
      </c>
      <c r="F1216" s="261">
        <v>1943.089966</v>
      </c>
      <c r="G1216" s="260">
        <v>5076590000</v>
      </c>
      <c r="H1216" s="263">
        <f t="shared" si="18"/>
        <v>-2.3700443039098174E-2</v>
      </c>
      <c r="I1216" s="262"/>
      <c r="J1216" s="266">
        <v>1214</v>
      </c>
      <c r="K1216">
        <v>-2.3700443039098174E-2</v>
      </c>
      <c r="L1216" s="267">
        <v>-8.0963910132735833E-3</v>
      </c>
    </row>
    <row r="1217" spans="1:12" ht="14.4" x14ac:dyDescent="0.3">
      <c r="A1217" s="8">
        <v>42375</v>
      </c>
      <c r="B1217" s="260">
        <v>2011.709961</v>
      </c>
      <c r="C1217" s="260">
        <v>2011.709961</v>
      </c>
      <c r="D1217" s="260">
        <v>1979.0500489999999</v>
      </c>
      <c r="E1217" s="260">
        <v>1990.26001</v>
      </c>
      <c r="F1217" s="261">
        <v>1990.26001</v>
      </c>
      <c r="G1217" s="260">
        <v>4336660000</v>
      </c>
      <c r="H1217" s="263">
        <f t="shared" si="18"/>
        <v>-1.31153966170151E-2</v>
      </c>
      <c r="I1217" s="262"/>
      <c r="J1217" s="266">
        <v>1215</v>
      </c>
      <c r="K1217">
        <v>-1.31153966170151E-2</v>
      </c>
      <c r="L1217" s="267">
        <v>-8.0947264376099899E-3</v>
      </c>
    </row>
    <row r="1218" spans="1:12" ht="14.4" x14ac:dyDescent="0.3">
      <c r="A1218" s="8">
        <v>42374</v>
      </c>
      <c r="B1218" s="260">
        <v>2013.780029</v>
      </c>
      <c r="C1218" s="260">
        <v>2021.9399410000001</v>
      </c>
      <c r="D1218" s="260">
        <v>2004.170044</v>
      </c>
      <c r="E1218" s="260">
        <v>2016.709961</v>
      </c>
      <c r="F1218" s="261">
        <v>2016.709961</v>
      </c>
      <c r="G1218" s="260">
        <v>3706620000</v>
      </c>
      <c r="H1218" s="263">
        <f t="shared" si="18"/>
        <v>2.012226074739071E-3</v>
      </c>
      <c r="I1218" s="262"/>
      <c r="J1218" s="266">
        <v>1216</v>
      </c>
      <c r="K1218">
        <v>2.012226074739071E-3</v>
      </c>
      <c r="L1218" s="267">
        <v>-8.0936852433588034E-3</v>
      </c>
    </row>
    <row r="1219" spans="1:12" ht="14.4" x14ac:dyDescent="0.3">
      <c r="A1219" s="8">
        <v>42373</v>
      </c>
      <c r="B1219" s="260">
        <v>2038.1999510000001</v>
      </c>
      <c r="C1219" s="260">
        <v>2038.1999510000001</v>
      </c>
      <c r="D1219" s="260">
        <v>1989.6800539999999</v>
      </c>
      <c r="E1219" s="260">
        <v>2012.660034</v>
      </c>
      <c r="F1219" s="261">
        <v>2012.660034</v>
      </c>
      <c r="G1219" s="260">
        <v>4304880000</v>
      </c>
      <c r="H1219" s="263">
        <f t="shared" si="18"/>
        <v>-1.530373098179018E-2</v>
      </c>
      <c r="I1219" s="262"/>
      <c r="J1219" s="266">
        <v>1217</v>
      </c>
      <c r="K1219">
        <v>-1.530373098179018E-2</v>
      </c>
      <c r="L1219" s="267">
        <v>-8.0920725020205315E-3</v>
      </c>
    </row>
    <row r="1220" spans="1:12" ht="14.4" x14ac:dyDescent="0.3">
      <c r="A1220" s="8">
        <v>42369</v>
      </c>
      <c r="B1220" s="260">
        <v>2060.5900879999999</v>
      </c>
      <c r="C1220" s="260">
        <v>2062.540039</v>
      </c>
      <c r="D1220" s="260">
        <v>2043.619995</v>
      </c>
      <c r="E1220" s="260">
        <v>2043.9399410000001</v>
      </c>
      <c r="F1220" s="261">
        <v>2043.9399410000001</v>
      </c>
      <c r="G1220" s="260">
        <v>2655330000</v>
      </c>
      <c r="H1220" s="263">
        <f t="shared" ref="H1220:H1283" si="19">(F1220-F1221)/F1221</f>
        <v>-9.4119130897784096E-3</v>
      </c>
      <c r="I1220" s="262"/>
      <c r="J1220" s="266">
        <v>1218</v>
      </c>
      <c r="K1220">
        <v>-9.4119130897784096E-3</v>
      </c>
      <c r="L1220" s="267">
        <v>-8.0818651638488222E-3</v>
      </c>
    </row>
    <row r="1221" spans="1:12" ht="14.4" x14ac:dyDescent="0.3">
      <c r="A1221" s="8">
        <v>42368</v>
      </c>
      <c r="B1221" s="260">
        <v>2077.3400879999999</v>
      </c>
      <c r="C1221" s="260">
        <v>2077.3400879999999</v>
      </c>
      <c r="D1221" s="260">
        <v>2061.969971</v>
      </c>
      <c r="E1221" s="260">
        <v>2063.360107</v>
      </c>
      <c r="F1221" s="261">
        <v>2063.360107</v>
      </c>
      <c r="G1221" s="260">
        <v>2367430000</v>
      </c>
      <c r="H1221" s="263">
        <f t="shared" si="19"/>
        <v>-7.2172285974309268E-3</v>
      </c>
      <c r="I1221" s="262"/>
      <c r="J1221" s="266">
        <v>1219</v>
      </c>
      <c r="K1221">
        <v>-7.2172285974309268E-3</v>
      </c>
      <c r="L1221" s="267">
        <v>-8.076408078172349E-3</v>
      </c>
    </row>
    <row r="1222" spans="1:12" ht="14.4" x14ac:dyDescent="0.3">
      <c r="A1222" s="8">
        <v>42367</v>
      </c>
      <c r="B1222" s="260">
        <v>2060.540039</v>
      </c>
      <c r="C1222" s="260">
        <v>2081.5600589999999</v>
      </c>
      <c r="D1222" s="260">
        <v>2060.540039</v>
      </c>
      <c r="E1222" s="260">
        <v>2078.360107</v>
      </c>
      <c r="F1222" s="261">
        <v>2078.360107</v>
      </c>
      <c r="G1222" s="260">
        <v>2542000000</v>
      </c>
      <c r="H1222" s="263">
        <f t="shared" si="19"/>
        <v>1.0629762703622645E-2</v>
      </c>
      <c r="I1222" s="262"/>
      <c r="J1222" s="266">
        <v>1220</v>
      </c>
      <c r="K1222">
        <v>1.0629762703622645E-2</v>
      </c>
      <c r="L1222" s="267">
        <v>-8.0728246631084181E-3</v>
      </c>
    </row>
    <row r="1223" spans="1:12" ht="14.4" x14ac:dyDescent="0.3">
      <c r="A1223" s="8">
        <v>42366</v>
      </c>
      <c r="B1223" s="260">
        <v>2057.7700199999999</v>
      </c>
      <c r="C1223" s="260">
        <v>2057.7700199999999</v>
      </c>
      <c r="D1223" s="260">
        <v>2044.1999510000001</v>
      </c>
      <c r="E1223" s="260">
        <v>2056.5</v>
      </c>
      <c r="F1223" s="261">
        <v>2056.5</v>
      </c>
      <c r="G1223" s="260">
        <v>2492510000</v>
      </c>
      <c r="H1223" s="263">
        <f t="shared" si="19"/>
        <v>-2.1785598289101996E-3</v>
      </c>
      <c r="I1223" s="262"/>
      <c r="J1223" s="266">
        <v>1221</v>
      </c>
      <c r="K1223">
        <v>-2.1785598289101996E-3</v>
      </c>
      <c r="L1223" s="267">
        <v>-8.0722425207977559E-3</v>
      </c>
    </row>
    <row r="1224" spans="1:12" ht="14.4" x14ac:dyDescent="0.3">
      <c r="A1224" s="8">
        <v>42362</v>
      </c>
      <c r="B1224" s="260">
        <v>2063.5200199999999</v>
      </c>
      <c r="C1224" s="260">
        <v>2067.360107</v>
      </c>
      <c r="D1224" s="260">
        <v>2058.7299800000001</v>
      </c>
      <c r="E1224" s="260">
        <v>2060.98999</v>
      </c>
      <c r="F1224" s="261">
        <v>2060.98999</v>
      </c>
      <c r="G1224" s="260">
        <v>1411860000</v>
      </c>
      <c r="H1224" s="263">
        <f t="shared" si="19"/>
        <v>-1.5986363048084951E-3</v>
      </c>
      <c r="I1224" s="262"/>
      <c r="J1224" s="266">
        <v>1222</v>
      </c>
      <c r="K1224">
        <v>-1.5986363048084951E-3</v>
      </c>
      <c r="L1224" s="267">
        <v>-8.0719038226263612E-3</v>
      </c>
    </row>
    <row r="1225" spans="1:12" ht="14.4" x14ac:dyDescent="0.3">
      <c r="A1225" s="8">
        <v>42361</v>
      </c>
      <c r="B1225" s="260">
        <v>2042.1999510000001</v>
      </c>
      <c r="C1225" s="260">
        <v>2064.7299800000001</v>
      </c>
      <c r="D1225" s="260">
        <v>2042.1999510000001</v>
      </c>
      <c r="E1225" s="260">
        <v>2064.290039</v>
      </c>
      <c r="F1225" s="261">
        <v>2064.290039</v>
      </c>
      <c r="G1225" s="260">
        <v>3484090000</v>
      </c>
      <c r="H1225" s="263">
        <f t="shared" si="19"/>
        <v>1.2418068122691342E-2</v>
      </c>
      <c r="I1225" s="262"/>
      <c r="J1225" s="266">
        <v>1223</v>
      </c>
      <c r="K1225">
        <v>1.2418068122691342E-2</v>
      </c>
      <c r="L1225" s="267">
        <v>-8.067329408211317E-3</v>
      </c>
    </row>
    <row r="1226" spans="1:12" ht="14.4" x14ac:dyDescent="0.3">
      <c r="A1226" s="8">
        <v>42360</v>
      </c>
      <c r="B1226" s="260">
        <v>2023.150024</v>
      </c>
      <c r="C1226" s="260">
        <v>2042.73999</v>
      </c>
      <c r="D1226" s="260">
        <v>2020.48999</v>
      </c>
      <c r="E1226" s="260">
        <v>2038.969971</v>
      </c>
      <c r="F1226" s="261">
        <v>2038.969971</v>
      </c>
      <c r="G1226" s="260">
        <v>3520860000</v>
      </c>
      <c r="H1226" s="263">
        <f t="shared" si="19"/>
        <v>8.8167364066983073E-3</v>
      </c>
      <c r="I1226" s="262"/>
      <c r="J1226" s="266">
        <v>1224</v>
      </c>
      <c r="K1226">
        <v>8.8167364066983073E-3</v>
      </c>
      <c r="L1226" s="267">
        <v>-8.0523000204373342E-3</v>
      </c>
    </row>
    <row r="1227" spans="1:12" ht="14.4" x14ac:dyDescent="0.3">
      <c r="A1227" s="8">
        <v>42359</v>
      </c>
      <c r="B1227" s="260">
        <v>2010.2700199999999</v>
      </c>
      <c r="C1227" s="260">
        <v>2022.900024</v>
      </c>
      <c r="D1227" s="260">
        <v>2005.9300539999999</v>
      </c>
      <c r="E1227" s="260">
        <v>2021.150024</v>
      </c>
      <c r="F1227" s="261">
        <v>2021.150024</v>
      </c>
      <c r="G1227" s="260">
        <v>3760280000</v>
      </c>
      <c r="H1227" s="263">
        <f t="shared" si="19"/>
        <v>7.7784022432042963E-3</v>
      </c>
      <c r="I1227" s="262"/>
      <c r="J1227" s="266">
        <v>1225</v>
      </c>
      <c r="K1227">
        <v>7.7784022432042963E-3</v>
      </c>
      <c r="L1227" s="267">
        <v>-8.03493254497256E-3</v>
      </c>
    </row>
    <row r="1228" spans="1:12" ht="14.4" x14ac:dyDescent="0.3">
      <c r="A1228" s="8">
        <v>42356</v>
      </c>
      <c r="B1228" s="260">
        <v>2040.8100589999999</v>
      </c>
      <c r="C1228" s="260">
        <v>2040.8100589999999</v>
      </c>
      <c r="D1228" s="260">
        <v>2005.329956</v>
      </c>
      <c r="E1228" s="260">
        <v>2005.5500489999999</v>
      </c>
      <c r="F1228" s="261">
        <v>2005.5500489999999</v>
      </c>
      <c r="G1228" s="260">
        <v>6683070000</v>
      </c>
      <c r="H1228" s="263">
        <f t="shared" si="19"/>
        <v>-1.7797220091700192E-2</v>
      </c>
      <c r="I1228" s="262"/>
      <c r="J1228" s="266">
        <v>1226</v>
      </c>
      <c r="K1228">
        <v>-1.7797220091700192E-2</v>
      </c>
      <c r="L1228" s="267">
        <v>-8.0133231235974406E-3</v>
      </c>
    </row>
    <row r="1229" spans="1:12" ht="14.4" x14ac:dyDescent="0.3">
      <c r="A1229" s="8">
        <v>42355</v>
      </c>
      <c r="B1229" s="260">
        <v>2073.76001</v>
      </c>
      <c r="C1229" s="260">
        <v>2076.3701169999999</v>
      </c>
      <c r="D1229" s="260">
        <v>2041.660034</v>
      </c>
      <c r="E1229" s="260">
        <v>2041.8900149999999</v>
      </c>
      <c r="F1229" s="261">
        <v>2041.8900149999999</v>
      </c>
      <c r="G1229" s="260">
        <v>4327390000</v>
      </c>
      <c r="H1229" s="263">
        <f t="shared" si="19"/>
        <v>-1.5040520569611564E-2</v>
      </c>
      <c r="I1229" s="262"/>
      <c r="J1229" s="266">
        <v>1227</v>
      </c>
      <c r="K1229">
        <v>-1.5040520569611564E-2</v>
      </c>
      <c r="L1229" s="267">
        <v>-8.0036464560596047E-3</v>
      </c>
    </row>
    <row r="1230" spans="1:12" ht="14.4" x14ac:dyDescent="0.3">
      <c r="A1230" s="8">
        <v>42354</v>
      </c>
      <c r="B1230" s="260">
        <v>2046.5</v>
      </c>
      <c r="C1230" s="260">
        <v>2076.719971</v>
      </c>
      <c r="D1230" s="260">
        <v>2042.4300539999999</v>
      </c>
      <c r="E1230" s="260">
        <v>2073.070068</v>
      </c>
      <c r="F1230" s="261">
        <v>2073.070068</v>
      </c>
      <c r="G1230" s="260">
        <v>4635450000</v>
      </c>
      <c r="H1230" s="263">
        <f t="shared" si="19"/>
        <v>1.4514969343641774E-2</v>
      </c>
      <c r="I1230" s="262"/>
      <c r="J1230" s="266">
        <v>1228</v>
      </c>
      <c r="K1230">
        <v>1.4514969343641774E-2</v>
      </c>
      <c r="L1230" s="267">
        <v>-7.9856989405433874E-3</v>
      </c>
    </row>
    <row r="1231" spans="1:12" ht="14.4" x14ac:dyDescent="0.3">
      <c r="A1231" s="8">
        <v>42353</v>
      </c>
      <c r="B1231" s="260">
        <v>2025.5500489999999</v>
      </c>
      <c r="C1231" s="260">
        <v>2053.8701169999999</v>
      </c>
      <c r="D1231" s="260">
        <v>2025.5500489999999</v>
      </c>
      <c r="E1231" s="260">
        <v>2043.410034</v>
      </c>
      <c r="F1231" s="261">
        <v>2043.410034</v>
      </c>
      <c r="G1231" s="260">
        <v>4353540000</v>
      </c>
      <c r="H1231" s="263">
        <f t="shared" si="19"/>
        <v>1.0618561196917325E-2</v>
      </c>
      <c r="I1231" s="262"/>
      <c r="J1231" s="266">
        <v>1229</v>
      </c>
      <c r="K1231">
        <v>1.0618561196917325E-2</v>
      </c>
      <c r="L1231" s="267">
        <v>-7.983324752636585E-3</v>
      </c>
    </row>
    <row r="1232" spans="1:12" ht="14.4" x14ac:dyDescent="0.3">
      <c r="A1232" s="8">
        <v>42352</v>
      </c>
      <c r="B1232" s="260">
        <v>2013.369995</v>
      </c>
      <c r="C1232" s="260">
        <v>2022.920044</v>
      </c>
      <c r="D1232" s="260">
        <v>1993.26001</v>
      </c>
      <c r="E1232" s="260">
        <v>2021.9399410000001</v>
      </c>
      <c r="F1232" s="261">
        <v>2021.9399410000001</v>
      </c>
      <c r="G1232" s="260">
        <v>4612440000</v>
      </c>
      <c r="H1232" s="263">
        <f t="shared" si="19"/>
        <v>4.7555598740678263E-3</v>
      </c>
      <c r="I1232" s="262"/>
      <c r="J1232" s="266">
        <v>1230</v>
      </c>
      <c r="K1232">
        <v>4.7555598740678263E-3</v>
      </c>
      <c r="L1232" s="267">
        <v>-7.9741362302514062E-3</v>
      </c>
    </row>
    <row r="1233" spans="1:12" ht="14.4" x14ac:dyDescent="0.3">
      <c r="A1233" s="8">
        <v>42349</v>
      </c>
      <c r="B1233" s="260">
        <v>2047.2700199999999</v>
      </c>
      <c r="C1233" s="260">
        <v>2047.2700199999999</v>
      </c>
      <c r="D1233" s="260">
        <v>2008.8000489999999</v>
      </c>
      <c r="E1233" s="260">
        <v>2012.369995</v>
      </c>
      <c r="F1233" s="261">
        <v>2012.369995</v>
      </c>
      <c r="G1233" s="260">
        <v>4301060000</v>
      </c>
      <c r="H1233" s="263">
        <f t="shared" si="19"/>
        <v>-1.9422767130611768E-2</v>
      </c>
      <c r="I1233" s="262"/>
      <c r="J1233" s="266">
        <v>1231</v>
      </c>
      <c r="K1233">
        <v>-1.9422767130611768E-2</v>
      </c>
      <c r="L1233" s="267">
        <v>-7.9691323627661421E-3</v>
      </c>
    </row>
    <row r="1234" spans="1:12" ht="14.4" x14ac:dyDescent="0.3">
      <c r="A1234" s="8">
        <v>42348</v>
      </c>
      <c r="B1234" s="260">
        <v>2047.9300539999999</v>
      </c>
      <c r="C1234" s="260">
        <v>2067.6499020000001</v>
      </c>
      <c r="D1234" s="260">
        <v>2045.670044</v>
      </c>
      <c r="E1234" s="260">
        <v>2052.2299800000001</v>
      </c>
      <c r="F1234" s="261">
        <v>2052.2299800000001</v>
      </c>
      <c r="G1234" s="260">
        <v>3715150000</v>
      </c>
      <c r="H1234" s="263">
        <f t="shared" si="19"/>
        <v>2.2513869815966765E-3</v>
      </c>
      <c r="I1234" s="262"/>
      <c r="J1234" s="266">
        <v>1232</v>
      </c>
      <c r="K1234">
        <v>2.2513869815966765E-3</v>
      </c>
      <c r="L1234" s="267">
        <v>-7.9657885073510688E-3</v>
      </c>
    </row>
    <row r="1235" spans="1:12" ht="14.4" x14ac:dyDescent="0.3">
      <c r="A1235" s="8">
        <v>42347</v>
      </c>
      <c r="B1235" s="260">
        <v>2061.169922</v>
      </c>
      <c r="C1235" s="260">
        <v>2080.330078</v>
      </c>
      <c r="D1235" s="260">
        <v>2036.530029</v>
      </c>
      <c r="E1235" s="260">
        <v>2047.619995</v>
      </c>
      <c r="F1235" s="261">
        <v>2047.619995</v>
      </c>
      <c r="G1235" s="260">
        <v>4385250000</v>
      </c>
      <c r="H1235" s="263">
        <f t="shared" si="19"/>
        <v>-7.7389851273601904E-3</v>
      </c>
      <c r="I1235" s="262"/>
      <c r="J1235" s="266">
        <v>1233</v>
      </c>
      <c r="K1235">
        <v>-7.7389851273601904E-3</v>
      </c>
      <c r="L1235" s="267">
        <v>-7.9603292367135918E-3</v>
      </c>
    </row>
    <row r="1236" spans="1:12" ht="14.4" x14ac:dyDescent="0.3">
      <c r="A1236" s="8">
        <v>42346</v>
      </c>
      <c r="B1236" s="260">
        <v>2073.389893</v>
      </c>
      <c r="C1236" s="260">
        <v>2073.8500979999999</v>
      </c>
      <c r="D1236" s="260">
        <v>2052.320068</v>
      </c>
      <c r="E1236" s="260">
        <v>2063.5900879999999</v>
      </c>
      <c r="F1236" s="261">
        <v>2063.5900879999999</v>
      </c>
      <c r="G1236" s="260">
        <v>4173570000</v>
      </c>
      <c r="H1236" s="263">
        <f t="shared" si="19"/>
        <v>-6.4899014278222552E-3</v>
      </c>
      <c r="I1236" s="262"/>
      <c r="J1236" s="266">
        <v>1234</v>
      </c>
      <c r="K1236">
        <v>-6.4899014278222552E-3</v>
      </c>
      <c r="L1236" s="267">
        <v>-7.9561322026623915E-3</v>
      </c>
    </row>
    <row r="1237" spans="1:12" ht="14.4" x14ac:dyDescent="0.3">
      <c r="A1237" s="8">
        <v>42345</v>
      </c>
      <c r="B1237" s="260">
        <v>2090.419922</v>
      </c>
      <c r="C1237" s="260">
        <v>2090.419922</v>
      </c>
      <c r="D1237" s="260">
        <v>2066.780029</v>
      </c>
      <c r="E1237" s="260">
        <v>2077.070068</v>
      </c>
      <c r="F1237" s="261">
        <v>2077.070068</v>
      </c>
      <c r="G1237" s="260">
        <v>4043820000</v>
      </c>
      <c r="H1237" s="263">
        <f t="shared" si="19"/>
        <v>-6.989502943734861E-3</v>
      </c>
      <c r="I1237" s="262"/>
      <c r="J1237" s="266">
        <v>1235</v>
      </c>
      <c r="K1237">
        <v>-6.989502943734861E-3</v>
      </c>
      <c r="L1237" s="267">
        <v>-7.9501862482637253E-3</v>
      </c>
    </row>
    <row r="1238" spans="1:12" ht="14.4" x14ac:dyDescent="0.3">
      <c r="A1238" s="8">
        <v>42342</v>
      </c>
      <c r="B1238" s="260">
        <v>2051.23999</v>
      </c>
      <c r="C1238" s="260">
        <v>2093.8400879999999</v>
      </c>
      <c r="D1238" s="260">
        <v>2051.23999</v>
      </c>
      <c r="E1238" s="260">
        <v>2091.6899410000001</v>
      </c>
      <c r="F1238" s="261">
        <v>2091.6899410000001</v>
      </c>
      <c r="G1238" s="260">
        <v>4214910000</v>
      </c>
      <c r="H1238" s="263">
        <f t="shared" si="19"/>
        <v>2.0525668952536026E-2</v>
      </c>
      <c r="I1238" s="262"/>
      <c r="J1238" s="266">
        <v>1236</v>
      </c>
      <c r="K1238">
        <v>2.0525668952536026E-2</v>
      </c>
      <c r="L1238" s="267">
        <v>-7.9481255964041365E-3</v>
      </c>
    </row>
    <row r="1239" spans="1:12" ht="14.4" x14ac:dyDescent="0.3">
      <c r="A1239" s="8">
        <v>42341</v>
      </c>
      <c r="B1239" s="260">
        <v>2080.709961</v>
      </c>
      <c r="C1239" s="260">
        <v>2085</v>
      </c>
      <c r="D1239" s="260">
        <v>2042.349976</v>
      </c>
      <c r="E1239" s="260">
        <v>2049.6201169999999</v>
      </c>
      <c r="F1239" s="261">
        <v>2049.6201169999999</v>
      </c>
      <c r="G1239" s="260">
        <v>4306490000</v>
      </c>
      <c r="H1239" s="263">
        <f t="shared" si="19"/>
        <v>-1.4373526867514348E-2</v>
      </c>
      <c r="I1239" s="262"/>
      <c r="J1239" s="266">
        <v>1237</v>
      </c>
      <c r="K1239">
        <v>-1.4373526867514348E-2</v>
      </c>
      <c r="L1239" s="267">
        <v>-7.9242669992975138E-3</v>
      </c>
    </row>
    <row r="1240" spans="1:12" ht="14.4" x14ac:dyDescent="0.3">
      <c r="A1240" s="8">
        <v>42340</v>
      </c>
      <c r="B1240" s="260">
        <v>2101.709961</v>
      </c>
      <c r="C1240" s="260">
        <v>2104.2700199999999</v>
      </c>
      <c r="D1240" s="260">
        <v>2077.110107</v>
      </c>
      <c r="E1240" s="260">
        <v>2079.51001</v>
      </c>
      <c r="F1240" s="261">
        <v>2079.51001</v>
      </c>
      <c r="G1240" s="260">
        <v>3950640000</v>
      </c>
      <c r="H1240" s="263">
        <f t="shared" si="19"/>
        <v>-1.099569314929217E-2</v>
      </c>
      <c r="I1240" s="262"/>
      <c r="J1240" s="266">
        <v>1238</v>
      </c>
      <c r="K1240">
        <v>-1.099569314929217E-2</v>
      </c>
      <c r="L1240" s="267">
        <v>-7.9233655579377966E-3</v>
      </c>
    </row>
    <row r="1241" spans="1:12" ht="14.4" x14ac:dyDescent="0.3">
      <c r="A1241" s="8">
        <v>42339</v>
      </c>
      <c r="B1241" s="260">
        <v>2082.929932</v>
      </c>
      <c r="C1241" s="260">
        <v>2103.3701169999999</v>
      </c>
      <c r="D1241" s="260">
        <v>2082.929932</v>
      </c>
      <c r="E1241" s="260">
        <v>2102.6298830000001</v>
      </c>
      <c r="F1241" s="261">
        <v>2102.6298830000001</v>
      </c>
      <c r="G1241" s="260">
        <v>3712120000</v>
      </c>
      <c r="H1241" s="263">
        <f t="shared" si="19"/>
        <v>1.0680573511899315E-2</v>
      </c>
      <c r="I1241" s="262"/>
      <c r="J1241" s="266">
        <v>1239</v>
      </c>
      <c r="K1241">
        <v>1.0680573511899315E-2</v>
      </c>
      <c r="L1241" s="267">
        <v>-7.9147274043211164E-3</v>
      </c>
    </row>
    <row r="1242" spans="1:12" ht="14.4" x14ac:dyDescent="0.3">
      <c r="A1242" s="8">
        <v>42338</v>
      </c>
      <c r="B1242" s="260">
        <v>2090.9499510000001</v>
      </c>
      <c r="C1242" s="260">
        <v>2093.8100589999999</v>
      </c>
      <c r="D1242" s="260">
        <v>2080.4099120000001</v>
      </c>
      <c r="E1242" s="260">
        <v>2080.4099120000001</v>
      </c>
      <c r="F1242" s="261">
        <v>2080.4099120000001</v>
      </c>
      <c r="G1242" s="260">
        <v>4275030000</v>
      </c>
      <c r="H1242" s="263">
        <f t="shared" si="19"/>
        <v>-4.6409971261862784E-3</v>
      </c>
      <c r="I1242" s="262"/>
      <c r="J1242" s="266">
        <v>1240</v>
      </c>
      <c r="K1242">
        <v>-4.6409971261862784E-3</v>
      </c>
      <c r="L1242" s="267">
        <v>-7.8869200242930732E-3</v>
      </c>
    </row>
    <row r="1243" spans="1:12" ht="14.4" x14ac:dyDescent="0.3">
      <c r="A1243" s="8">
        <v>42335</v>
      </c>
      <c r="B1243" s="260">
        <v>2088.820068</v>
      </c>
      <c r="C1243" s="260">
        <v>2093.290039</v>
      </c>
      <c r="D1243" s="260">
        <v>2084.1298830000001</v>
      </c>
      <c r="E1243" s="260">
        <v>2090.110107</v>
      </c>
      <c r="F1243" s="261">
        <v>2090.110107</v>
      </c>
      <c r="G1243" s="260">
        <v>1466840000</v>
      </c>
      <c r="H1243" s="263">
        <f t="shared" si="19"/>
        <v>5.9361756861211026E-4</v>
      </c>
      <c r="I1243" s="262"/>
      <c r="J1243" s="266">
        <v>1241</v>
      </c>
      <c r="K1243">
        <v>5.9361756861211026E-4</v>
      </c>
      <c r="L1243" s="267">
        <v>-7.8862647307179692E-3</v>
      </c>
    </row>
    <row r="1244" spans="1:12" ht="14.4" x14ac:dyDescent="0.3">
      <c r="A1244" s="8">
        <v>42333</v>
      </c>
      <c r="B1244" s="260">
        <v>2089.3000489999999</v>
      </c>
      <c r="C1244" s="260">
        <v>2093</v>
      </c>
      <c r="D1244" s="260">
        <v>2086.3000489999999</v>
      </c>
      <c r="E1244" s="260">
        <v>2088.8701169999999</v>
      </c>
      <c r="F1244" s="261">
        <v>2088.8701169999999</v>
      </c>
      <c r="G1244" s="260">
        <v>2852940000</v>
      </c>
      <c r="H1244" s="263">
        <f t="shared" si="19"/>
        <v>-1.2913256833782199E-4</v>
      </c>
      <c r="I1244" s="262"/>
      <c r="J1244" s="266">
        <v>1242</v>
      </c>
      <c r="K1244">
        <v>-1.2913256833782199E-4</v>
      </c>
      <c r="L1244" s="267">
        <v>-7.8838187542750737E-3</v>
      </c>
    </row>
    <row r="1245" spans="1:12" ht="14.4" x14ac:dyDescent="0.3">
      <c r="A1245" s="8">
        <v>42332</v>
      </c>
      <c r="B1245" s="260">
        <v>2084.419922</v>
      </c>
      <c r="C1245" s="260">
        <v>2094.1201169999999</v>
      </c>
      <c r="D1245" s="260">
        <v>2070.290039</v>
      </c>
      <c r="E1245" s="260">
        <v>2089.139893</v>
      </c>
      <c r="F1245" s="261">
        <v>2089.139893</v>
      </c>
      <c r="G1245" s="260">
        <v>3884930000</v>
      </c>
      <c r="H1245" s="263">
        <f t="shared" si="19"/>
        <v>1.2219961240418323E-3</v>
      </c>
      <c r="I1245" s="262"/>
      <c r="J1245" s="266">
        <v>1243</v>
      </c>
      <c r="K1245">
        <v>1.2219961240418323E-3</v>
      </c>
      <c r="L1245" s="267">
        <v>-7.8730479975522797E-3</v>
      </c>
    </row>
    <row r="1246" spans="1:12" ht="14.4" x14ac:dyDescent="0.3">
      <c r="A1246" s="8">
        <v>42331</v>
      </c>
      <c r="B1246" s="260">
        <v>2089.4099120000001</v>
      </c>
      <c r="C1246" s="260">
        <v>2095.610107</v>
      </c>
      <c r="D1246" s="260">
        <v>2081.389893</v>
      </c>
      <c r="E1246" s="260">
        <v>2086.5900879999999</v>
      </c>
      <c r="F1246" s="261">
        <v>2086.5900879999999</v>
      </c>
      <c r="G1246" s="260">
        <v>3587980000</v>
      </c>
      <c r="H1246" s="263">
        <f t="shared" si="19"/>
        <v>-1.2348607802712369E-3</v>
      </c>
      <c r="I1246" s="262"/>
      <c r="J1246" s="266">
        <v>1244</v>
      </c>
      <c r="K1246">
        <v>-1.2348607802712369E-3</v>
      </c>
      <c r="L1246" s="267">
        <v>-7.863441570998924E-3</v>
      </c>
    </row>
    <row r="1247" spans="1:12" ht="14.4" x14ac:dyDescent="0.3">
      <c r="A1247" s="8">
        <v>42328</v>
      </c>
      <c r="B1247" s="260">
        <v>2082.820068</v>
      </c>
      <c r="C1247" s="260">
        <v>2097.0600589999999</v>
      </c>
      <c r="D1247" s="260">
        <v>2082.820068</v>
      </c>
      <c r="E1247" s="260">
        <v>2089.169922</v>
      </c>
      <c r="F1247" s="261">
        <v>2089.169922</v>
      </c>
      <c r="G1247" s="260">
        <v>3929600000</v>
      </c>
      <c r="H1247" s="263">
        <f t="shared" si="19"/>
        <v>3.8101958630921791E-3</v>
      </c>
      <c r="I1247" s="262"/>
      <c r="J1247" s="266">
        <v>1245</v>
      </c>
      <c r="K1247">
        <v>3.8101958630921791E-3</v>
      </c>
      <c r="L1247" s="267">
        <v>-7.8560490956254524E-3</v>
      </c>
    </row>
    <row r="1248" spans="1:12" ht="14.4" x14ac:dyDescent="0.3">
      <c r="A1248" s="8">
        <v>42327</v>
      </c>
      <c r="B1248" s="260">
        <v>2083.6999510000001</v>
      </c>
      <c r="C1248" s="260">
        <v>2086.73999</v>
      </c>
      <c r="D1248" s="260">
        <v>2078.76001</v>
      </c>
      <c r="E1248" s="260">
        <v>2081.23999</v>
      </c>
      <c r="F1248" s="261">
        <v>2081.23999</v>
      </c>
      <c r="G1248" s="260">
        <v>3628110000</v>
      </c>
      <c r="H1248" s="263">
        <f t="shared" si="19"/>
        <v>-1.1231092218188907E-3</v>
      </c>
      <c r="I1248" s="262"/>
      <c r="J1248" s="266">
        <v>1246</v>
      </c>
      <c r="K1248">
        <v>-1.1231092218188907E-3</v>
      </c>
      <c r="L1248" s="267">
        <v>-7.8472256827592027E-3</v>
      </c>
    </row>
    <row r="1249" spans="1:12" ht="14.4" x14ac:dyDescent="0.3">
      <c r="A1249" s="8">
        <v>42326</v>
      </c>
      <c r="B1249" s="260">
        <v>2051.98999</v>
      </c>
      <c r="C1249" s="260">
        <v>2085.3100589999999</v>
      </c>
      <c r="D1249" s="260">
        <v>2051.98999</v>
      </c>
      <c r="E1249" s="260">
        <v>2083.580078</v>
      </c>
      <c r="F1249" s="261">
        <v>2083.580078</v>
      </c>
      <c r="G1249" s="260">
        <v>3926390000</v>
      </c>
      <c r="H1249" s="263">
        <f t="shared" si="19"/>
        <v>1.6162451938893374E-2</v>
      </c>
      <c r="I1249" s="262"/>
      <c r="J1249" s="266">
        <v>1247</v>
      </c>
      <c r="K1249">
        <v>1.6162451938893374E-2</v>
      </c>
      <c r="L1249" s="267">
        <v>-7.8468274522027516E-3</v>
      </c>
    </row>
    <row r="1250" spans="1:12" ht="14.4" x14ac:dyDescent="0.3">
      <c r="A1250" s="8">
        <v>42325</v>
      </c>
      <c r="B1250" s="260">
        <v>2053.669922</v>
      </c>
      <c r="C1250" s="260">
        <v>2066.6899410000001</v>
      </c>
      <c r="D1250" s="260">
        <v>2045.900024</v>
      </c>
      <c r="E1250" s="260">
        <v>2050.4399410000001</v>
      </c>
      <c r="F1250" s="261">
        <v>2050.4399410000001</v>
      </c>
      <c r="G1250" s="260">
        <v>4427350000</v>
      </c>
      <c r="H1250" s="263">
        <f t="shared" si="19"/>
        <v>-1.3393792484004772E-3</v>
      </c>
      <c r="I1250" s="262"/>
      <c r="J1250" s="266">
        <v>1248</v>
      </c>
      <c r="K1250">
        <v>-1.3393792484004772E-3</v>
      </c>
      <c r="L1250" s="267">
        <v>-7.8447714039538274E-3</v>
      </c>
    </row>
    <row r="1251" spans="1:12" ht="14.4" x14ac:dyDescent="0.3">
      <c r="A1251" s="8">
        <v>42324</v>
      </c>
      <c r="B1251" s="260">
        <v>2022.079956</v>
      </c>
      <c r="C1251" s="260">
        <v>2053.219971</v>
      </c>
      <c r="D1251" s="260">
        <v>2019.3900149999999</v>
      </c>
      <c r="E1251" s="260">
        <v>2053.1899410000001</v>
      </c>
      <c r="F1251" s="261">
        <v>2053.1899410000001</v>
      </c>
      <c r="G1251" s="260">
        <v>3741240000</v>
      </c>
      <c r="H1251" s="263">
        <f t="shared" si="19"/>
        <v>1.4903265095486383E-2</v>
      </c>
      <c r="I1251" s="262"/>
      <c r="J1251" s="266">
        <v>1249</v>
      </c>
      <c r="K1251">
        <v>1.4903265095486383E-2</v>
      </c>
      <c r="L1251" s="267">
        <v>-7.8412076289701791E-3</v>
      </c>
    </row>
    <row r="1252" spans="1:12" ht="14.4" x14ac:dyDescent="0.3">
      <c r="A1252" s="8">
        <v>42321</v>
      </c>
      <c r="B1252" s="260">
        <v>2044.6400149999999</v>
      </c>
      <c r="C1252" s="260">
        <v>2044.6400149999999</v>
      </c>
      <c r="D1252" s="260">
        <v>2022.0200199999999</v>
      </c>
      <c r="E1252" s="260">
        <v>2023.040039</v>
      </c>
      <c r="F1252" s="261">
        <v>2023.040039</v>
      </c>
      <c r="G1252" s="260">
        <v>4278750000</v>
      </c>
      <c r="H1252" s="263">
        <f t="shared" si="19"/>
        <v>-1.1207364880723368E-2</v>
      </c>
      <c r="I1252" s="262"/>
      <c r="J1252" s="266">
        <v>1250</v>
      </c>
      <c r="K1252">
        <v>-1.1207364880723368E-2</v>
      </c>
      <c r="L1252" s="267">
        <v>-7.8309258755413415E-3</v>
      </c>
    </row>
    <row r="1253" spans="1:12" ht="14.4" x14ac:dyDescent="0.3">
      <c r="A1253" s="8">
        <v>42320</v>
      </c>
      <c r="B1253" s="260">
        <v>2072.290039</v>
      </c>
      <c r="C1253" s="260">
        <v>2072.290039</v>
      </c>
      <c r="D1253" s="260">
        <v>2045.660034</v>
      </c>
      <c r="E1253" s="260">
        <v>2045.969971</v>
      </c>
      <c r="F1253" s="261">
        <v>2045.969971</v>
      </c>
      <c r="G1253" s="260">
        <v>4016370000</v>
      </c>
      <c r="H1253" s="263">
        <f t="shared" si="19"/>
        <v>-1.3990375421686753E-2</v>
      </c>
      <c r="I1253" s="262"/>
      <c r="J1253" s="266">
        <v>1251</v>
      </c>
      <c r="K1253">
        <v>-1.3990375421686753E-2</v>
      </c>
      <c r="L1253" s="267">
        <v>-7.8262194224192425E-3</v>
      </c>
    </row>
    <row r="1254" spans="1:12" ht="14.4" x14ac:dyDescent="0.3">
      <c r="A1254" s="8">
        <v>42319</v>
      </c>
      <c r="B1254" s="260">
        <v>2083.4099120000001</v>
      </c>
      <c r="C1254" s="260">
        <v>2086.9399410000001</v>
      </c>
      <c r="D1254" s="260">
        <v>2074.8500979999999</v>
      </c>
      <c r="E1254" s="260">
        <v>2075</v>
      </c>
      <c r="F1254" s="261">
        <v>2075</v>
      </c>
      <c r="G1254" s="260">
        <v>3692410000</v>
      </c>
      <c r="H1254" s="263">
        <f t="shared" si="19"/>
        <v>-3.2280859546982687E-3</v>
      </c>
      <c r="I1254" s="262"/>
      <c r="J1254" s="266">
        <v>1252</v>
      </c>
      <c r="K1254">
        <v>-3.2280859546982687E-3</v>
      </c>
      <c r="L1254" s="267">
        <v>-7.8199521855367802E-3</v>
      </c>
    </row>
    <row r="1255" spans="1:12" ht="14.4" x14ac:dyDescent="0.3">
      <c r="A1255" s="8">
        <v>42318</v>
      </c>
      <c r="B1255" s="260">
        <v>2077.1899410000001</v>
      </c>
      <c r="C1255" s="260">
        <v>2083.669922</v>
      </c>
      <c r="D1255" s="260">
        <v>2069.9099120000001</v>
      </c>
      <c r="E1255" s="260">
        <v>2081.719971</v>
      </c>
      <c r="F1255" s="261">
        <v>2081.719971</v>
      </c>
      <c r="G1255" s="260">
        <v>3821440000</v>
      </c>
      <c r="H1255" s="263">
        <f t="shared" si="19"/>
        <v>1.5105951573543511E-3</v>
      </c>
      <c r="I1255" s="262"/>
      <c r="J1255" s="266">
        <v>1253</v>
      </c>
      <c r="K1255">
        <v>1.5105951573543511E-3</v>
      </c>
      <c r="L1255" s="267">
        <v>-7.8058051301732141E-3</v>
      </c>
    </row>
    <row r="1256" spans="1:12" ht="14.4" x14ac:dyDescent="0.3">
      <c r="A1256" s="8">
        <v>42317</v>
      </c>
      <c r="B1256" s="260">
        <v>2096.5600589999999</v>
      </c>
      <c r="C1256" s="260">
        <v>2096.5600589999999</v>
      </c>
      <c r="D1256" s="260">
        <v>2068.23999</v>
      </c>
      <c r="E1256" s="260">
        <v>2078.580078</v>
      </c>
      <c r="F1256" s="261">
        <v>2078.580078</v>
      </c>
      <c r="G1256" s="260">
        <v>3882350000</v>
      </c>
      <c r="H1256" s="263">
        <f t="shared" si="19"/>
        <v>-9.8227293641929472E-3</v>
      </c>
      <c r="I1256" s="262"/>
      <c r="J1256" s="266">
        <v>1254</v>
      </c>
      <c r="K1256">
        <v>-9.8227293641929472E-3</v>
      </c>
      <c r="L1256" s="267">
        <v>-7.7991708409292509E-3</v>
      </c>
    </row>
    <row r="1257" spans="1:12" ht="14.4" x14ac:dyDescent="0.3">
      <c r="A1257" s="8">
        <v>42314</v>
      </c>
      <c r="B1257" s="260">
        <v>2098.6000979999999</v>
      </c>
      <c r="C1257" s="260">
        <v>2101.9099120000001</v>
      </c>
      <c r="D1257" s="260">
        <v>2083.73999</v>
      </c>
      <c r="E1257" s="260">
        <v>2099.1999510000001</v>
      </c>
      <c r="F1257" s="261">
        <v>2099.1999510000001</v>
      </c>
      <c r="G1257" s="260">
        <v>4369020000</v>
      </c>
      <c r="H1257" s="263">
        <f t="shared" si="19"/>
        <v>-3.4762159864291725E-4</v>
      </c>
      <c r="I1257" s="262"/>
      <c r="J1257" s="266">
        <v>1255</v>
      </c>
      <c r="K1257">
        <v>-3.4762159864291725E-4</v>
      </c>
      <c r="L1257" s="267">
        <v>-7.7940674730133342E-3</v>
      </c>
    </row>
    <row r="1258" spans="1:12" ht="14.4" x14ac:dyDescent="0.3">
      <c r="A1258" s="8">
        <v>42313</v>
      </c>
      <c r="B1258" s="260">
        <v>2101.679932</v>
      </c>
      <c r="C1258" s="260">
        <v>2108.780029</v>
      </c>
      <c r="D1258" s="260">
        <v>2090.4099120000001</v>
      </c>
      <c r="E1258" s="260">
        <v>2099.929932</v>
      </c>
      <c r="F1258" s="261">
        <v>2099.929932</v>
      </c>
      <c r="G1258" s="260">
        <v>4051890000</v>
      </c>
      <c r="H1258" s="263">
        <f t="shared" si="19"/>
        <v>-1.1321484144598778E-3</v>
      </c>
      <c r="I1258" s="262"/>
      <c r="J1258" s="266">
        <v>1256</v>
      </c>
      <c r="K1258">
        <v>-1.1321484144598778E-3</v>
      </c>
      <c r="L1258" s="267">
        <v>-7.7903173391202056E-3</v>
      </c>
    </row>
    <row r="1259" spans="1:12" ht="14.4" x14ac:dyDescent="0.3">
      <c r="A1259" s="8">
        <v>42312</v>
      </c>
      <c r="B1259" s="260">
        <v>2110.6000979999999</v>
      </c>
      <c r="C1259" s="260">
        <v>2114.5900879999999</v>
      </c>
      <c r="D1259" s="260">
        <v>2096.9799800000001</v>
      </c>
      <c r="E1259" s="260">
        <v>2102.3100589999999</v>
      </c>
      <c r="F1259" s="261">
        <v>2102.3100589999999</v>
      </c>
      <c r="G1259" s="260">
        <v>4078870000</v>
      </c>
      <c r="H1259" s="263">
        <f t="shared" si="19"/>
        <v>-3.5453670089111975E-3</v>
      </c>
      <c r="I1259" s="262"/>
      <c r="J1259" s="266">
        <v>1257</v>
      </c>
      <c r="K1259">
        <v>-3.5453670089111975E-3</v>
      </c>
      <c r="L1259" s="267">
        <v>-7.7829963457661929E-3</v>
      </c>
    </row>
    <row r="1260" spans="1:12" ht="14.4" x14ac:dyDescent="0.3">
      <c r="A1260" s="8">
        <v>42311</v>
      </c>
      <c r="B1260" s="260">
        <v>2102.6298830000001</v>
      </c>
      <c r="C1260" s="260">
        <v>2116.4799800000001</v>
      </c>
      <c r="D1260" s="260">
        <v>2097.51001</v>
      </c>
      <c r="E1260" s="260">
        <v>2109.790039</v>
      </c>
      <c r="F1260" s="261">
        <v>2109.790039</v>
      </c>
      <c r="G1260" s="260">
        <v>4272060000</v>
      </c>
      <c r="H1260" s="263">
        <f t="shared" si="19"/>
        <v>2.7280672352485635E-3</v>
      </c>
      <c r="I1260" s="262"/>
      <c r="J1260" s="266">
        <v>1258</v>
      </c>
      <c r="K1260">
        <v>2.7280672352485635E-3</v>
      </c>
      <c r="L1260" s="267">
        <v>-7.7813949144425318E-3</v>
      </c>
    </row>
    <row r="1261" spans="1:12" ht="14.4" x14ac:dyDescent="0.3">
      <c r="A1261" s="8">
        <v>42310</v>
      </c>
      <c r="B1261" s="260">
        <v>2080.76001</v>
      </c>
      <c r="C1261" s="260">
        <v>2106.1999510000001</v>
      </c>
      <c r="D1261" s="260">
        <v>2080.76001</v>
      </c>
      <c r="E1261" s="260">
        <v>2104.0500489999999</v>
      </c>
      <c r="F1261" s="261">
        <v>2104.0500489999999</v>
      </c>
      <c r="G1261" s="260">
        <v>3760020000</v>
      </c>
      <c r="H1261" s="263">
        <f t="shared" si="19"/>
        <v>1.1873817294504811E-2</v>
      </c>
      <c r="I1261" s="262"/>
      <c r="J1261" s="266">
        <v>1259</v>
      </c>
      <c r="K1261">
        <v>1.1873817294504811E-2</v>
      </c>
      <c r="L1261" s="267">
        <v>-7.776699412055707E-3</v>
      </c>
    </row>
    <row r="1262" spans="1:12" ht="14.4" x14ac:dyDescent="0.3">
      <c r="A1262" s="8">
        <v>42307</v>
      </c>
      <c r="B1262" s="260">
        <v>2090</v>
      </c>
      <c r="C1262" s="260">
        <v>2094.320068</v>
      </c>
      <c r="D1262" s="260">
        <v>2079.3400879999999</v>
      </c>
      <c r="E1262" s="260">
        <v>2079.360107</v>
      </c>
      <c r="F1262" s="261">
        <v>2079.360107</v>
      </c>
      <c r="G1262" s="260">
        <v>4256200000</v>
      </c>
      <c r="H1262" s="263">
        <f t="shared" si="19"/>
        <v>-4.8098771534879677E-3</v>
      </c>
      <c r="I1262" s="262"/>
      <c r="J1262" s="266">
        <v>1260</v>
      </c>
      <c r="K1262">
        <v>-4.8098771534879677E-3</v>
      </c>
      <c r="L1262" s="267">
        <v>-7.7735961880008525E-3</v>
      </c>
    </row>
    <row r="1263" spans="1:12" ht="14.4" x14ac:dyDescent="0.3">
      <c r="A1263" s="8">
        <v>42306</v>
      </c>
      <c r="B1263" s="260">
        <v>2088.3500979999999</v>
      </c>
      <c r="C1263" s="260">
        <v>2092.5200199999999</v>
      </c>
      <c r="D1263" s="260">
        <v>2082.6298830000001</v>
      </c>
      <c r="E1263" s="260">
        <v>2089.4099120000001</v>
      </c>
      <c r="F1263" s="261">
        <v>2089.4099120000001</v>
      </c>
      <c r="G1263" s="260">
        <v>4008940000</v>
      </c>
      <c r="H1263" s="263">
        <f t="shared" si="19"/>
        <v>-4.497744186006742E-4</v>
      </c>
      <c r="I1263" s="262"/>
      <c r="J1263" s="266">
        <v>1261</v>
      </c>
      <c r="K1263">
        <v>-4.497744186006742E-4</v>
      </c>
      <c r="L1263" s="267">
        <v>-7.7734899339702013E-3</v>
      </c>
    </row>
    <row r="1264" spans="1:12" ht="14.4" x14ac:dyDescent="0.3">
      <c r="A1264" s="8">
        <v>42305</v>
      </c>
      <c r="B1264" s="260">
        <v>2066.4799800000001</v>
      </c>
      <c r="C1264" s="260">
        <v>2090.3500979999999</v>
      </c>
      <c r="D1264" s="260">
        <v>2063.110107</v>
      </c>
      <c r="E1264" s="260">
        <v>2090.3500979999999</v>
      </c>
      <c r="F1264" s="261">
        <v>2090.3500979999999</v>
      </c>
      <c r="G1264" s="260">
        <v>4698110000</v>
      </c>
      <c r="H1264" s="263">
        <f t="shared" si="19"/>
        <v>1.1840033238402537E-2</v>
      </c>
      <c r="I1264" s="262"/>
      <c r="J1264" s="266">
        <v>1262</v>
      </c>
      <c r="K1264">
        <v>1.1840033238402537E-2</v>
      </c>
      <c r="L1264" s="267">
        <v>-7.7653471033251173E-3</v>
      </c>
    </row>
    <row r="1265" spans="1:12" ht="14.4" x14ac:dyDescent="0.3">
      <c r="A1265" s="8">
        <v>42304</v>
      </c>
      <c r="B1265" s="260">
        <v>2068.75</v>
      </c>
      <c r="C1265" s="260">
        <v>2070.3701169999999</v>
      </c>
      <c r="D1265" s="260">
        <v>2058.8400879999999</v>
      </c>
      <c r="E1265" s="260">
        <v>2065.889893</v>
      </c>
      <c r="F1265" s="261">
        <v>2065.889893</v>
      </c>
      <c r="G1265" s="260">
        <v>4216880000</v>
      </c>
      <c r="H1265" s="263">
        <f t="shared" si="19"/>
        <v>-2.5541185091011104E-3</v>
      </c>
      <c r="I1265" s="262"/>
      <c r="J1265" s="266">
        <v>1263</v>
      </c>
      <c r="K1265">
        <v>-2.5541185091011104E-3</v>
      </c>
      <c r="L1265" s="267">
        <v>-7.7594692330743139E-3</v>
      </c>
    </row>
    <row r="1266" spans="1:12" ht="14.4" x14ac:dyDescent="0.3">
      <c r="A1266" s="8">
        <v>42303</v>
      </c>
      <c r="B1266" s="260">
        <v>2075.080078</v>
      </c>
      <c r="C1266" s="260">
        <v>2075.139893</v>
      </c>
      <c r="D1266" s="260">
        <v>2066.530029</v>
      </c>
      <c r="E1266" s="260">
        <v>2071.179932</v>
      </c>
      <c r="F1266" s="261">
        <v>2071.179932</v>
      </c>
      <c r="G1266" s="260">
        <v>3385800000</v>
      </c>
      <c r="H1266" s="263">
        <f t="shared" si="19"/>
        <v>-1.9131003481598617E-3</v>
      </c>
      <c r="I1266" s="262"/>
      <c r="J1266" s="266">
        <v>1264</v>
      </c>
      <c r="K1266">
        <v>-1.9131003481598617E-3</v>
      </c>
      <c r="L1266" s="267">
        <v>-7.7529851406475357E-3</v>
      </c>
    </row>
    <row r="1267" spans="1:12" ht="14.4" x14ac:dyDescent="0.3">
      <c r="A1267" s="8">
        <v>42300</v>
      </c>
      <c r="B1267" s="260">
        <v>2058.1899410000001</v>
      </c>
      <c r="C1267" s="260">
        <v>2079.73999</v>
      </c>
      <c r="D1267" s="260">
        <v>2058.1899410000001</v>
      </c>
      <c r="E1267" s="260">
        <v>2075.1499020000001</v>
      </c>
      <c r="F1267" s="261">
        <v>2075.1499020000001</v>
      </c>
      <c r="G1267" s="260">
        <v>4108460000</v>
      </c>
      <c r="H1267" s="263">
        <f t="shared" si="19"/>
        <v>1.1030344256396657E-2</v>
      </c>
      <c r="I1267" s="262"/>
      <c r="J1267" s="266">
        <v>1265</v>
      </c>
      <c r="K1267">
        <v>1.1030344256396657E-2</v>
      </c>
      <c r="L1267" s="267">
        <v>-7.7509594474516373E-3</v>
      </c>
    </row>
    <row r="1268" spans="1:12" ht="14.4" x14ac:dyDescent="0.3">
      <c r="A1268" s="8">
        <v>42299</v>
      </c>
      <c r="B1268" s="260">
        <v>2021.880005</v>
      </c>
      <c r="C1268" s="260">
        <v>2055.1999510000001</v>
      </c>
      <c r="D1268" s="260">
        <v>2021.880005</v>
      </c>
      <c r="E1268" s="260">
        <v>2052.51001</v>
      </c>
      <c r="F1268" s="261">
        <v>2052.51001</v>
      </c>
      <c r="G1268" s="260">
        <v>4430850000</v>
      </c>
      <c r="H1268" s="263">
        <f t="shared" si="19"/>
        <v>1.6627571884764589E-2</v>
      </c>
      <c r="I1268" s="262"/>
      <c r="J1268" s="266">
        <v>1266</v>
      </c>
      <c r="K1268">
        <v>1.6627571884764589E-2</v>
      </c>
      <c r="L1268" s="267">
        <v>-7.7389851273601904E-3</v>
      </c>
    </row>
    <row r="1269" spans="1:12" ht="14.4" x14ac:dyDescent="0.3">
      <c r="A1269" s="8">
        <v>42298</v>
      </c>
      <c r="B1269" s="260">
        <v>2033.469971</v>
      </c>
      <c r="C1269" s="260">
        <v>2037.969971</v>
      </c>
      <c r="D1269" s="260">
        <v>2017.219971</v>
      </c>
      <c r="E1269" s="260">
        <v>2018.9399410000001</v>
      </c>
      <c r="F1269" s="261">
        <v>2018.9399410000001</v>
      </c>
      <c r="G1269" s="260">
        <v>3627790000</v>
      </c>
      <c r="H1269" s="263">
        <f t="shared" si="19"/>
        <v>-5.8254154254255936E-3</v>
      </c>
      <c r="I1269" s="262"/>
      <c r="J1269" s="266">
        <v>1267</v>
      </c>
      <c r="K1269">
        <v>-5.8254154254255936E-3</v>
      </c>
      <c r="L1269" s="267">
        <v>-7.7376362507909696E-3</v>
      </c>
    </row>
    <row r="1270" spans="1:12" ht="14.4" x14ac:dyDescent="0.3">
      <c r="A1270" s="8">
        <v>42297</v>
      </c>
      <c r="B1270" s="260">
        <v>2033.130005</v>
      </c>
      <c r="C1270" s="260">
        <v>2039.119995</v>
      </c>
      <c r="D1270" s="260">
        <v>2026.6099850000001</v>
      </c>
      <c r="E1270" s="260">
        <v>2030.7700199999999</v>
      </c>
      <c r="F1270" s="261">
        <v>2030.7700199999999</v>
      </c>
      <c r="G1270" s="260">
        <v>3331500000</v>
      </c>
      <c r="H1270" s="263">
        <f t="shared" si="19"/>
        <v>-1.4210900306260651E-3</v>
      </c>
      <c r="I1270" s="262"/>
      <c r="J1270" s="266">
        <v>1268</v>
      </c>
      <c r="K1270">
        <v>-1.4210900306260651E-3</v>
      </c>
      <c r="L1270" s="267">
        <v>-7.7324566067302966E-3</v>
      </c>
    </row>
    <row r="1271" spans="1:12" ht="14.4" x14ac:dyDescent="0.3">
      <c r="A1271" s="8">
        <v>42296</v>
      </c>
      <c r="B1271" s="260">
        <v>2031.7299800000001</v>
      </c>
      <c r="C1271" s="260">
        <v>2034.4499510000001</v>
      </c>
      <c r="D1271" s="260">
        <v>2022.3100589999999</v>
      </c>
      <c r="E1271" s="260">
        <v>2033.660034</v>
      </c>
      <c r="F1271" s="261">
        <v>2033.660034</v>
      </c>
      <c r="G1271" s="260">
        <v>3287320000</v>
      </c>
      <c r="H1271" s="263">
        <f t="shared" si="19"/>
        <v>2.7054561930152761E-4</v>
      </c>
      <c r="I1271" s="262"/>
      <c r="J1271" s="266">
        <v>1269</v>
      </c>
      <c r="K1271">
        <v>2.7054561930152761E-4</v>
      </c>
      <c r="L1271" s="267">
        <v>-7.7245024537543347E-3</v>
      </c>
    </row>
    <row r="1272" spans="1:12" ht="14.4" x14ac:dyDescent="0.3">
      <c r="A1272" s="8">
        <v>42293</v>
      </c>
      <c r="B1272" s="260">
        <v>2024.369995</v>
      </c>
      <c r="C1272" s="260">
        <v>2033.540039</v>
      </c>
      <c r="D1272" s="260">
        <v>2020.459961</v>
      </c>
      <c r="E1272" s="260">
        <v>2033.1099850000001</v>
      </c>
      <c r="F1272" s="261">
        <v>2033.1099850000001</v>
      </c>
      <c r="G1272" s="260">
        <v>3595430000</v>
      </c>
      <c r="H1272" s="263">
        <f t="shared" si="19"/>
        <v>4.5704742761639213E-3</v>
      </c>
      <c r="I1272" s="262"/>
      <c r="J1272" s="266">
        <v>1270</v>
      </c>
      <c r="K1272">
        <v>4.5704742761639213E-3</v>
      </c>
      <c r="L1272" s="267">
        <v>-7.718962762036501E-3</v>
      </c>
    </row>
    <row r="1273" spans="1:12" ht="14.4" x14ac:dyDescent="0.3">
      <c r="A1273" s="8">
        <v>42292</v>
      </c>
      <c r="B1273" s="260">
        <v>1996.469971</v>
      </c>
      <c r="C1273" s="260">
        <v>2024.150024</v>
      </c>
      <c r="D1273" s="260">
        <v>1996.469971</v>
      </c>
      <c r="E1273" s="260">
        <v>2023.8599850000001</v>
      </c>
      <c r="F1273" s="261">
        <v>2023.8599850000001</v>
      </c>
      <c r="G1273" s="260">
        <v>3746290000</v>
      </c>
      <c r="H1273" s="263">
        <f t="shared" si="19"/>
        <v>1.4852773562122789E-2</v>
      </c>
      <c r="I1273" s="262"/>
      <c r="J1273" s="266">
        <v>1271</v>
      </c>
      <c r="K1273">
        <v>1.4852773562122789E-2</v>
      </c>
      <c r="L1273" s="267">
        <v>-7.7093938398273927E-3</v>
      </c>
    </row>
    <row r="1274" spans="1:12" ht="14.4" x14ac:dyDescent="0.3">
      <c r="A1274" s="8">
        <v>42291</v>
      </c>
      <c r="B1274" s="260">
        <v>2003.660034</v>
      </c>
      <c r="C1274" s="260">
        <v>2009.5600589999999</v>
      </c>
      <c r="D1274" s="260">
        <v>1990.7299800000001</v>
      </c>
      <c r="E1274" s="260">
        <v>1994.23999</v>
      </c>
      <c r="F1274" s="261">
        <v>1994.23999</v>
      </c>
      <c r="G1274" s="260">
        <v>3644590000</v>
      </c>
      <c r="H1274" s="263">
        <f t="shared" si="19"/>
        <v>-4.7162741133909072E-3</v>
      </c>
      <c r="I1274" s="262"/>
      <c r="J1274" s="266">
        <v>1272</v>
      </c>
      <c r="K1274">
        <v>-4.7162741133909072E-3</v>
      </c>
      <c r="L1274" s="267">
        <v>-7.6882674788020678E-3</v>
      </c>
    </row>
    <row r="1275" spans="1:12" ht="14.4" x14ac:dyDescent="0.3">
      <c r="A1275" s="8">
        <v>42290</v>
      </c>
      <c r="B1275" s="260">
        <v>2015</v>
      </c>
      <c r="C1275" s="260">
        <v>2022.339966</v>
      </c>
      <c r="D1275" s="260">
        <v>2001.780029</v>
      </c>
      <c r="E1275" s="260">
        <v>2003.6899410000001</v>
      </c>
      <c r="F1275" s="261">
        <v>2003.6899410000001</v>
      </c>
      <c r="G1275" s="260">
        <v>3401920000</v>
      </c>
      <c r="H1275" s="263">
        <f t="shared" si="19"/>
        <v>-6.8254241800042997E-3</v>
      </c>
      <c r="I1275" s="262"/>
      <c r="J1275" s="266">
        <v>1273</v>
      </c>
      <c r="K1275">
        <v>-6.8254241800042997E-3</v>
      </c>
      <c r="L1275" s="267">
        <v>-7.6847861220003602E-3</v>
      </c>
    </row>
    <row r="1276" spans="1:12" ht="14.4" x14ac:dyDescent="0.3">
      <c r="A1276" s="8">
        <v>42289</v>
      </c>
      <c r="B1276" s="260">
        <v>2015.650024</v>
      </c>
      <c r="C1276" s="260">
        <v>2018.660034</v>
      </c>
      <c r="D1276" s="260">
        <v>2010.5500489999999</v>
      </c>
      <c r="E1276" s="260">
        <v>2017.459961</v>
      </c>
      <c r="F1276" s="261">
        <v>2017.459961</v>
      </c>
      <c r="G1276" s="260">
        <v>2893250000</v>
      </c>
      <c r="H1276" s="263">
        <f t="shared" si="19"/>
        <v>1.275477063694751E-3</v>
      </c>
      <c r="I1276" s="262"/>
      <c r="J1276" s="266">
        <v>1274</v>
      </c>
      <c r="K1276">
        <v>1.275477063694751E-3</v>
      </c>
      <c r="L1276" s="267">
        <v>-7.6842269218511082E-3</v>
      </c>
    </row>
    <row r="1277" spans="1:12" ht="14.4" x14ac:dyDescent="0.3">
      <c r="A1277" s="8">
        <v>42286</v>
      </c>
      <c r="B1277" s="260">
        <v>2013.7299800000001</v>
      </c>
      <c r="C1277" s="260">
        <v>2020.130005</v>
      </c>
      <c r="D1277" s="260">
        <v>2007.6099850000001</v>
      </c>
      <c r="E1277" s="260">
        <v>2014.8900149999999</v>
      </c>
      <c r="F1277" s="261">
        <v>2014.8900149999999</v>
      </c>
      <c r="G1277" s="260">
        <v>3706900000</v>
      </c>
      <c r="H1277" s="263">
        <f t="shared" si="19"/>
        <v>7.2511135765534833E-4</v>
      </c>
      <c r="I1277" s="262"/>
      <c r="J1277" s="266">
        <v>1275</v>
      </c>
      <c r="K1277">
        <v>7.2511135765534833E-4</v>
      </c>
      <c r="L1277" s="267">
        <v>-7.6816639250561437E-3</v>
      </c>
    </row>
    <row r="1278" spans="1:12" ht="14.4" x14ac:dyDescent="0.3">
      <c r="A1278" s="8">
        <v>42285</v>
      </c>
      <c r="B1278" s="260">
        <v>1994.01001</v>
      </c>
      <c r="C1278" s="260">
        <v>2016.5</v>
      </c>
      <c r="D1278" s="260">
        <v>1987.530029</v>
      </c>
      <c r="E1278" s="260">
        <v>2013.4300539999999</v>
      </c>
      <c r="F1278" s="261">
        <v>2013.4300539999999</v>
      </c>
      <c r="G1278" s="260">
        <v>3939140000</v>
      </c>
      <c r="H1278" s="263">
        <f t="shared" si="19"/>
        <v>8.8184356322988707E-3</v>
      </c>
      <c r="I1278" s="262"/>
      <c r="J1278" s="266">
        <v>1276</v>
      </c>
      <c r="K1278">
        <v>8.8184356322988707E-3</v>
      </c>
      <c r="L1278" s="267">
        <v>-7.6726648082721576E-3</v>
      </c>
    </row>
    <row r="1279" spans="1:12" ht="14.4" x14ac:dyDescent="0.3">
      <c r="A1279" s="8">
        <v>42284</v>
      </c>
      <c r="B1279" s="260">
        <v>1982.339966</v>
      </c>
      <c r="C1279" s="260">
        <v>1999.3100589999999</v>
      </c>
      <c r="D1279" s="260">
        <v>1976.4399410000001</v>
      </c>
      <c r="E1279" s="260">
        <v>1995.829956</v>
      </c>
      <c r="F1279" s="261">
        <v>1995.829956</v>
      </c>
      <c r="G1279" s="260">
        <v>4666470000</v>
      </c>
      <c r="H1279" s="263">
        <f t="shared" si="19"/>
        <v>8.0356335844035103E-3</v>
      </c>
      <c r="I1279" s="262"/>
      <c r="J1279" s="266">
        <v>1277</v>
      </c>
      <c r="K1279">
        <v>8.0356335844035103E-3</v>
      </c>
      <c r="L1279" s="267">
        <v>-7.6704702203419552E-3</v>
      </c>
    </row>
    <row r="1280" spans="1:12" ht="14.4" x14ac:dyDescent="0.3">
      <c r="A1280" s="8">
        <v>42283</v>
      </c>
      <c r="B1280" s="260">
        <v>1986.630005</v>
      </c>
      <c r="C1280" s="260">
        <v>1991.619995</v>
      </c>
      <c r="D1280" s="260">
        <v>1971.98999</v>
      </c>
      <c r="E1280" s="260">
        <v>1979.920044</v>
      </c>
      <c r="F1280" s="261">
        <v>1979.920044</v>
      </c>
      <c r="G1280" s="260">
        <v>4202400000</v>
      </c>
      <c r="H1280" s="263">
        <f t="shared" si="19"/>
        <v>-3.588236241753558E-3</v>
      </c>
      <c r="I1280" s="262"/>
      <c r="J1280" s="266">
        <v>1278</v>
      </c>
      <c r="K1280">
        <v>-3.588236241753558E-3</v>
      </c>
      <c r="L1280" s="267">
        <v>-7.6599083470690965E-3</v>
      </c>
    </row>
    <row r="1281" spans="1:12" ht="14.4" x14ac:dyDescent="0.3">
      <c r="A1281" s="8">
        <v>42282</v>
      </c>
      <c r="B1281" s="260">
        <v>1954.329956</v>
      </c>
      <c r="C1281" s="260">
        <v>1989.170044</v>
      </c>
      <c r="D1281" s="260">
        <v>1954.329956</v>
      </c>
      <c r="E1281" s="260">
        <v>1987.0500489999999</v>
      </c>
      <c r="F1281" s="261">
        <v>1987.0500489999999</v>
      </c>
      <c r="G1281" s="260">
        <v>4334490000</v>
      </c>
      <c r="H1281" s="263">
        <f t="shared" si="19"/>
        <v>1.8289841072045912E-2</v>
      </c>
      <c r="I1281" s="262"/>
      <c r="J1281" s="266">
        <v>1279</v>
      </c>
      <c r="K1281">
        <v>1.8289841072045912E-2</v>
      </c>
      <c r="L1281" s="267">
        <v>-7.6588718244371074E-3</v>
      </c>
    </row>
    <row r="1282" spans="1:12" ht="14.4" x14ac:dyDescent="0.3">
      <c r="A1282" s="8">
        <v>42279</v>
      </c>
      <c r="B1282" s="260">
        <v>1921.7700199999999</v>
      </c>
      <c r="C1282" s="260">
        <v>1951.3599850000001</v>
      </c>
      <c r="D1282" s="260">
        <v>1893.6999510000001</v>
      </c>
      <c r="E1282" s="260">
        <v>1951.3599850000001</v>
      </c>
      <c r="F1282" s="261">
        <v>1951.3599850000001</v>
      </c>
      <c r="G1282" s="260">
        <v>4378570000</v>
      </c>
      <c r="H1282" s="263">
        <f t="shared" si="19"/>
        <v>1.4315289254205485E-2</v>
      </c>
      <c r="I1282" s="262"/>
      <c r="J1282" s="266">
        <v>1280</v>
      </c>
      <c r="K1282">
        <v>1.4315289254205485E-2</v>
      </c>
      <c r="L1282" s="267">
        <v>-7.6516336631036143E-3</v>
      </c>
    </row>
    <row r="1283" spans="1:12" ht="14.4" x14ac:dyDescent="0.3">
      <c r="A1283" s="8">
        <v>42278</v>
      </c>
      <c r="B1283" s="260">
        <v>1919.650024</v>
      </c>
      <c r="C1283" s="260">
        <v>1927.209961</v>
      </c>
      <c r="D1283" s="260">
        <v>1900.6999510000001</v>
      </c>
      <c r="E1283" s="260">
        <v>1923.8199460000001</v>
      </c>
      <c r="F1283" s="261">
        <v>1923.8199460000001</v>
      </c>
      <c r="G1283" s="260">
        <v>3983600000</v>
      </c>
      <c r="H1283" s="263">
        <f t="shared" si="19"/>
        <v>1.9738842324116897E-3</v>
      </c>
      <c r="I1283" s="262"/>
      <c r="J1283" s="266">
        <v>1281</v>
      </c>
      <c r="K1283">
        <v>1.9738842324116897E-3</v>
      </c>
      <c r="L1283" s="267">
        <v>-7.6383579973261203E-3</v>
      </c>
    </row>
    <row r="1284" spans="1:12" ht="14.4" x14ac:dyDescent="0.3">
      <c r="A1284" s="8">
        <v>42277</v>
      </c>
      <c r="B1284" s="260">
        <v>1887.1400149999999</v>
      </c>
      <c r="C1284" s="260">
        <v>1920.530029</v>
      </c>
      <c r="D1284" s="260">
        <v>1887.1400149999999</v>
      </c>
      <c r="E1284" s="260">
        <v>1920.030029</v>
      </c>
      <c r="F1284" s="261">
        <v>1920.030029</v>
      </c>
      <c r="G1284" s="260">
        <v>4525070000</v>
      </c>
      <c r="H1284" s="263">
        <f t="shared" ref="H1284:H1347" si="20">(F1284-F1285)/F1285</f>
        <v>1.9075555652102023E-2</v>
      </c>
      <c r="I1284" s="262"/>
      <c r="J1284" s="266">
        <v>1282</v>
      </c>
      <c r="K1284">
        <v>1.9075555652102023E-2</v>
      </c>
      <c r="L1284" s="267">
        <v>-7.6364321228579992E-3</v>
      </c>
    </row>
    <row r="1285" spans="1:12" ht="14.4" x14ac:dyDescent="0.3">
      <c r="A1285" s="8">
        <v>42276</v>
      </c>
      <c r="B1285" s="260">
        <v>1881.900024</v>
      </c>
      <c r="C1285" s="260">
        <v>1899.4799800000001</v>
      </c>
      <c r="D1285" s="260">
        <v>1871.910034</v>
      </c>
      <c r="E1285" s="260">
        <v>1884.089966</v>
      </c>
      <c r="F1285" s="261">
        <v>1884.089966</v>
      </c>
      <c r="G1285" s="260">
        <v>4132390000</v>
      </c>
      <c r="H1285" s="263">
        <f t="shared" si="20"/>
        <v>1.2328530985949457E-3</v>
      </c>
      <c r="I1285" s="262"/>
      <c r="J1285" s="266">
        <v>1283</v>
      </c>
      <c r="K1285">
        <v>1.2328530985949457E-3</v>
      </c>
      <c r="L1285" s="267">
        <v>-7.6287209885439822E-3</v>
      </c>
    </row>
    <row r="1286" spans="1:12" ht="14.4" x14ac:dyDescent="0.3">
      <c r="A1286" s="8">
        <v>42275</v>
      </c>
      <c r="B1286" s="260">
        <v>1929.1800539999999</v>
      </c>
      <c r="C1286" s="260">
        <v>1929.1800539999999</v>
      </c>
      <c r="D1286" s="260">
        <v>1879.209961</v>
      </c>
      <c r="E1286" s="260">
        <v>1881.7700199999999</v>
      </c>
      <c r="F1286" s="261">
        <v>1881.7700199999999</v>
      </c>
      <c r="G1286" s="260">
        <v>4326660000</v>
      </c>
      <c r="H1286" s="263">
        <f t="shared" si="20"/>
        <v>-2.5666090316902847E-2</v>
      </c>
      <c r="I1286" s="262"/>
      <c r="J1286" s="266">
        <v>1284</v>
      </c>
      <c r="K1286">
        <v>-2.5666090316902847E-2</v>
      </c>
      <c r="L1286" s="267">
        <v>-7.6249362172787693E-3</v>
      </c>
    </row>
    <row r="1287" spans="1:12" ht="14.4" x14ac:dyDescent="0.3">
      <c r="A1287" s="8">
        <v>42272</v>
      </c>
      <c r="B1287" s="260">
        <v>1935.9300539999999</v>
      </c>
      <c r="C1287" s="260">
        <v>1952.8900149999999</v>
      </c>
      <c r="D1287" s="260">
        <v>1921.5</v>
      </c>
      <c r="E1287" s="260">
        <v>1931.339966</v>
      </c>
      <c r="F1287" s="261">
        <v>1931.339966</v>
      </c>
      <c r="G1287" s="260">
        <v>3721870000</v>
      </c>
      <c r="H1287" s="263">
        <f t="shared" si="20"/>
        <v>-4.6579307159460578E-4</v>
      </c>
      <c r="I1287" s="262"/>
      <c r="J1287" s="266">
        <v>1285</v>
      </c>
      <c r="K1287">
        <v>-4.6579307159460578E-4</v>
      </c>
      <c r="L1287" s="267">
        <v>-7.6240938801798667E-3</v>
      </c>
    </row>
    <row r="1288" spans="1:12" ht="14.4" x14ac:dyDescent="0.3">
      <c r="A1288" s="8">
        <v>42271</v>
      </c>
      <c r="B1288" s="260">
        <v>1934.8100589999999</v>
      </c>
      <c r="C1288" s="260">
        <v>1937.170044</v>
      </c>
      <c r="D1288" s="260">
        <v>1908.920044</v>
      </c>
      <c r="E1288" s="260">
        <v>1932.23999</v>
      </c>
      <c r="F1288" s="261">
        <v>1932.23999</v>
      </c>
      <c r="G1288" s="260">
        <v>4091530000</v>
      </c>
      <c r="H1288" s="263">
        <f t="shared" si="20"/>
        <v>-3.3629845707411365E-3</v>
      </c>
      <c r="I1288" s="262"/>
      <c r="J1288" s="266">
        <v>1286</v>
      </c>
      <c r="K1288">
        <v>-3.3629845707411365E-3</v>
      </c>
      <c r="L1288" s="267">
        <v>-7.6236412838500073E-3</v>
      </c>
    </row>
    <row r="1289" spans="1:12" ht="14.4" x14ac:dyDescent="0.3">
      <c r="A1289" s="8">
        <v>42270</v>
      </c>
      <c r="B1289" s="260">
        <v>1943.23999</v>
      </c>
      <c r="C1289" s="260">
        <v>1949.5200199999999</v>
      </c>
      <c r="D1289" s="260">
        <v>1932.5699460000001</v>
      </c>
      <c r="E1289" s="260">
        <v>1938.76001</v>
      </c>
      <c r="F1289" s="261">
        <v>1938.76001</v>
      </c>
      <c r="G1289" s="260">
        <v>3190530000</v>
      </c>
      <c r="H1289" s="263">
        <f t="shared" si="20"/>
        <v>-2.0486426492924916E-3</v>
      </c>
      <c r="I1289" s="262"/>
      <c r="J1289" s="266">
        <v>1287</v>
      </c>
      <c r="K1289">
        <v>-2.0486426492924916E-3</v>
      </c>
      <c r="L1289" s="267">
        <v>-7.6152509340250895E-3</v>
      </c>
    </row>
    <row r="1290" spans="1:12" ht="14.4" x14ac:dyDescent="0.3">
      <c r="A1290" s="8">
        <v>42269</v>
      </c>
      <c r="B1290" s="260">
        <v>1961.3900149999999</v>
      </c>
      <c r="C1290" s="260">
        <v>1961.3900149999999</v>
      </c>
      <c r="D1290" s="260">
        <v>1929.219971</v>
      </c>
      <c r="E1290" s="260">
        <v>1942.73999</v>
      </c>
      <c r="F1290" s="261">
        <v>1942.73999</v>
      </c>
      <c r="G1290" s="260">
        <v>3808260000</v>
      </c>
      <c r="H1290" s="263">
        <f t="shared" si="20"/>
        <v>-1.2318429542511786E-2</v>
      </c>
      <c r="I1290" s="262"/>
      <c r="J1290" s="266">
        <v>1288</v>
      </c>
      <c r="K1290">
        <v>-1.2318429542511786E-2</v>
      </c>
      <c r="L1290" s="267">
        <v>-7.6146577653247441E-3</v>
      </c>
    </row>
    <row r="1291" spans="1:12" ht="14.4" x14ac:dyDescent="0.3">
      <c r="A1291" s="8">
        <v>42268</v>
      </c>
      <c r="B1291" s="260">
        <v>1960.839966</v>
      </c>
      <c r="C1291" s="260">
        <v>1979.6400149999999</v>
      </c>
      <c r="D1291" s="260">
        <v>1955.8000489999999</v>
      </c>
      <c r="E1291" s="260">
        <v>1966.969971</v>
      </c>
      <c r="F1291" s="261">
        <v>1966.969971</v>
      </c>
      <c r="G1291" s="260">
        <v>3269350000</v>
      </c>
      <c r="H1291" s="263">
        <f t="shared" si="20"/>
        <v>4.5657839091291959E-3</v>
      </c>
      <c r="I1291" s="262"/>
      <c r="J1291" s="266">
        <v>1289</v>
      </c>
      <c r="K1291">
        <v>4.5657839091291959E-3</v>
      </c>
      <c r="L1291" s="267">
        <v>-7.6033339190491487E-3</v>
      </c>
    </row>
    <row r="1292" spans="1:12" ht="14.4" x14ac:dyDescent="0.3">
      <c r="A1292" s="8">
        <v>42265</v>
      </c>
      <c r="B1292" s="260">
        <v>1989.660034</v>
      </c>
      <c r="C1292" s="260">
        <v>1989.660034</v>
      </c>
      <c r="D1292" s="260">
        <v>1953.4499510000001</v>
      </c>
      <c r="E1292" s="260">
        <v>1958.030029</v>
      </c>
      <c r="F1292" s="261">
        <v>1958.030029</v>
      </c>
      <c r="G1292" s="260">
        <v>6021240000</v>
      </c>
      <c r="H1292" s="263">
        <f t="shared" si="20"/>
        <v>-1.6164165808483653E-2</v>
      </c>
      <c r="I1292" s="262"/>
      <c r="J1292" s="266">
        <v>1290</v>
      </c>
      <c r="K1292">
        <v>-1.6164165808483653E-2</v>
      </c>
      <c r="L1292" s="267">
        <v>-7.602164923620233E-3</v>
      </c>
    </row>
    <row r="1293" spans="1:12" ht="14.4" x14ac:dyDescent="0.3">
      <c r="A1293" s="8">
        <v>42264</v>
      </c>
      <c r="B1293" s="260">
        <v>1995.329956</v>
      </c>
      <c r="C1293" s="260">
        <v>2020.8599850000001</v>
      </c>
      <c r="D1293" s="260">
        <v>1986.7299800000001</v>
      </c>
      <c r="E1293" s="260">
        <v>1990.1999510000001</v>
      </c>
      <c r="F1293" s="261">
        <v>1990.1999510000001</v>
      </c>
      <c r="G1293" s="260">
        <v>4183790000</v>
      </c>
      <c r="H1293" s="263">
        <f t="shared" si="20"/>
        <v>-2.5610596092323188E-3</v>
      </c>
      <c r="I1293" s="262"/>
      <c r="J1293" s="266">
        <v>1291</v>
      </c>
      <c r="K1293">
        <v>-2.5610596092323188E-3</v>
      </c>
      <c r="L1293" s="267">
        <v>-7.5961813023390536E-3</v>
      </c>
    </row>
    <row r="1294" spans="1:12" ht="14.4" x14ac:dyDescent="0.3">
      <c r="A1294" s="8">
        <v>42263</v>
      </c>
      <c r="B1294" s="260">
        <v>1978.0200199999999</v>
      </c>
      <c r="C1294" s="260">
        <v>1997.26001</v>
      </c>
      <c r="D1294" s="260">
        <v>1977.9300539999999</v>
      </c>
      <c r="E1294" s="260">
        <v>1995.3100589999999</v>
      </c>
      <c r="F1294" s="261">
        <v>1995.3100589999999</v>
      </c>
      <c r="G1294" s="260">
        <v>3630680000</v>
      </c>
      <c r="H1294" s="263">
        <f t="shared" si="20"/>
        <v>8.7054144634389728E-3</v>
      </c>
      <c r="I1294" s="262"/>
      <c r="J1294" s="266">
        <v>1292</v>
      </c>
      <c r="K1294">
        <v>8.7054144634389728E-3</v>
      </c>
      <c r="L1294" s="267">
        <v>-7.5908257605616231E-3</v>
      </c>
    </row>
    <row r="1295" spans="1:12" ht="14.4" x14ac:dyDescent="0.3">
      <c r="A1295" s="8">
        <v>42262</v>
      </c>
      <c r="B1295" s="260">
        <v>1955.099976</v>
      </c>
      <c r="C1295" s="260">
        <v>1983.1899410000001</v>
      </c>
      <c r="D1295" s="260">
        <v>1954.3000489999999</v>
      </c>
      <c r="E1295" s="260">
        <v>1978.089966</v>
      </c>
      <c r="F1295" s="261">
        <v>1978.089966</v>
      </c>
      <c r="G1295" s="260">
        <v>3239860000</v>
      </c>
      <c r="H1295" s="263">
        <f t="shared" si="20"/>
        <v>1.2831311668480234E-2</v>
      </c>
      <c r="I1295" s="262"/>
      <c r="J1295" s="266">
        <v>1293</v>
      </c>
      <c r="K1295">
        <v>1.2831311668480234E-2</v>
      </c>
      <c r="L1295" s="267">
        <v>-7.5892007160826662E-3</v>
      </c>
    </row>
    <row r="1296" spans="1:12" ht="14.4" x14ac:dyDescent="0.3">
      <c r="A1296" s="8">
        <v>42261</v>
      </c>
      <c r="B1296" s="260">
        <v>1963.0600589999999</v>
      </c>
      <c r="C1296" s="260">
        <v>1963.0600589999999</v>
      </c>
      <c r="D1296" s="260">
        <v>1948.2700199999999</v>
      </c>
      <c r="E1296" s="260">
        <v>1953.030029</v>
      </c>
      <c r="F1296" s="261">
        <v>1953.030029</v>
      </c>
      <c r="G1296" s="260">
        <v>3000200000</v>
      </c>
      <c r="H1296" s="263">
        <f t="shared" si="20"/>
        <v>-4.0896559494183167E-3</v>
      </c>
      <c r="I1296" s="262"/>
      <c r="J1296" s="266">
        <v>1294</v>
      </c>
      <c r="K1296">
        <v>-4.0896559494183167E-3</v>
      </c>
      <c r="L1296" s="267">
        <v>-7.5832491213561806E-3</v>
      </c>
    </row>
    <row r="1297" spans="1:12" ht="14.4" x14ac:dyDescent="0.3">
      <c r="A1297" s="8">
        <v>42258</v>
      </c>
      <c r="B1297" s="260">
        <v>1951.4499510000001</v>
      </c>
      <c r="C1297" s="260">
        <v>1961.0500489999999</v>
      </c>
      <c r="D1297" s="260">
        <v>1939.1899410000001</v>
      </c>
      <c r="E1297" s="260">
        <v>1961.0500489999999</v>
      </c>
      <c r="F1297" s="261">
        <v>1961.0500489999999</v>
      </c>
      <c r="G1297" s="260">
        <v>3218590000</v>
      </c>
      <c r="H1297" s="263">
        <f t="shared" si="20"/>
        <v>4.4870433311676424E-3</v>
      </c>
      <c r="I1297" s="262"/>
      <c r="J1297" s="266">
        <v>1295</v>
      </c>
      <c r="K1297">
        <v>4.4870433311676424E-3</v>
      </c>
      <c r="L1297" s="267">
        <v>-7.5814076055125022E-3</v>
      </c>
    </row>
    <row r="1298" spans="1:12" ht="14.4" x14ac:dyDescent="0.3">
      <c r="A1298" s="8">
        <v>42257</v>
      </c>
      <c r="B1298" s="260">
        <v>1941.589966</v>
      </c>
      <c r="C1298" s="260">
        <v>1965.290039</v>
      </c>
      <c r="D1298" s="260">
        <v>1937.1899410000001</v>
      </c>
      <c r="E1298" s="260">
        <v>1952.290039</v>
      </c>
      <c r="F1298" s="261">
        <v>1952.290039</v>
      </c>
      <c r="G1298" s="260">
        <v>3626320000</v>
      </c>
      <c r="H1298" s="263">
        <f t="shared" si="20"/>
        <v>5.2779550339641578E-3</v>
      </c>
      <c r="I1298" s="262"/>
      <c r="J1298" s="266">
        <v>1296</v>
      </c>
      <c r="K1298">
        <v>5.2779550339641578E-3</v>
      </c>
      <c r="L1298" s="267">
        <v>-7.5766102000215229E-3</v>
      </c>
    </row>
    <row r="1299" spans="1:12" ht="14.4" x14ac:dyDescent="0.3">
      <c r="A1299" s="8">
        <v>42256</v>
      </c>
      <c r="B1299" s="260">
        <v>1971.4499510000001</v>
      </c>
      <c r="C1299" s="260">
        <v>1988.630005</v>
      </c>
      <c r="D1299" s="260">
        <v>1937.880005</v>
      </c>
      <c r="E1299" s="260">
        <v>1942.040039</v>
      </c>
      <c r="F1299" s="261">
        <v>1942.040039</v>
      </c>
      <c r="G1299" s="260">
        <v>3652120000</v>
      </c>
      <c r="H1299" s="263">
        <f t="shared" si="20"/>
        <v>-1.3897560450837034E-2</v>
      </c>
      <c r="I1299" s="262"/>
      <c r="J1299" s="266">
        <v>1297</v>
      </c>
      <c r="K1299">
        <v>-1.3897560450837034E-2</v>
      </c>
      <c r="L1299" s="267">
        <v>-7.5702822354602479E-3</v>
      </c>
    </row>
    <row r="1300" spans="1:12" ht="14.4" x14ac:dyDescent="0.3">
      <c r="A1300" s="8">
        <v>42255</v>
      </c>
      <c r="B1300" s="260">
        <v>1927.3000489999999</v>
      </c>
      <c r="C1300" s="260">
        <v>1970.420044</v>
      </c>
      <c r="D1300" s="260">
        <v>1927.3000489999999</v>
      </c>
      <c r="E1300" s="260">
        <v>1969.410034</v>
      </c>
      <c r="F1300" s="261">
        <v>1969.410034</v>
      </c>
      <c r="G1300" s="260">
        <v>3548650000</v>
      </c>
      <c r="H1300" s="263">
        <f t="shared" si="20"/>
        <v>2.5083053334552293E-2</v>
      </c>
      <c r="I1300" s="262"/>
      <c r="J1300" s="266">
        <v>1298</v>
      </c>
      <c r="K1300">
        <v>2.5083053334552293E-2</v>
      </c>
      <c r="L1300" s="267">
        <v>-7.5674108672402225E-3</v>
      </c>
    </row>
    <row r="1301" spans="1:12" ht="14.4" x14ac:dyDescent="0.3">
      <c r="A1301" s="8">
        <v>42251</v>
      </c>
      <c r="B1301" s="260">
        <v>1947.76001</v>
      </c>
      <c r="C1301" s="260">
        <v>1947.76001</v>
      </c>
      <c r="D1301" s="260">
        <v>1911.209961</v>
      </c>
      <c r="E1301" s="260">
        <v>1921.219971</v>
      </c>
      <c r="F1301" s="261">
        <v>1921.219971</v>
      </c>
      <c r="G1301" s="260">
        <v>3167090000</v>
      </c>
      <c r="H1301" s="263">
        <f t="shared" si="20"/>
        <v>-1.5329595630917478E-2</v>
      </c>
      <c r="I1301" s="262"/>
      <c r="J1301" s="266">
        <v>1299</v>
      </c>
      <c r="K1301">
        <v>-1.5329595630917478E-2</v>
      </c>
      <c r="L1301" s="267">
        <v>-7.5508068199755798E-3</v>
      </c>
    </row>
    <row r="1302" spans="1:12" ht="14.4" x14ac:dyDescent="0.3">
      <c r="A1302" s="8">
        <v>42250</v>
      </c>
      <c r="B1302" s="260">
        <v>1950.790039</v>
      </c>
      <c r="C1302" s="260">
        <v>1975.01001</v>
      </c>
      <c r="D1302" s="260">
        <v>1944.719971</v>
      </c>
      <c r="E1302" s="260">
        <v>1951.130005</v>
      </c>
      <c r="F1302" s="261">
        <v>1951.130005</v>
      </c>
      <c r="G1302" s="260">
        <v>3520700000</v>
      </c>
      <c r="H1302" s="263">
        <f t="shared" si="20"/>
        <v>1.1647937858398438E-3</v>
      </c>
      <c r="I1302" s="262"/>
      <c r="J1302" s="266">
        <v>1300</v>
      </c>
      <c r="K1302">
        <v>1.1647937858398438E-3</v>
      </c>
      <c r="L1302" s="267">
        <v>-7.5450663852138864E-3</v>
      </c>
    </row>
    <row r="1303" spans="1:12" ht="14.4" x14ac:dyDescent="0.3">
      <c r="A1303" s="8">
        <v>42249</v>
      </c>
      <c r="B1303" s="260">
        <v>1916.5200199999999</v>
      </c>
      <c r="C1303" s="260">
        <v>1948.910034</v>
      </c>
      <c r="D1303" s="260">
        <v>1916.5200199999999</v>
      </c>
      <c r="E1303" s="260">
        <v>1948.8599850000001</v>
      </c>
      <c r="F1303" s="261">
        <v>1948.8599850000001</v>
      </c>
      <c r="G1303" s="260">
        <v>3742620000</v>
      </c>
      <c r="H1303" s="263">
        <f t="shared" si="20"/>
        <v>1.8292974600429224E-2</v>
      </c>
      <c r="I1303" s="262"/>
      <c r="J1303" s="266">
        <v>1301</v>
      </c>
      <c r="K1303">
        <v>1.8292974600429224E-2</v>
      </c>
      <c r="L1303" s="267">
        <v>-7.5373308198349162E-3</v>
      </c>
    </row>
    <row r="1304" spans="1:12" ht="14.4" x14ac:dyDescent="0.3">
      <c r="A1304" s="8">
        <v>42248</v>
      </c>
      <c r="B1304" s="260">
        <v>1970.089966</v>
      </c>
      <c r="C1304" s="260">
        <v>1970.089966</v>
      </c>
      <c r="D1304" s="260">
        <v>1903.0699460000001</v>
      </c>
      <c r="E1304" s="260">
        <v>1913.849976</v>
      </c>
      <c r="F1304" s="261">
        <v>1913.849976</v>
      </c>
      <c r="G1304" s="260">
        <v>4371850000</v>
      </c>
      <c r="H1304" s="263">
        <f t="shared" si="20"/>
        <v>-2.9576446573270111E-2</v>
      </c>
      <c r="I1304" s="262"/>
      <c r="J1304" s="266">
        <v>1302</v>
      </c>
      <c r="K1304">
        <v>-2.9576446573270111E-2</v>
      </c>
      <c r="L1304" s="267">
        <v>-7.533906549362401E-3</v>
      </c>
    </row>
    <row r="1305" spans="1:12" ht="14.4" x14ac:dyDescent="0.3">
      <c r="A1305" s="8">
        <v>42247</v>
      </c>
      <c r="B1305" s="260">
        <v>1986.7299800000001</v>
      </c>
      <c r="C1305" s="260">
        <v>1986.7299800000001</v>
      </c>
      <c r="D1305" s="260">
        <v>1965.9799800000001</v>
      </c>
      <c r="E1305" s="260">
        <v>1972.1800539999999</v>
      </c>
      <c r="F1305" s="261">
        <v>1972.1800539999999</v>
      </c>
      <c r="G1305" s="260">
        <v>3915100000</v>
      </c>
      <c r="H1305" s="263">
        <f t="shared" si="20"/>
        <v>-8.3916701654499493E-3</v>
      </c>
      <c r="I1305" s="262"/>
      <c r="J1305" s="266">
        <v>1303</v>
      </c>
      <c r="K1305">
        <v>-8.3916701654499493E-3</v>
      </c>
      <c r="L1305" s="267">
        <v>-7.5335679707639359E-3</v>
      </c>
    </row>
    <row r="1306" spans="1:12" ht="14.4" x14ac:dyDescent="0.3">
      <c r="A1306" s="8">
        <v>42244</v>
      </c>
      <c r="B1306" s="260">
        <v>1986.0600589999999</v>
      </c>
      <c r="C1306" s="260">
        <v>1993.4799800000001</v>
      </c>
      <c r="D1306" s="260">
        <v>1975.1899410000001</v>
      </c>
      <c r="E1306" s="260">
        <v>1988.869995</v>
      </c>
      <c r="F1306" s="261">
        <v>1988.869995</v>
      </c>
      <c r="G1306" s="260">
        <v>3949080000</v>
      </c>
      <c r="H1306" s="263">
        <f t="shared" si="20"/>
        <v>6.0873639319752057E-4</v>
      </c>
      <c r="I1306" s="262"/>
      <c r="J1306" s="266">
        <v>1304</v>
      </c>
      <c r="K1306">
        <v>6.0873639319752057E-4</v>
      </c>
      <c r="L1306" s="267">
        <v>-7.5314173427761767E-3</v>
      </c>
    </row>
    <row r="1307" spans="1:12" ht="14.4" x14ac:dyDescent="0.3">
      <c r="A1307" s="8">
        <v>42243</v>
      </c>
      <c r="B1307" s="260">
        <v>1942.7700199999999</v>
      </c>
      <c r="C1307" s="260">
        <v>1989.599976</v>
      </c>
      <c r="D1307" s="260">
        <v>1942.7700199999999</v>
      </c>
      <c r="E1307" s="260">
        <v>1987.660034</v>
      </c>
      <c r="F1307" s="261">
        <v>1987.660034</v>
      </c>
      <c r="G1307" s="260">
        <v>5006390000</v>
      </c>
      <c r="H1307" s="263">
        <f t="shared" si="20"/>
        <v>2.4297748404812421E-2</v>
      </c>
      <c r="I1307" s="262"/>
      <c r="J1307" s="266">
        <v>1305</v>
      </c>
      <c r="K1307">
        <v>2.4297748404812421E-2</v>
      </c>
      <c r="L1307" s="267">
        <v>-7.526651766117224E-3</v>
      </c>
    </row>
    <row r="1308" spans="1:12" ht="14.4" x14ac:dyDescent="0.3">
      <c r="A1308" s="8">
        <v>42242</v>
      </c>
      <c r="B1308" s="260">
        <v>1872.75</v>
      </c>
      <c r="C1308" s="260">
        <v>1943.089966</v>
      </c>
      <c r="D1308" s="260">
        <v>1872.75</v>
      </c>
      <c r="E1308" s="260">
        <v>1940.51001</v>
      </c>
      <c r="F1308" s="261">
        <v>1940.51001</v>
      </c>
      <c r="G1308" s="260">
        <v>5338250000</v>
      </c>
      <c r="H1308" s="263">
        <f t="shared" si="20"/>
        <v>3.9033859095586231E-2</v>
      </c>
      <c r="I1308" s="262"/>
      <c r="J1308" s="266">
        <v>1306</v>
      </c>
      <c r="K1308">
        <v>3.9033859095586231E-2</v>
      </c>
      <c r="L1308" s="267">
        <v>-7.526590376168563E-3</v>
      </c>
    </row>
    <row r="1309" spans="1:12" ht="14.4" x14ac:dyDescent="0.3">
      <c r="A1309" s="8">
        <v>42241</v>
      </c>
      <c r="B1309" s="260">
        <v>1898.079956</v>
      </c>
      <c r="C1309" s="260">
        <v>1948.040039</v>
      </c>
      <c r="D1309" s="260">
        <v>1867.079956</v>
      </c>
      <c r="E1309" s="260">
        <v>1867.6099850000001</v>
      </c>
      <c r="F1309" s="261">
        <v>1867.6099850000001</v>
      </c>
      <c r="G1309" s="260">
        <v>5183560000</v>
      </c>
      <c r="H1309" s="263">
        <f t="shared" si="20"/>
        <v>-1.3521995197235268E-2</v>
      </c>
      <c r="I1309" s="262"/>
      <c r="J1309" s="266">
        <v>1307</v>
      </c>
      <c r="K1309">
        <v>-1.3521995197235268E-2</v>
      </c>
      <c r="L1309" s="267">
        <v>-7.5238072728118777E-3</v>
      </c>
    </row>
    <row r="1310" spans="1:12" ht="14.4" x14ac:dyDescent="0.3">
      <c r="A1310" s="8">
        <v>42240</v>
      </c>
      <c r="B1310" s="260">
        <v>1965.150024</v>
      </c>
      <c r="C1310" s="260">
        <v>1965.150024</v>
      </c>
      <c r="D1310" s="260">
        <v>1867.01001</v>
      </c>
      <c r="E1310" s="260">
        <v>1893.209961</v>
      </c>
      <c r="F1310" s="261">
        <v>1893.209961</v>
      </c>
      <c r="G1310" s="260">
        <v>6612690000</v>
      </c>
      <c r="H1310" s="263">
        <f t="shared" si="20"/>
        <v>-3.9413693006101071E-2</v>
      </c>
      <c r="I1310" s="262"/>
      <c r="J1310" s="266">
        <v>1308</v>
      </c>
      <c r="K1310">
        <v>-3.9413693006101071E-2</v>
      </c>
      <c r="L1310" s="267">
        <v>-7.5156672282972988E-3</v>
      </c>
    </row>
    <row r="1311" spans="1:12" ht="14.4" x14ac:dyDescent="0.3">
      <c r="A1311" s="8">
        <v>42237</v>
      </c>
      <c r="B1311" s="260">
        <v>2034.079956</v>
      </c>
      <c r="C1311" s="260">
        <v>2034.079956</v>
      </c>
      <c r="D1311" s="260">
        <v>1970.8900149999999</v>
      </c>
      <c r="E1311" s="260">
        <v>1970.8900149999999</v>
      </c>
      <c r="F1311" s="261">
        <v>1970.8900149999999</v>
      </c>
      <c r="G1311" s="260">
        <v>5018240000</v>
      </c>
      <c r="H1311" s="263">
        <f t="shared" si="20"/>
        <v>-3.1850965323014069E-2</v>
      </c>
      <c r="I1311" s="262"/>
      <c r="J1311" s="266">
        <v>1309</v>
      </c>
      <c r="K1311">
        <v>-3.1850965323014069E-2</v>
      </c>
      <c r="L1311" s="267">
        <v>-7.5132640494457049E-3</v>
      </c>
    </row>
    <row r="1312" spans="1:12" ht="14.4" x14ac:dyDescent="0.3">
      <c r="A1312" s="8">
        <v>42236</v>
      </c>
      <c r="B1312" s="260">
        <v>2076.610107</v>
      </c>
      <c r="C1312" s="260">
        <v>2076.610107</v>
      </c>
      <c r="D1312" s="260">
        <v>2035.7299800000001</v>
      </c>
      <c r="E1312" s="260">
        <v>2035.7299800000001</v>
      </c>
      <c r="F1312" s="261">
        <v>2035.7299800000001</v>
      </c>
      <c r="G1312" s="260">
        <v>3922470000</v>
      </c>
      <c r="H1312" s="263">
        <f t="shared" si="20"/>
        <v>-2.1100170100298469E-2</v>
      </c>
      <c r="I1312" s="262"/>
      <c r="J1312" s="266">
        <v>1310</v>
      </c>
      <c r="K1312">
        <v>-2.1100170100298469E-2</v>
      </c>
      <c r="L1312" s="267">
        <v>-7.5062349763617238E-3</v>
      </c>
    </row>
    <row r="1313" spans="1:12" ht="14.4" x14ac:dyDescent="0.3">
      <c r="A1313" s="8">
        <v>42235</v>
      </c>
      <c r="B1313" s="260">
        <v>2095.6899410000001</v>
      </c>
      <c r="C1313" s="260">
        <v>2096.169922</v>
      </c>
      <c r="D1313" s="260">
        <v>2070.530029</v>
      </c>
      <c r="E1313" s="260">
        <v>2079.610107</v>
      </c>
      <c r="F1313" s="261">
        <v>2079.610107</v>
      </c>
      <c r="G1313" s="260">
        <v>3512920000</v>
      </c>
      <c r="H1313" s="263">
        <f t="shared" si="20"/>
        <v>-8.2548765064382225E-3</v>
      </c>
      <c r="I1313" s="262"/>
      <c r="J1313" s="266">
        <v>1311</v>
      </c>
      <c r="K1313">
        <v>-8.2548765064382225E-3</v>
      </c>
      <c r="L1313" s="267">
        <v>-7.5051557197624271E-3</v>
      </c>
    </row>
    <row r="1314" spans="1:12" ht="14.4" x14ac:dyDescent="0.3">
      <c r="A1314" s="8">
        <v>42234</v>
      </c>
      <c r="B1314" s="260">
        <v>2101.98999</v>
      </c>
      <c r="C1314" s="260">
        <v>2103.469971</v>
      </c>
      <c r="D1314" s="260">
        <v>2094.139893</v>
      </c>
      <c r="E1314" s="260">
        <v>2096.919922</v>
      </c>
      <c r="F1314" s="261">
        <v>2096.919922</v>
      </c>
      <c r="G1314" s="260">
        <v>2949990000</v>
      </c>
      <c r="H1314" s="263">
        <f t="shared" si="20"/>
        <v>-2.6255299342222908E-3</v>
      </c>
      <c r="I1314" s="262"/>
      <c r="J1314" s="266">
        <v>1312</v>
      </c>
      <c r="K1314">
        <v>-2.6255299342222908E-3</v>
      </c>
      <c r="L1314" s="267">
        <v>-7.5036692589348026E-3</v>
      </c>
    </row>
    <row r="1315" spans="1:12" ht="14.4" x14ac:dyDescent="0.3">
      <c r="A1315" s="8">
        <v>42233</v>
      </c>
      <c r="B1315" s="260">
        <v>2089.6999510000001</v>
      </c>
      <c r="C1315" s="260">
        <v>2102.8701169999999</v>
      </c>
      <c r="D1315" s="260">
        <v>2079.3000489999999</v>
      </c>
      <c r="E1315" s="260">
        <v>2102.4399410000001</v>
      </c>
      <c r="F1315" s="261">
        <v>2102.4399410000001</v>
      </c>
      <c r="G1315" s="260">
        <v>2867690000</v>
      </c>
      <c r="H1315" s="263">
        <f t="shared" si="20"/>
        <v>5.211424020938913E-3</v>
      </c>
      <c r="I1315" s="262"/>
      <c r="J1315" s="266">
        <v>1313</v>
      </c>
      <c r="K1315">
        <v>5.211424020938913E-3</v>
      </c>
      <c r="L1315" s="267">
        <v>-7.5021631984300381E-3</v>
      </c>
    </row>
    <row r="1316" spans="1:12" ht="14.4" x14ac:dyDescent="0.3">
      <c r="A1316" s="8">
        <v>42230</v>
      </c>
      <c r="B1316" s="260">
        <v>2083.1499020000001</v>
      </c>
      <c r="C1316" s="260">
        <v>2092.4499510000001</v>
      </c>
      <c r="D1316" s="260">
        <v>2080.610107</v>
      </c>
      <c r="E1316" s="260">
        <v>2091.540039</v>
      </c>
      <c r="F1316" s="261">
        <v>2091.540039</v>
      </c>
      <c r="G1316" s="260">
        <v>2795590000</v>
      </c>
      <c r="H1316" s="263">
        <f t="shared" si="20"/>
        <v>3.9119638755010268E-3</v>
      </c>
      <c r="I1316" s="262"/>
      <c r="J1316" s="266">
        <v>1314</v>
      </c>
      <c r="K1316">
        <v>3.9119638755010268E-3</v>
      </c>
      <c r="L1316" s="267">
        <v>-7.5010829117888615E-3</v>
      </c>
    </row>
    <row r="1317" spans="1:12" ht="14.4" x14ac:dyDescent="0.3">
      <c r="A1317" s="8">
        <v>42229</v>
      </c>
      <c r="B1317" s="260">
        <v>2086.1899410000001</v>
      </c>
      <c r="C1317" s="260">
        <v>2092.929932</v>
      </c>
      <c r="D1317" s="260">
        <v>2078.26001</v>
      </c>
      <c r="E1317" s="260">
        <v>2083.389893</v>
      </c>
      <c r="F1317" s="261">
        <v>2083.389893</v>
      </c>
      <c r="G1317" s="260">
        <v>3221300000</v>
      </c>
      <c r="H1317" s="263">
        <f t="shared" si="20"/>
        <v>-1.275211973593408E-3</v>
      </c>
      <c r="I1317" s="262"/>
      <c r="J1317" s="266">
        <v>1315</v>
      </c>
      <c r="K1317">
        <v>-1.275211973593408E-3</v>
      </c>
      <c r="L1317" s="267">
        <v>-7.4895110673753448E-3</v>
      </c>
    </row>
    <row r="1318" spans="1:12" ht="14.4" x14ac:dyDescent="0.3">
      <c r="A1318" s="8">
        <v>42228</v>
      </c>
      <c r="B1318" s="260">
        <v>2081.1000979999999</v>
      </c>
      <c r="C1318" s="260">
        <v>2089.0600589999999</v>
      </c>
      <c r="D1318" s="260">
        <v>2052.0900879999999</v>
      </c>
      <c r="E1318" s="260">
        <v>2086.0500489999999</v>
      </c>
      <c r="F1318" s="261">
        <v>2086.0500489999999</v>
      </c>
      <c r="G1318" s="260">
        <v>4269130000</v>
      </c>
      <c r="H1318" s="263">
        <f t="shared" si="20"/>
        <v>9.5005490957415957E-4</v>
      </c>
      <c r="I1318" s="262"/>
      <c r="J1318" s="266">
        <v>1316</v>
      </c>
      <c r="K1318">
        <v>9.5005490957415957E-4</v>
      </c>
      <c r="L1318" s="267">
        <v>-7.488310678970489E-3</v>
      </c>
    </row>
    <row r="1319" spans="1:12" ht="14.4" x14ac:dyDescent="0.3">
      <c r="A1319" s="8">
        <v>42227</v>
      </c>
      <c r="B1319" s="260">
        <v>2102.6599120000001</v>
      </c>
      <c r="C1319" s="260">
        <v>2102.6599120000001</v>
      </c>
      <c r="D1319" s="260">
        <v>2076.48999</v>
      </c>
      <c r="E1319" s="260">
        <v>2084.070068</v>
      </c>
      <c r="F1319" s="261">
        <v>2084.070068</v>
      </c>
      <c r="G1319" s="260">
        <v>3708880000</v>
      </c>
      <c r="H1319" s="263">
        <f t="shared" si="20"/>
        <v>-9.5571028381046339E-3</v>
      </c>
      <c r="I1319" s="262"/>
      <c r="J1319" s="266">
        <v>1317</v>
      </c>
      <c r="K1319">
        <v>-9.5571028381046339E-3</v>
      </c>
      <c r="L1319" s="267">
        <v>-7.476133360005046E-3</v>
      </c>
    </row>
    <row r="1320" spans="1:12" ht="14.4" x14ac:dyDescent="0.3">
      <c r="A1320" s="8">
        <v>42226</v>
      </c>
      <c r="B1320" s="260">
        <v>2080.9799800000001</v>
      </c>
      <c r="C1320" s="260">
        <v>2105.3500979999999</v>
      </c>
      <c r="D1320" s="260">
        <v>2080.9799800000001</v>
      </c>
      <c r="E1320" s="260">
        <v>2104.179932</v>
      </c>
      <c r="F1320" s="261">
        <v>2104.179932</v>
      </c>
      <c r="G1320" s="260">
        <v>3514460000</v>
      </c>
      <c r="H1320" s="263">
        <f t="shared" si="20"/>
        <v>1.2808166814617401E-2</v>
      </c>
      <c r="I1320" s="262"/>
      <c r="J1320" s="266">
        <v>1318</v>
      </c>
      <c r="K1320">
        <v>1.2808166814617401E-2</v>
      </c>
      <c r="L1320" s="267">
        <v>-7.4685627564947182E-3</v>
      </c>
    </row>
    <row r="1321" spans="1:12" ht="14.4" x14ac:dyDescent="0.3">
      <c r="A1321" s="8">
        <v>42223</v>
      </c>
      <c r="B1321" s="260">
        <v>2082.610107</v>
      </c>
      <c r="C1321" s="260">
        <v>2082.610107</v>
      </c>
      <c r="D1321" s="260">
        <v>2067.9099120000001</v>
      </c>
      <c r="E1321" s="260">
        <v>2077.570068</v>
      </c>
      <c r="F1321" s="261">
        <v>2077.570068</v>
      </c>
      <c r="G1321" s="260">
        <v>3602320000</v>
      </c>
      <c r="H1321" s="263">
        <f t="shared" si="20"/>
        <v>-2.8748828113334063E-3</v>
      </c>
      <c r="I1321" s="262"/>
      <c r="J1321" s="266">
        <v>1319</v>
      </c>
      <c r="K1321">
        <v>-2.8748828113334063E-3</v>
      </c>
      <c r="L1321" s="267">
        <v>-7.4639186770234832E-3</v>
      </c>
    </row>
    <row r="1322" spans="1:12" ht="14.4" x14ac:dyDescent="0.3">
      <c r="A1322" s="8">
        <v>42222</v>
      </c>
      <c r="B1322" s="260">
        <v>2100.75</v>
      </c>
      <c r="C1322" s="260">
        <v>2103.320068</v>
      </c>
      <c r="D1322" s="260">
        <v>2075.530029</v>
      </c>
      <c r="E1322" s="260">
        <v>2083.5600589999999</v>
      </c>
      <c r="F1322" s="261">
        <v>2083.5600589999999</v>
      </c>
      <c r="G1322" s="260">
        <v>4246570000</v>
      </c>
      <c r="H1322" s="263">
        <f t="shared" si="20"/>
        <v>-7.7529851406475357E-3</v>
      </c>
      <c r="I1322" s="262"/>
      <c r="J1322" s="266">
        <v>1320</v>
      </c>
      <c r="K1322">
        <v>-7.7529851406475357E-3</v>
      </c>
      <c r="L1322" s="267">
        <v>-7.4636222610310722E-3</v>
      </c>
    </row>
    <row r="1323" spans="1:12" ht="14.4" x14ac:dyDescent="0.3">
      <c r="A1323" s="8">
        <v>42221</v>
      </c>
      <c r="B1323" s="260">
        <v>2095.2700199999999</v>
      </c>
      <c r="C1323" s="260">
        <v>2112.6599120000001</v>
      </c>
      <c r="D1323" s="260">
        <v>2095.2700199999999</v>
      </c>
      <c r="E1323" s="260">
        <v>2099.8400879999999</v>
      </c>
      <c r="F1323" s="261">
        <v>2099.8400879999999</v>
      </c>
      <c r="G1323" s="260">
        <v>3968680000</v>
      </c>
      <c r="H1323" s="263">
        <f t="shared" si="20"/>
        <v>3.1146789732108618E-3</v>
      </c>
      <c r="I1323" s="262"/>
      <c r="J1323" s="266">
        <v>1321</v>
      </c>
      <c r="K1323">
        <v>3.1146789732108618E-3</v>
      </c>
      <c r="L1323" s="267">
        <v>-7.4531881009577356E-3</v>
      </c>
    </row>
    <row r="1324" spans="1:12" ht="14.4" x14ac:dyDescent="0.3">
      <c r="A1324" s="8">
        <v>42220</v>
      </c>
      <c r="B1324" s="260">
        <v>2097.679932</v>
      </c>
      <c r="C1324" s="260">
        <v>2102.51001</v>
      </c>
      <c r="D1324" s="260">
        <v>2088.6000979999999</v>
      </c>
      <c r="E1324" s="260">
        <v>2093.320068</v>
      </c>
      <c r="F1324" s="261">
        <v>2093.320068</v>
      </c>
      <c r="G1324" s="260">
        <v>3546710000</v>
      </c>
      <c r="H1324" s="263">
        <f t="shared" si="20"/>
        <v>-2.2497049209078447E-3</v>
      </c>
      <c r="I1324" s="262"/>
      <c r="J1324" s="266">
        <v>1322</v>
      </c>
      <c r="K1324">
        <v>-2.2497049209078447E-3</v>
      </c>
      <c r="L1324" s="267">
        <v>-7.4493383449175631E-3</v>
      </c>
    </row>
    <row r="1325" spans="1:12" ht="14.4" x14ac:dyDescent="0.3">
      <c r="A1325" s="8">
        <v>42219</v>
      </c>
      <c r="B1325" s="260">
        <v>2104.48999</v>
      </c>
      <c r="C1325" s="260">
        <v>2105.6999510000001</v>
      </c>
      <c r="D1325" s="260">
        <v>2087.3100589999999</v>
      </c>
      <c r="E1325" s="260">
        <v>2098.040039</v>
      </c>
      <c r="F1325" s="261">
        <v>2098.040039</v>
      </c>
      <c r="G1325" s="260">
        <v>3476770000</v>
      </c>
      <c r="H1325" s="263">
        <f t="shared" si="20"/>
        <v>-2.7568868152492132E-3</v>
      </c>
      <c r="I1325" s="262"/>
      <c r="J1325" s="266">
        <v>1323</v>
      </c>
      <c r="K1325">
        <v>-2.7568868152492132E-3</v>
      </c>
      <c r="L1325" s="267">
        <v>-7.4362898674177015E-3</v>
      </c>
    </row>
    <row r="1326" spans="1:12" ht="14.4" x14ac:dyDescent="0.3">
      <c r="A1326" s="8">
        <v>42216</v>
      </c>
      <c r="B1326" s="260">
        <v>2111.6000979999999</v>
      </c>
      <c r="C1326" s="260">
        <v>2114.23999</v>
      </c>
      <c r="D1326" s="260">
        <v>2102.070068</v>
      </c>
      <c r="E1326" s="260">
        <v>2103.8400879999999</v>
      </c>
      <c r="F1326" s="261">
        <v>2103.8400879999999</v>
      </c>
      <c r="G1326" s="260">
        <v>3681340000</v>
      </c>
      <c r="H1326" s="263">
        <f t="shared" si="20"/>
        <v>-2.2715200228432598E-3</v>
      </c>
      <c r="I1326" s="262"/>
      <c r="J1326" s="266">
        <v>1324</v>
      </c>
      <c r="K1326">
        <v>-2.2715200228432598E-3</v>
      </c>
      <c r="L1326" s="267">
        <v>-7.4222660416739224E-3</v>
      </c>
    </row>
    <row r="1327" spans="1:12" ht="14.4" x14ac:dyDescent="0.3">
      <c r="A1327" s="8">
        <v>42215</v>
      </c>
      <c r="B1327" s="260">
        <v>2106.780029</v>
      </c>
      <c r="C1327" s="260">
        <v>2110.4799800000001</v>
      </c>
      <c r="D1327" s="260">
        <v>2094.969971</v>
      </c>
      <c r="E1327" s="260">
        <v>2108.6298830000001</v>
      </c>
      <c r="F1327" s="261">
        <v>2108.6298830000001</v>
      </c>
      <c r="G1327" s="260">
        <v>3579410000</v>
      </c>
      <c r="H1327" s="263">
        <f t="shared" si="20"/>
        <v>2.836756572989134E-5</v>
      </c>
      <c r="I1327" s="262"/>
      <c r="J1327" s="266">
        <v>1325</v>
      </c>
      <c r="K1327">
        <v>2.836756572989134E-5</v>
      </c>
      <c r="L1327" s="267">
        <v>-7.4206113627367292E-3</v>
      </c>
    </row>
    <row r="1328" spans="1:12" ht="14.4" x14ac:dyDescent="0.3">
      <c r="A1328" s="8">
        <v>42214</v>
      </c>
      <c r="B1328" s="260">
        <v>2094.6999510000001</v>
      </c>
      <c r="C1328" s="260">
        <v>2110.6000979999999</v>
      </c>
      <c r="D1328" s="260">
        <v>2094.080078</v>
      </c>
      <c r="E1328" s="260">
        <v>2108.570068</v>
      </c>
      <c r="F1328" s="261">
        <v>2108.570068</v>
      </c>
      <c r="G1328" s="260">
        <v>4038900000</v>
      </c>
      <c r="H1328" s="263">
        <f t="shared" si="20"/>
        <v>7.3187951749671522E-3</v>
      </c>
      <c r="I1328" s="262"/>
      <c r="J1328" s="266">
        <v>1326</v>
      </c>
      <c r="K1328">
        <v>7.3187951749671522E-3</v>
      </c>
      <c r="L1328" s="267">
        <v>-7.3980383183068019E-3</v>
      </c>
    </row>
    <row r="1329" spans="1:12" ht="14.4" x14ac:dyDescent="0.3">
      <c r="A1329" s="8">
        <v>42213</v>
      </c>
      <c r="B1329" s="260">
        <v>2070.75</v>
      </c>
      <c r="C1329" s="260">
        <v>2095.6000979999999</v>
      </c>
      <c r="D1329" s="260">
        <v>2069.0900879999999</v>
      </c>
      <c r="E1329" s="260">
        <v>2093.25</v>
      </c>
      <c r="F1329" s="261">
        <v>2093.25</v>
      </c>
      <c r="G1329" s="260">
        <v>4117740000</v>
      </c>
      <c r="H1329" s="263">
        <f t="shared" si="20"/>
        <v>1.2386154420169127E-2</v>
      </c>
      <c r="I1329" s="262"/>
      <c r="J1329" s="266">
        <v>1327</v>
      </c>
      <c r="K1329">
        <v>1.2386154420169127E-2</v>
      </c>
      <c r="L1329" s="267">
        <v>-7.3877765513669759E-3</v>
      </c>
    </row>
    <row r="1330" spans="1:12" ht="14.4" x14ac:dyDescent="0.3">
      <c r="A1330" s="8">
        <v>42212</v>
      </c>
      <c r="B1330" s="260">
        <v>2078.1899410000001</v>
      </c>
      <c r="C1330" s="260">
        <v>2078.1899410000001</v>
      </c>
      <c r="D1330" s="260">
        <v>2063.5200199999999</v>
      </c>
      <c r="E1330" s="260">
        <v>2067.639893</v>
      </c>
      <c r="F1330" s="261">
        <v>2067.639893</v>
      </c>
      <c r="G1330" s="260">
        <v>3836750000</v>
      </c>
      <c r="H1330" s="263">
        <f t="shared" si="20"/>
        <v>-5.7750148178547034E-3</v>
      </c>
      <c r="I1330" s="262"/>
      <c r="J1330" s="266">
        <v>1328</v>
      </c>
      <c r="K1330">
        <v>-5.7750148178547034E-3</v>
      </c>
      <c r="L1330" s="267">
        <v>-7.3825310772669172E-3</v>
      </c>
    </row>
    <row r="1331" spans="1:12" ht="14.4" x14ac:dyDescent="0.3">
      <c r="A1331" s="8">
        <v>42209</v>
      </c>
      <c r="B1331" s="260">
        <v>2102.23999</v>
      </c>
      <c r="C1331" s="260">
        <v>2106.01001</v>
      </c>
      <c r="D1331" s="260">
        <v>2077.0900879999999</v>
      </c>
      <c r="E1331" s="260">
        <v>2079.6499020000001</v>
      </c>
      <c r="F1331" s="261">
        <v>2079.6499020000001</v>
      </c>
      <c r="G1331" s="260">
        <v>3870040000</v>
      </c>
      <c r="H1331" s="263">
        <f t="shared" si="20"/>
        <v>-1.070332804458585E-2</v>
      </c>
      <c r="I1331" s="262"/>
      <c r="J1331" s="266">
        <v>1329</v>
      </c>
      <c r="K1331">
        <v>-1.070332804458585E-2</v>
      </c>
      <c r="L1331" s="267">
        <v>-7.3785105066266916E-3</v>
      </c>
    </row>
    <row r="1332" spans="1:12" ht="14.4" x14ac:dyDescent="0.3">
      <c r="A1332" s="8">
        <v>42208</v>
      </c>
      <c r="B1332" s="260">
        <v>2114.1599120000001</v>
      </c>
      <c r="C1332" s="260">
        <v>2116.8701169999999</v>
      </c>
      <c r="D1332" s="260">
        <v>2098.6298830000001</v>
      </c>
      <c r="E1332" s="260">
        <v>2102.1499020000001</v>
      </c>
      <c r="F1332" s="261">
        <v>2102.1499020000001</v>
      </c>
      <c r="G1332" s="260">
        <v>3772810000</v>
      </c>
      <c r="H1332" s="263">
        <f t="shared" si="20"/>
        <v>-5.6760402791911392E-3</v>
      </c>
      <c r="I1332" s="262"/>
      <c r="J1332" s="266">
        <v>1330</v>
      </c>
      <c r="K1332">
        <v>-5.6760402791911392E-3</v>
      </c>
      <c r="L1332" s="267">
        <v>-7.378037982796801E-3</v>
      </c>
    </row>
    <row r="1333" spans="1:12" ht="14.4" x14ac:dyDescent="0.3">
      <c r="A1333" s="8">
        <v>42207</v>
      </c>
      <c r="B1333" s="260">
        <v>2118.209961</v>
      </c>
      <c r="C1333" s="260">
        <v>2118.51001</v>
      </c>
      <c r="D1333" s="260">
        <v>2110</v>
      </c>
      <c r="E1333" s="260">
        <v>2114.1499020000001</v>
      </c>
      <c r="F1333" s="261">
        <v>2114.1499020000001</v>
      </c>
      <c r="G1333" s="260">
        <v>3694070000</v>
      </c>
      <c r="H1333" s="263">
        <f t="shared" si="20"/>
        <v>-2.3877100868345295E-3</v>
      </c>
      <c r="I1333" s="262"/>
      <c r="J1333" s="266">
        <v>1331</v>
      </c>
      <c r="K1333">
        <v>-2.3877100868345295E-3</v>
      </c>
      <c r="L1333" s="267">
        <v>-7.3733002252467537E-3</v>
      </c>
    </row>
    <row r="1334" spans="1:12" ht="14.4" x14ac:dyDescent="0.3">
      <c r="A1334" s="8">
        <v>42206</v>
      </c>
      <c r="B1334" s="260">
        <v>2127.5500489999999</v>
      </c>
      <c r="C1334" s="260">
        <v>2128.48999</v>
      </c>
      <c r="D1334" s="260">
        <v>2115.3999020000001</v>
      </c>
      <c r="E1334" s="260">
        <v>2119.209961</v>
      </c>
      <c r="F1334" s="261">
        <v>2119.209961</v>
      </c>
      <c r="G1334" s="260">
        <v>3343690000</v>
      </c>
      <c r="H1334" s="263">
        <f t="shared" si="20"/>
        <v>-4.2616891933443934E-3</v>
      </c>
      <c r="I1334" s="262"/>
      <c r="J1334" s="266">
        <v>1332</v>
      </c>
      <c r="K1334">
        <v>-4.2616891933443934E-3</v>
      </c>
      <c r="L1334" s="267">
        <v>-7.3682832721236775E-3</v>
      </c>
    </row>
    <row r="1335" spans="1:12" ht="14.4" x14ac:dyDescent="0.3">
      <c r="A1335" s="8">
        <v>42205</v>
      </c>
      <c r="B1335" s="260">
        <v>2126.8500979999999</v>
      </c>
      <c r="C1335" s="260">
        <v>2132.820068</v>
      </c>
      <c r="D1335" s="260">
        <v>2123.6599120000001</v>
      </c>
      <c r="E1335" s="260">
        <v>2128.280029</v>
      </c>
      <c r="F1335" s="261">
        <v>2128.280029</v>
      </c>
      <c r="G1335" s="260">
        <v>3245870000</v>
      </c>
      <c r="H1335" s="263">
        <f t="shared" si="20"/>
        <v>7.7123353389476929E-4</v>
      </c>
      <c r="I1335" s="262"/>
      <c r="J1335" s="266">
        <v>1333</v>
      </c>
      <c r="K1335">
        <v>7.7123353389476929E-4</v>
      </c>
      <c r="L1335" s="267">
        <v>-7.3532969401711923E-3</v>
      </c>
    </row>
    <row r="1336" spans="1:12" ht="14.4" x14ac:dyDescent="0.3">
      <c r="A1336" s="8">
        <v>42202</v>
      </c>
      <c r="B1336" s="260">
        <v>2126.8000489999999</v>
      </c>
      <c r="C1336" s="260">
        <v>2128.9099120000001</v>
      </c>
      <c r="D1336" s="260">
        <v>2119.8798830000001</v>
      </c>
      <c r="E1336" s="260">
        <v>2126.639893</v>
      </c>
      <c r="F1336" s="261">
        <v>2126.639893</v>
      </c>
      <c r="G1336" s="260">
        <v>3362750000</v>
      </c>
      <c r="H1336" s="263">
        <f t="shared" si="20"/>
        <v>1.1061832220925132E-3</v>
      </c>
      <c r="I1336" s="262"/>
      <c r="J1336" s="266">
        <v>1334</v>
      </c>
      <c r="K1336">
        <v>1.1061832220925132E-3</v>
      </c>
      <c r="L1336" s="267">
        <v>-7.3514684483626412E-3</v>
      </c>
    </row>
    <row r="1337" spans="1:12" ht="14.4" x14ac:dyDescent="0.3">
      <c r="A1337" s="8">
        <v>42201</v>
      </c>
      <c r="B1337" s="260">
        <v>2110.5500489999999</v>
      </c>
      <c r="C1337" s="260">
        <v>2124.419922</v>
      </c>
      <c r="D1337" s="260">
        <v>2110.5500489999999</v>
      </c>
      <c r="E1337" s="260">
        <v>2124.290039</v>
      </c>
      <c r="F1337" s="261">
        <v>2124.290039</v>
      </c>
      <c r="G1337" s="260">
        <v>3227080000</v>
      </c>
      <c r="H1337" s="263">
        <f t="shared" si="20"/>
        <v>8.0146805473277783E-3</v>
      </c>
      <c r="I1337" s="262"/>
      <c r="J1337" s="266">
        <v>1335</v>
      </c>
      <c r="K1337">
        <v>8.0146805473277783E-3</v>
      </c>
      <c r="L1337" s="267">
        <v>-7.3439127279821105E-3</v>
      </c>
    </row>
    <row r="1338" spans="1:12" ht="14.4" x14ac:dyDescent="0.3">
      <c r="A1338" s="8">
        <v>42200</v>
      </c>
      <c r="B1338" s="260">
        <v>2109.01001</v>
      </c>
      <c r="C1338" s="260">
        <v>2114.139893</v>
      </c>
      <c r="D1338" s="260">
        <v>2102.48999</v>
      </c>
      <c r="E1338" s="260">
        <v>2107.3999020000001</v>
      </c>
      <c r="F1338" s="261">
        <v>2107.3999020000001</v>
      </c>
      <c r="G1338" s="260">
        <v>3261810000</v>
      </c>
      <c r="H1338" s="263">
        <f t="shared" si="20"/>
        <v>-7.3498614761576409E-4</v>
      </c>
      <c r="I1338" s="262"/>
      <c r="J1338" s="266">
        <v>1336</v>
      </c>
      <c r="K1338">
        <v>-7.3498614761576409E-4</v>
      </c>
      <c r="L1338" s="267">
        <v>-7.33946234340531E-3</v>
      </c>
    </row>
    <row r="1339" spans="1:12" ht="14.4" x14ac:dyDescent="0.3">
      <c r="A1339" s="8">
        <v>42199</v>
      </c>
      <c r="B1339" s="260">
        <v>2099.719971</v>
      </c>
      <c r="C1339" s="260">
        <v>2111.9799800000001</v>
      </c>
      <c r="D1339" s="260">
        <v>2098.179932</v>
      </c>
      <c r="E1339" s="260">
        <v>2108.9499510000001</v>
      </c>
      <c r="F1339" s="261">
        <v>2108.9499510000001</v>
      </c>
      <c r="G1339" s="260">
        <v>3002120000</v>
      </c>
      <c r="H1339" s="263">
        <f t="shared" si="20"/>
        <v>4.4531589653222462E-3</v>
      </c>
      <c r="I1339" s="262"/>
      <c r="J1339" s="266">
        <v>1337</v>
      </c>
      <c r="K1339">
        <v>4.4531589653222462E-3</v>
      </c>
      <c r="L1339" s="267">
        <v>-7.3342000768947049E-3</v>
      </c>
    </row>
    <row r="1340" spans="1:12" ht="14.4" x14ac:dyDescent="0.3">
      <c r="A1340" s="8">
        <v>42198</v>
      </c>
      <c r="B1340" s="260">
        <v>2080.030029</v>
      </c>
      <c r="C1340" s="260">
        <v>2100.669922</v>
      </c>
      <c r="D1340" s="260">
        <v>2080.030029</v>
      </c>
      <c r="E1340" s="260">
        <v>2099.6000979999999</v>
      </c>
      <c r="F1340" s="261">
        <v>2099.6000979999999</v>
      </c>
      <c r="G1340" s="260">
        <v>3096730000</v>
      </c>
      <c r="H1340" s="263">
        <f t="shared" si="20"/>
        <v>1.1066049496427928E-2</v>
      </c>
      <c r="I1340" s="262"/>
      <c r="J1340" s="266">
        <v>1338</v>
      </c>
      <c r="K1340">
        <v>1.1066049496427928E-2</v>
      </c>
      <c r="L1340" s="267">
        <v>-7.3146067423568127E-3</v>
      </c>
    </row>
    <row r="1341" spans="1:12" ht="14.4" x14ac:dyDescent="0.3">
      <c r="A1341" s="8">
        <v>42195</v>
      </c>
      <c r="B1341" s="260">
        <v>2052.73999</v>
      </c>
      <c r="C1341" s="260">
        <v>2081.3100589999999</v>
      </c>
      <c r="D1341" s="260">
        <v>2052.73999</v>
      </c>
      <c r="E1341" s="260">
        <v>2076.6201169999999</v>
      </c>
      <c r="F1341" s="261">
        <v>2076.6201169999999</v>
      </c>
      <c r="G1341" s="260">
        <v>3065070000</v>
      </c>
      <c r="H1341" s="263">
        <f t="shared" si="20"/>
        <v>1.2338484808258832E-2</v>
      </c>
      <c r="I1341" s="262"/>
      <c r="J1341" s="266">
        <v>1339</v>
      </c>
      <c r="K1341">
        <v>1.2338484808258832E-2</v>
      </c>
      <c r="L1341" s="267">
        <v>-7.3014775372087348E-3</v>
      </c>
    </row>
    <row r="1342" spans="1:12" ht="14.4" x14ac:dyDescent="0.3">
      <c r="A1342" s="8">
        <v>42194</v>
      </c>
      <c r="B1342" s="260">
        <v>2049.7299800000001</v>
      </c>
      <c r="C1342" s="260">
        <v>2074.280029</v>
      </c>
      <c r="D1342" s="260">
        <v>2049.7299800000001</v>
      </c>
      <c r="E1342" s="260">
        <v>2051.3100589999999</v>
      </c>
      <c r="F1342" s="261">
        <v>2051.3100589999999</v>
      </c>
      <c r="G1342" s="260">
        <v>3446810000</v>
      </c>
      <c r="H1342" s="263">
        <f t="shared" si="20"/>
        <v>2.262202629546896E-3</v>
      </c>
      <c r="I1342" s="262"/>
      <c r="J1342" s="266">
        <v>1340</v>
      </c>
      <c r="K1342">
        <v>2.262202629546896E-3</v>
      </c>
      <c r="L1342" s="267">
        <v>-7.3004548315405383E-3</v>
      </c>
    </row>
    <row r="1343" spans="1:12" ht="14.4" x14ac:dyDescent="0.3">
      <c r="A1343" s="8">
        <v>42193</v>
      </c>
      <c r="B1343" s="260">
        <v>2077.6599120000001</v>
      </c>
      <c r="C1343" s="260">
        <v>2077.6599120000001</v>
      </c>
      <c r="D1343" s="260">
        <v>2044.660034</v>
      </c>
      <c r="E1343" s="260">
        <v>2046.6800539999999</v>
      </c>
      <c r="F1343" s="261">
        <v>2046.6800539999999</v>
      </c>
      <c r="G1343" s="260">
        <v>3608780000</v>
      </c>
      <c r="H1343" s="263">
        <f t="shared" si="20"/>
        <v>-1.6652748966799316E-2</v>
      </c>
      <c r="I1343" s="262"/>
      <c r="J1343" s="266">
        <v>1341</v>
      </c>
      <c r="K1343">
        <v>-1.6652748966799316E-2</v>
      </c>
      <c r="L1343" s="267">
        <v>-7.2993302297037956E-3</v>
      </c>
    </row>
    <row r="1344" spans="1:12" ht="14.4" x14ac:dyDescent="0.3">
      <c r="A1344" s="8">
        <v>42192</v>
      </c>
      <c r="B1344" s="260">
        <v>2069.5200199999999</v>
      </c>
      <c r="C1344" s="260">
        <v>2083.73999</v>
      </c>
      <c r="D1344" s="260">
        <v>2044.0200199999999</v>
      </c>
      <c r="E1344" s="260">
        <v>2081.3400879999999</v>
      </c>
      <c r="F1344" s="261">
        <v>2081.3400879999999</v>
      </c>
      <c r="G1344" s="260">
        <v>4458660000</v>
      </c>
      <c r="H1344" s="263">
        <f t="shared" si="20"/>
        <v>6.0809750474633151E-3</v>
      </c>
      <c r="I1344" s="262"/>
      <c r="J1344" s="266">
        <v>1342</v>
      </c>
      <c r="K1344">
        <v>6.0809750474633151E-3</v>
      </c>
      <c r="L1344" s="267">
        <v>-7.2985239831886949E-3</v>
      </c>
    </row>
    <row r="1345" spans="1:12" ht="14.4" x14ac:dyDescent="0.3">
      <c r="A1345" s="8">
        <v>42191</v>
      </c>
      <c r="B1345" s="260">
        <v>2073.9499510000001</v>
      </c>
      <c r="C1345" s="260">
        <v>2078.610107</v>
      </c>
      <c r="D1345" s="260">
        <v>2058.3999020000001</v>
      </c>
      <c r="E1345" s="260">
        <v>2068.76001</v>
      </c>
      <c r="F1345" s="261">
        <v>2068.76001</v>
      </c>
      <c r="G1345" s="260">
        <v>3486360000</v>
      </c>
      <c r="H1345" s="263">
        <f t="shared" si="20"/>
        <v>-3.8617566078299609E-3</v>
      </c>
      <c r="I1345" s="262"/>
      <c r="J1345" s="266">
        <v>1343</v>
      </c>
      <c r="K1345">
        <v>-3.8617566078299609E-3</v>
      </c>
      <c r="L1345" s="267">
        <v>-7.2976426680094846E-3</v>
      </c>
    </row>
    <row r="1346" spans="1:12" ht="14.4" x14ac:dyDescent="0.3">
      <c r="A1346" s="8">
        <v>42187</v>
      </c>
      <c r="B1346" s="260">
        <v>2078.030029</v>
      </c>
      <c r="C1346" s="260">
        <v>2085.0600589999999</v>
      </c>
      <c r="D1346" s="260">
        <v>2071.0200199999999</v>
      </c>
      <c r="E1346" s="260">
        <v>2076.780029</v>
      </c>
      <c r="F1346" s="261">
        <v>2076.780029</v>
      </c>
      <c r="G1346" s="260">
        <v>2996540000</v>
      </c>
      <c r="H1346" s="263">
        <f t="shared" si="20"/>
        <v>-3.0802294385623452E-4</v>
      </c>
      <c r="I1346" s="262"/>
      <c r="J1346" s="266">
        <v>1344</v>
      </c>
      <c r="K1346">
        <v>-3.0802294385623452E-4</v>
      </c>
      <c r="L1346" s="267">
        <v>-7.2935123911148257E-3</v>
      </c>
    </row>
    <row r="1347" spans="1:12" ht="14.4" x14ac:dyDescent="0.3">
      <c r="A1347" s="8">
        <v>42186</v>
      </c>
      <c r="B1347" s="260">
        <v>2067</v>
      </c>
      <c r="C1347" s="260">
        <v>2082.780029</v>
      </c>
      <c r="D1347" s="260">
        <v>2067</v>
      </c>
      <c r="E1347" s="260">
        <v>2077.419922</v>
      </c>
      <c r="F1347" s="261">
        <v>2077.419922</v>
      </c>
      <c r="G1347" s="260">
        <v>3727260000</v>
      </c>
      <c r="H1347" s="263">
        <f t="shared" si="20"/>
        <v>6.9360403748921539E-3</v>
      </c>
      <c r="I1347" s="262"/>
      <c r="J1347" s="266">
        <v>1345</v>
      </c>
      <c r="K1347">
        <v>6.9360403748921539E-3</v>
      </c>
      <c r="L1347" s="267">
        <v>-7.2827400053895319E-3</v>
      </c>
    </row>
    <row r="1348" spans="1:12" ht="14.4" x14ac:dyDescent="0.3">
      <c r="A1348" s="8">
        <v>42185</v>
      </c>
      <c r="B1348" s="260">
        <v>2061.1899410000001</v>
      </c>
      <c r="C1348" s="260">
        <v>2074.280029</v>
      </c>
      <c r="D1348" s="260">
        <v>2056.320068</v>
      </c>
      <c r="E1348" s="260">
        <v>2063.110107</v>
      </c>
      <c r="F1348" s="261">
        <v>2063.110107</v>
      </c>
      <c r="G1348" s="260">
        <v>4078540000</v>
      </c>
      <c r="H1348" s="263">
        <f t="shared" ref="H1348:H1411" si="21">(F1348-F1349)/F1349</f>
        <v>2.6584894755439801E-3</v>
      </c>
      <c r="I1348" s="262"/>
      <c r="J1348" s="266">
        <v>1346</v>
      </c>
      <c r="K1348">
        <v>2.6584894755439801E-3</v>
      </c>
      <c r="L1348" s="267">
        <v>-7.2807680260215816E-3</v>
      </c>
    </row>
    <row r="1349" spans="1:12" ht="14.4" x14ac:dyDescent="0.3">
      <c r="A1349" s="8">
        <v>42184</v>
      </c>
      <c r="B1349" s="260">
        <v>2098.6298830000001</v>
      </c>
      <c r="C1349" s="260">
        <v>2098.6298830000001</v>
      </c>
      <c r="D1349" s="260">
        <v>2056.639893</v>
      </c>
      <c r="E1349" s="260">
        <v>2057.639893</v>
      </c>
      <c r="F1349" s="261">
        <v>2057.639893</v>
      </c>
      <c r="G1349" s="260">
        <v>3678960000</v>
      </c>
      <c r="H1349" s="263">
        <f t="shared" si="21"/>
        <v>-2.0866193609611249E-2</v>
      </c>
      <c r="I1349" s="262"/>
      <c r="J1349" s="266">
        <v>1347</v>
      </c>
      <c r="K1349">
        <v>-2.0866193609611249E-2</v>
      </c>
      <c r="L1349" s="267">
        <v>-7.2652740082432381E-3</v>
      </c>
    </row>
    <row r="1350" spans="1:12" ht="14.4" x14ac:dyDescent="0.3">
      <c r="A1350" s="8">
        <v>42181</v>
      </c>
      <c r="B1350" s="260">
        <v>2102.6201169999999</v>
      </c>
      <c r="C1350" s="260">
        <v>2108.919922</v>
      </c>
      <c r="D1350" s="260">
        <v>2095.3798830000001</v>
      </c>
      <c r="E1350" s="260">
        <v>2101.48999</v>
      </c>
      <c r="F1350" s="261">
        <v>2101.48999</v>
      </c>
      <c r="G1350" s="260">
        <v>5025470000</v>
      </c>
      <c r="H1350" s="263">
        <f t="shared" si="21"/>
        <v>-3.9007994871601183E-4</v>
      </c>
      <c r="I1350" s="262"/>
      <c r="J1350" s="266">
        <v>1348</v>
      </c>
      <c r="K1350">
        <v>-3.9007994871601183E-4</v>
      </c>
      <c r="L1350" s="267">
        <v>-7.2615767585785598E-3</v>
      </c>
    </row>
    <row r="1351" spans="1:12" ht="14.4" x14ac:dyDescent="0.3">
      <c r="A1351" s="8">
        <v>42180</v>
      </c>
      <c r="B1351" s="260">
        <v>2109.959961</v>
      </c>
      <c r="C1351" s="260">
        <v>2116.040039</v>
      </c>
      <c r="D1351" s="260">
        <v>2101.780029</v>
      </c>
      <c r="E1351" s="260">
        <v>2102.3100589999999</v>
      </c>
      <c r="F1351" s="261">
        <v>2102.3100589999999</v>
      </c>
      <c r="G1351" s="260">
        <v>3214610000</v>
      </c>
      <c r="H1351" s="263">
        <f t="shared" si="21"/>
        <v>-2.9735740489150383E-3</v>
      </c>
      <c r="I1351" s="262"/>
      <c r="J1351" s="266">
        <v>1349</v>
      </c>
      <c r="K1351">
        <v>-2.9735740489150383E-3</v>
      </c>
      <c r="L1351" s="267">
        <v>-7.2565649262454068E-3</v>
      </c>
    </row>
    <row r="1352" spans="1:12" ht="14.4" x14ac:dyDescent="0.3">
      <c r="A1352" s="8">
        <v>42179</v>
      </c>
      <c r="B1352" s="260">
        <v>2123.6499020000001</v>
      </c>
      <c r="C1352" s="260">
        <v>2125.1000979999999</v>
      </c>
      <c r="D1352" s="260">
        <v>2108.580078</v>
      </c>
      <c r="E1352" s="260">
        <v>2108.580078</v>
      </c>
      <c r="F1352" s="261">
        <v>2108.580078</v>
      </c>
      <c r="G1352" s="260">
        <v>3102480000</v>
      </c>
      <c r="H1352" s="263">
        <f t="shared" si="21"/>
        <v>-7.3532969401711923E-3</v>
      </c>
      <c r="I1352" s="262"/>
      <c r="J1352" s="266">
        <v>1350</v>
      </c>
      <c r="K1352">
        <v>-7.3532969401711923E-3</v>
      </c>
      <c r="L1352" s="267">
        <v>-7.2488516764561061E-3</v>
      </c>
    </row>
    <row r="1353" spans="1:12" ht="14.4" x14ac:dyDescent="0.3">
      <c r="A1353" s="8">
        <v>42178</v>
      </c>
      <c r="B1353" s="260">
        <v>2123.1599120000001</v>
      </c>
      <c r="C1353" s="260">
        <v>2128.030029</v>
      </c>
      <c r="D1353" s="260">
        <v>2119.889893</v>
      </c>
      <c r="E1353" s="260">
        <v>2124.1999510000001</v>
      </c>
      <c r="F1353" s="261">
        <v>2124.1999510000001</v>
      </c>
      <c r="G1353" s="260">
        <v>3091190000</v>
      </c>
      <c r="H1353" s="263">
        <f t="shared" si="21"/>
        <v>6.3586826091578631E-4</v>
      </c>
      <c r="I1353" s="262"/>
      <c r="J1353" s="266">
        <v>1351</v>
      </c>
      <c r="K1353">
        <v>6.3586826091578631E-4</v>
      </c>
      <c r="L1353" s="267">
        <v>-7.241614257874408E-3</v>
      </c>
    </row>
    <row r="1354" spans="1:12" ht="14.4" x14ac:dyDescent="0.3">
      <c r="A1354" s="8">
        <v>42177</v>
      </c>
      <c r="B1354" s="260">
        <v>2112.5</v>
      </c>
      <c r="C1354" s="260">
        <v>2129.8701169999999</v>
      </c>
      <c r="D1354" s="260">
        <v>2112.5</v>
      </c>
      <c r="E1354" s="260">
        <v>2122.8500979999999</v>
      </c>
      <c r="F1354" s="261">
        <v>2122.8500979999999</v>
      </c>
      <c r="G1354" s="260">
        <v>3030020000</v>
      </c>
      <c r="H1354" s="263">
        <f t="shared" si="21"/>
        <v>6.0948668292022815E-3</v>
      </c>
      <c r="I1354" s="262"/>
      <c r="J1354" s="266">
        <v>1352</v>
      </c>
      <c r="K1354">
        <v>6.0948668292022815E-3</v>
      </c>
      <c r="L1354" s="267">
        <v>-7.2277453284624905E-3</v>
      </c>
    </row>
    <row r="1355" spans="1:12" ht="14.4" x14ac:dyDescent="0.3">
      <c r="A1355" s="8">
        <v>42174</v>
      </c>
      <c r="B1355" s="260">
        <v>2121.0600589999999</v>
      </c>
      <c r="C1355" s="260">
        <v>2121.639893</v>
      </c>
      <c r="D1355" s="260">
        <v>2109.4499510000001</v>
      </c>
      <c r="E1355" s="260">
        <v>2109.98999</v>
      </c>
      <c r="F1355" s="261">
        <v>2109.98999</v>
      </c>
      <c r="G1355" s="260">
        <v>4449810000</v>
      </c>
      <c r="H1355" s="263">
        <f t="shared" si="21"/>
        <v>-5.3035017504077884E-3</v>
      </c>
      <c r="I1355" s="262"/>
      <c r="J1355" s="266">
        <v>1353</v>
      </c>
      <c r="K1355">
        <v>-5.3035017504077884E-3</v>
      </c>
      <c r="L1355" s="267">
        <v>-7.2172285974309268E-3</v>
      </c>
    </row>
    <row r="1356" spans="1:12" ht="14.4" x14ac:dyDescent="0.3">
      <c r="A1356" s="8">
        <v>42173</v>
      </c>
      <c r="B1356" s="260">
        <v>2101.580078</v>
      </c>
      <c r="C1356" s="260">
        <v>2126.6499020000001</v>
      </c>
      <c r="D1356" s="260">
        <v>2101.580078</v>
      </c>
      <c r="E1356" s="260">
        <v>2121.23999</v>
      </c>
      <c r="F1356" s="261">
        <v>2121.23999</v>
      </c>
      <c r="G1356" s="260">
        <v>3520360000</v>
      </c>
      <c r="H1356" s="263">
        <f t="shared" si="21"/>
        <v>9.9027106626515746E-3</v>
      </c>
      <c r="I1356" s="262"/>
      <c r="J1356" s="266">
        <v>1354</v>
      </c>
      <c r="K1356">
        <v>9.9027106626515746E-3</v>
      </c>
      <c r="L1356" s="267">
        <v>-7.2168864715295164E-3</v>
      </c>
    </row>
    <row r="1357" spans="1:12" ht="14.4" x14ac:dyDescent="0.3">
      <c r="A1357" s="8">
        <v>42172</v>
      </c>
      <c r="B1357" s="260">
        <v>2097.3999020000001</v>
      </c>
      <c r="C1357" s="260">
        <v>2106.790039</v>
      </c>
      <c r="D1357" s="260">
        <v>2088.860107</v>
      </c>
      <c r="E1357" s="260">
        <v>2100.4399410000001</v>
      </c>
      <c r="F1357" s="261">
        <v>2100.4399410000001</v>
      </c>
      <c r="G1357" s="260">
        <v>3222240000</v>
      </c>
      <c r="H1357" s="263">
        <f t="shared" si="21"/>
        <v>1.9796411387709269E-3</v>
      </c>
      <c r="I1357" s="262"/>
      <c r="J1357" s="266">
        <v>1355</v>
      </c>
      <c r="K1357">
        <v>1.9796411387709269E-3</v>
      </c>
      <c r="L1357" s="267">
        <v>-7.2065421322425873E-3</v>
      </c>
    </row>
    <row r="1358" spans="1:12" ht="14.4" x14ac:dyDescent="0.3">
      <c r="A1358" s="8">
        <v>42171</v>
      </c>
      <c r="B1358" s="260">
        <v>2084.26001</v>
      </c>
      <c r="C1358" s="260">
        <v>2097.3999020000001</v>
      </c>
      <c r="D1358" s="260">
        <v>2082.1000979999999</v>
      </c>
      <c r="E1358" s="260">
        <v>2096.290039</v>
      </c>
      <c r="F1358" s="261">
        <v>2096.290039</v>
      </c>
      <c r="G1358" s="260">
        <v>2919900000</v>
      </c>
      <c r="H1358" s="263">
        <f t="shared" si="21"/>
        <v>5.6898564053051463E-3</v>
      </c>
      <c r="I1358" s="262"/>
      <c r="J1358" s="266">
        <v>1356</v>
      </c>
      <c r="K1358">
        <v>5.6898564053051463E-3</v>
      </c>
      <c r="L1358" s="267">
        <v>-7.2058635855479086E-3</v>
      </c>
    </row>
    <row r="1359" spans="1:12" ht="14.4" x14ac:dyDescent="0.3">
      <c r="A1359" s="8">
        <v>42170</v>
      </c>
      <c r="B1359" s="260">
        <v>2091.3400879999999</v>
      </c>
      <c r="C1359" s="260">
        <v>2091.3400879999999</v>
      </c>
      <c r="D1359" s="260">
        <v>2072.48999</v>
      </c>
      <c r="E1359" s="260">
        <v>2084.429932</v>
      </c>
      <c r="F1359" s="261">
        <v>2084.429932</v>
      </c>
      <c r="G1359" s="260">
        <v>3061570000</v>
      </c>
      <c r="H1359" s="263">
        <f t="shared" si="21"/>
        <v>-4.6225721215145078E-3</v>
      </c>
      <c r="I1359" s="262"/>
      <c r="J1359" s="266">
        <v>1357</v>
      </c>
      <c r="K1359">
        <v>-4.6225721215145078E-3</v>
      </c>
      <c r="L1359" s="267">
        <v>-7.205162423674959E-3</v>
      </c>
    </row>
    <row r="1360" spans="1:12" ht="14.4" x14ac:dyDescent="0.3">
      <c r="A1360" s="8">
        <v>42167</v>
      </c>
      <c r="B1360" s="260">
        <v>2107.429932</v>
      </c>
      <c r="C1360" s="260">
        <v>2107.429932</v>
      </c>
      <c r="D1360" s="260">
        <v>2091.330078</v>
      </c>
      <c r="E1360" s="260">
        <v>2094.110107</v>
      </c>
      <c r="F1360" s="261">
        <v>2094.110107</v>
      </c>
      <c r="G1360" s="260">
        <v>2719400000</v>
      </c>
      <c r="H1360" s="263">
        <f t="shared" si="21"/>
        <v>-6.9942998831643219E-3</v>
      </c>
      <c r="I1360" s="262"/>
      <c r="J1360" s="266">
        <v>1358</v>
      </c>
      <c r="K1360">
        <v>-6.9942998831643219E-3</v>
      </c>
      <c r="L1360" s="267">
        <v>-7.1958176982434017E-3</v>
      </c>
    </row>
    <row r="1361" spans="1:12" ht="14.4" x14ac:dyDescent="0.3">
      <c r="A1361" s="8">
        <v>42166</v>
      </c>
      <c r="B1361" s="260">
        <v>2106.23999</v>
      </c>
      <c r="C1361" s="260">
        <v>2115.0200199999999</v>
      </c>
      <c r="D1361" s="260">
        <v>2106.23999</v>
      </c>
      <c r="E1361" s="260">
        <v>2108.860107</v>
      </c>
      <c r="F1361" s="261">
        <v>2108.860107</v>
      </c>
      <c r="G1361" s="260">
        <v>3128600000</v>
      </c>
      <c r="H1361" s="263">
        <f t="shared" si="21"/>
        <v>1.7386262992554644E-3</v>
      </c>
      <c r="I1361" s="262"/>
      <c r="J1361" s="266">
        <v>1359</v>
      </c>
      <c r="K1361">
        <v>1.7386262992554644E-3</v>
      </c>
      <c r="L1361" s="267">
        <v>-7.1899399953003059E-3</v>
      </c>
    </row>
    <row r="1362" spans="1:12" ht="14.4" x14ac:dyDescent="0.3">
      <c r="A1362" s="8">
        <v>42165</v>
      </c>
      <c r="B1362" s="260">
        <v>2081.1201169999999</v>
      </c>
      <c r="C1362" s="260">
        <v>2108.5</v>
      </c>
      <c r="D1362" s="260">
        <v>2081.1201169999999</v>
      </c>
      <c r="E1362" s="260">
        <v>2105.1999510000001</v>
      </c>
      <c r="F1362" s="261">
        <v>2105.1999510000001</v>
      </c>
      <c r="G1362" s="260">
        <v>3414320000</v>
      </c>
      <c r="H1362" s="263">
        <f t="shared" si="21"/>
        <v>1.2042424911740781E-2</v>
      </c>
      <c r="I1362" s="262"/>
      <c r="J1362" s="266">
        <v>1360</v>
      </c>
      <c r="K1362">
        <v>1.2042424911740781E-2</v>
      </c>
      <c r="L1362" s="267">
        <v>-7.1662077330972539E-3</v>
      </c>
    </row>
    <row r="1363" spans="1:12" ht="14.4" x14ac:dyDescent="0.3">
      <c r="A1363" s="8">
        <v>42164</v>
      </c>
      <c r="B1363" s="260">
        <v>2079.070068</v>
      </c>
      <c r="C1363" s="260">
        <v>2085.6201169999999</v>
      </c>
      <c r="D1363" s="260">
        <v>2072.139893</v>
      </c>
      <c r="E1363" s="260">
        <v>2080.1499020000001</v>
      </c>
      <c r="F1363" s="261">
        <v>2080.1499020000001</v>
      </c>
      <c r="G1363" s="260">
        <v>3034580000</v>
      </c>
      <c r="H1363" s="263">
        <f t="shared" si="21"/>
        <v>4.1835298173784259E-4</v>
      </c>
      <c r="I1363" s="262"/>
      <c r="J1363" s="266">
        <v>1361</v>
      </c>
      <c r="K1363">
        <v>4.1835298173784259E-4</v>
      </c>
      <c r="L1363" s="267">
        <v>-7.1380364652952168E-3</v>
      </c>
    </row>
    <row r="1364" spans="1:12" ht="14.4" x14ac:dyDescent="0.3">
      <c r="A1364" s="8">
        <v>42163</v>
      </c>
      <c r="B1364" s="260">
        <v>2092.3400879999999</v>
      </c>
      <c r="C1364" s="260">
        <v>2093.01001</v>
      </c>
      <c r="D1364" s="260">
        <v>2079.110107</v>
      </c>
      <c r="E1364" s="260">
        <v>2079.280029</v>
      </c>
      <c r="F1364" s="261">
        <v>2079.280029</v>
      </c>
      <c r="G1364" s="260">
        <v>2917150000</v>
      </c>
      <c r="H1364" s="263">
        <f t="shared" si="21"/>
        <v>-6.4745098717947352E-3</v>
      </c>
      <c r="I1364" s="262"/>
      <c r="J1364" s="266">
        <v>1362</v>
      </c>
      <c r="K1364">
        <v>-6.4745098717947352E-3</v>
      </c>
      <c r="L1364" s="267">
        <v>-7.1200258222870981E-3</v>
      </c>
    </row>
    <row r="1365" spans="1:12" ht="14.4" x14ac:dyDescent="0.3">
      <c r="A1365" s="8">
        <v>42160</v>
      </c>
      <c r="B1365" s="260">
        <v>2095.0900879999999</v>
      </c>
      <c r="C1365" s="260">
        <v>2100.98999</v>
      </c>
      <c r="D1365" s="260">
        <v>2085.669922</v>
      </c>
      <c r="E1365" s="260">
        <v>2092.830078</v>
      </c>
      <c r="F1365" s="261">
        <v>2092.830078</v>
      </c>
      <c r="G1365" s="260">
        <v>3243690000</v>
      </c>
      <c r="H1365" s="263">
        <f t="shared" si="21"/>
        <v>-1.4361830452781976E-3</v>
      </c>
      <c r="I1365" s="262"/>
      <c r="J1365" s="266">
        <v>1363</v>
      </c>
      <c r="K1365">
        <v>-1.4361830452781976E-3</v>
      </c>
      <c r="L1365" s="267">
        <v>-7.1138879740945352E-3</v>
      </c>
    </row>
    <row r="1366" spans="1:12" ht="14.4" x14ac:dyDescent="0.3">
      <c r="A1366" s="8">
        <v>42159</v>
      </c>
      <c r="B1366" s="260">
        <v>2112.3500979999999</v>
      </c>
      <c r="C1366" s="260">
        <v>2112.889893</v>
      </c>
      <c r="D1366" s="260">
        <v>2093.2299800000001</v>
      </c>
      <c r="E1366" s="260">
        <v>2095.8400879999999</v>
      </c>
      <c r="F1366" s="261">
        <v>2095.8400879999999</v>
      </c>
      <c r="G1366" s="260">
        <v>3200050000</v>
      </c>
      <c r="H1366" s="263">
        <f t="shared" si="21"/>
        <v>-8.623167356627116E-3</v>
      </c>
      <c r="I1366" s="262"/>
      <c r="J1366" s="266">
        <v>1364</v>
      </c>
      <c r="K1366">
        <v>-8.623167356627116E-3</v>
      </c>
      <c r="L1366" s="267">
        <v>-7.1028432250135869E-3</v>
      </c>
    </row>
    <row r="1367" spans="1:12" ht="14.4" x14ac:dyDescent="0.3">
      <c r="A1367" s="8">
        <v>42158</v>
      </c>
      <c r="B1367" s="260">
        <v>2110.639893</v>
      </c>
      <c r="C1367" s="260">
        <v>2121.919922</v>
      </c>
      <c r="D1367" s="260">
        <v>2109.610107</v>
      </c>
      <c r="E1367" s="260">
        <v>2114.070068</v>
      </c>
      <c r="F1367" s="261">
        <v>2114.070068</v>
      </c>
      <c r="G1367" s="260">
        <v>3099980000</v>
      </c>
      <c r="H1367" s="263">
        <f t="shared" si="21"/>
        <v>2.1188707775648308E-3</v>
      </c>
      <c r="I1367" s="262"/>
      <c r="J1367" s="266">
        <v>1365</v>
      </c>
      <c r="K1367">
        <v>2.1188707775648308E-3</v>
      </c>
      <c r="L1367" s="267">
        <v>-7.1009044217374149E-3</v>
      </c>
    </row>
    <row r="1368" spans="1:12" ht="14.4" x14ac:dyDescent="0.3">
      <c r="A1368" s="8">
        <v>42157</v>
      </c>
      <c r="B1368" s="260">
        <v>2110.4099120000001</v>
      </c>
      <c r="C1368" s="260">
        <v>2117.5900879999999</v>
      </c>
      <c r="D1368" s="260">
        <v>2099.139893</v>
      </c>
      <c r="E1368" s="260">
        <v>2109.6000979999999</v>
      </c>
      <c r="F1368" s="261">
        <v>2109.6000979999999</v>
      </c>
      <c r="G1368" s="260">
        <v>3049350000</v>
      </c>
      <c r="H1368" s="263">
        <f t="shared" si="21"/>
        <v>-1.0085958054164574E-3</v>
      </c>
      <c r="I1368" s="262"/>
      <c r="J1368" s="266">
        <v>1366</v>
      </c>
      <c r="K1368">
        <v>-1.0085958054164574E-3</v>
      </c>
      <c r="L1368" s="267">
        <v>-7.0960890546348356E-3</v>
      </c>
    </row>
    <row r="1369" spans="1:12" ht="14.4" x14ac:dyDescent="0.3">
      <c r="A1369" s="8">
        <v>42156</v>
      </c>
      <c r="B1369" s="260">
        <v>2108.639893</v>
      </c>
      <c r="C1369" s="260">
        <v>2119.1499020000001</v>
      </c>
      <c r="D1369" s="260">
        <v>2102.540039</v>
      </c>
      <c r="E1369" s="260">
        <v>2111.7299800000001</v>
      </c>
      <c r="F1369" s="261">
        <v>2111.7299800000001</v>
      </c>
      <c r="G1369" s="260">
        <v>3011710000</v>
      </c>
      <c r="H1369" s="263">
        <f t="shared" si="21"/>
        <v>2.0594608593389697E-3</v>
      </c>
      <c r="I1369" s="262"/>
      <c r="J1369" s="266">
        <v>1367</v>
      </c>
      <c r="K1369">
        <v>2.0594608593389697E-3</v>
      </c>
      <c r="L1369" s="267">
        <v>-7.0953209902549991E-3</v>
      </c>
    </row>
    <row r="1370" spans="1:12" ht="14.4" x14ac:dyDescent="0.3">
      <c r="A1370" s="8">
        <v>42153</v>
      </c>
      <c r="B1370" s="260">
        <v>2120.6599120000001</v>
      </c>
      <c r="C1370" s="260">
        <v>2120.6599120000001</v>
      </c>
      <c r="D1370" s="260">
        <v>2104.889893</v>
      </c>
      <c r="E1370" s="260">
        <v>2107.389893</v>
      </c>
      <c r="F1370" s="261">
        <v>2107.389893</v>
      </c>
      <c r="G1370" s="260">
        <v>3927390000</v>
      </c>
      <c r="H1370" s="263">
        <f t="shared" si="21"/>
        <v>-6.3184689448647254E-3</v>
      </c>
      <c r="I1370" s="262"/>
      <c r="J1370" s="266">
        <v>1368</v>
      </c>
      <c r="K1370">
        <v>-6.3184689448647254E-3</v>
      </c>
      <c r="L1370" s="267">
        <v>-7.094202737347218E-3</v>
      </c>
    </row>
    <row r="1371" spans="1:12" ht="14.4" x14ac:dyDescent="0.3">
      <c r="A1371" s="8">
        <v>42152</v>
      </c>
      <c r="B1371" s="260">
        <v>2122.2700199999999</v>
      </c>
      <c r="C1371" s="260">
        <v>2122.2700199999999</v>
      </c>
      <c r="D1371" s="260">
        <v>2112.860107</v>
      </c>
      <c r="E1371" s="260">
        <v>2120.790039</v>
      </c>
      <c r="F1371" s="261">
        <v>2120.790039</v>
      </c>
      <c r="G1371" s="260">
        <v>2980350000</v>
      </c>
      <c r="H1371" s="263">
        <f t="shared" si="21"/>
        <v>-1.2667607066397159E-3</v>
      </c>
      <c r="I1371" s="262"/>
      <c r="J1371" s="266">
        <v>1369</v>
      </c>
      <c r="K1371">
        <v>-1.2667607066397159E-3</v>
      </c>
      <c r="L1371" s="267">
        <v>-7.0907730109564708E-3</v>
      </c>
    </row>
    <row r="1372" spans="1:12" ht="14.4" x14ac:dyDescent="0.3">
      <c r="A1372" s="8">
        <v>42151</v>
      </c>
      <c r="B1372" s="260">
        <v>2105.1298830000001</v>
      </c>
      <c r="C1372" s="260">
        <v>2126.219971</v>
      </c>
      <c r="D1372" s="260">
        <v>2105.1298830000001</v>
      </c>
      <c r="E1372" s="260">
        <v>2123.4799800000001</v>
      </c>
      <c r="F1372" s="261">
        <v>2123.4799800000001</v>
      </c>
      <c r="G1372" s="260">
        <v>3127960000</v>
      </c>
      <c r="H1372" s="263">
        <f t="shared" si="21"/>
        <v>9.1626411220271011E-3</v>
      </c>
      <c r="I1372" s="262"/>
      <c r="J1372" s="266">
        <v>1370</v>
      </c>
      <c r="K1372">
        <v>9.1626411220271011E-3</v>
      </c>
      <c r="L1372" s="267">
        <v>-7.0888938641931847E-3</v>
      </c>
    </row>
    <row r="1373" spans="1:12" ht="14.4" x14ac:dyDescent="0.3">
      <c r="A1373" s="8">
        <v>42150</v>
      </c>
      <c r="B1373" s="260">
        <v>2125.3400879999999</v>
      </c>
      <c r="C1373" s="260">
        <v>2125.3400879999999</v>
      </c>
      <c r="D1373" s="260">
        <v>2099.179932</v>
      </c>
      <c r="E1373" s="260">
        <v>2104.1999510000001</v>
      </c>
      <c r="F1373" s="261">
        <v>2104.1999510000001</v>
      </c>
      <c r="G1373" s="260">
        <v>3342130000</v>
      </c>
      <c r="H1373" s="263">
        <f t="shared" si="21"/>
        <v>-1.0281980467796303E-2</v>
      </c>
      <c r="I1373" s="262"/>
      <c r="J1373" s="266">
        <v>1371</v>
      </c>
      <c r="K1373">
        <v>-1.0281980467796303E-2</v>
      </c>
      <c r="L1373" s="267">
        <v>-7.087224717171962E-3</v>
      </c>
    </row>
    <row r="1374" spans="1:12" ht="14.4" x14ac:dyDescent="0.3">
      <c r="A1374" s="8">
        <v>42146</v>
      </c>
      <c r="B1374" s="260">
        <v>2130.360107</v>
      </c>
      <c r="C1374" s="260">
        <v>2132.1499020000001</v>
      </c>
      <c r="D1374" s="260">
        <v>2126.0600589999999</v>
      </c>
      <c r="E1374" s="260">
        <v>2126.0600589999999</v>
      </c>
      <c r="F1374" s="261">
        <v>2126.0600589999999</v>
      </c>
      <c r="G1374" s="260">
        <v>2571860000</v>
      </c>
      <c r="H1374" s="263">
        <f t="shared" si="21"/>
        <v>-2.2338859444231973E-3</v>
      </c>
      <c r="I1374" s="262"/>
      <c r="J1374" s="266">
        <v>1372</v>
      </c>
      <c r="K1374">
        <v>-2.2338859444231973E-3</v>
      </c>
      <c r="L1374" s="267">
        <v>-7.0820744686268845E-3</v>
      </c>
    </row>
    <row r="1375" spans="1:12" ht="14.4" x14ac:dyDescent="0.3">
      <c r="A1375" s="8">
        <v>42145</v>
      </c>
      <c r="B1375" s="260">
        <v>2125.5500489999999</v>
      </c>
      <c r="C1375" s="260">
        <v>2134.280029</v>
      </c>
      <c r="D1375" s="260">
        <v>2122.9499510000001</v>
      </c>
      <c r="E1375" s="260">
        <v>2130.820068</v>
      </c>
      <c r="F1375" s="261">
        <v>2130.820068</v>
      </c>
      <c r="G1375" s="260">
        <v>3070460000</v>
      </c>
      <c r="H1375" s="263">
        <f t="shared" si="21"/>
        <v>2.3378741542857849E-3</v>
      </c>
      <c r="I1375" s="262"/>
      <c r="J1375" s="266">
        <v>1373</v>
      </c>
      <c r="K1375">
        <v>2.3378741542857849E-3</v>
      </c>
      <c r="L1375" s="267">
        <v>-7.0788425358362184E-3</v>
      </c>
    </row>
    <row r="1376" spans="1:12" ht="14.4" x14ac:dyDescent="0.3">
      <c r="A1376" s="8">
        <v>42144</v>
      </c>
      <c r="B1376" s="260">
        <v>2127.790039</v>
      </c>
      <c r="C1376" s="260">
        <v>2134.719971</v>
      </c>
      <c r="D1376" s="260">
        <v>2122.5900879999999</v>
      </c>
      <c r="E1376" s="260">
        <v>2125.8500979999999</v>
      </c>
      <c r="F1376" s="261">
        <v>2125.8500979999999</v>
      </c>
      <c r="G1376" s="260">
        <v>3025880000</v>
      </c>
      <c r="H1376" s="263">
        <f t="shared" si="21"/>
        <v>-9.3051603155318719E-4</v>
      </c>
      <c r="I1376" s="262"/>
      <c r="J1376" s="266">
        <v>1374</v>
      </c>
      <c r="K1376">
        <v>-9.3051603155318719E-4</v>
      </c>
      <c r="L1376" s="267">
        <v>-7.0783935116273946E-3</v>
      </c>
    </row>
    <row r="1377" spans="1:12" ht="14.4" x14ac:dyDescent="0.3">
      <c r="A1377" s="8">
        <v>42143</v>
      </c>
      <c r="B1377" s="260">
        <v>2129.4499510000001</v>
      </c>
      <c r="C1377" s="260">
        <v>2133.0200199999999</v>
      </c>
      <c r="D1377" s="260">
        <v>2124.5</v>
      </c>
      <c r="E1377" s="260">
        <v>2127.830078</v>
      </c>
      <c r="F1377" s="261">
        <v>2127.830078</v>
      </c>
      <c r="G1377" s="260">
        <v>3296030000</v>
      </c>
      <c r="H1377" s="263">
        <f t="shared" si="21"/>
        <v>-6.4337452166327697E-4</v>
      </c>
      <c r="I1377" s="262"/>
      <c r="J1377" s="266">
        <v>1375</v>
      </c>
      <c r="K1377">
        <v>-6.4337452166327697E-4</v>
      </c>
      <c r="L1377" s="267">
        <v>-7.0772138440281318E-3</v>
      </c>
    </row>
    <row r="1378" spans="1:12" ht="14.4" x14ac:dyDescent="0.3">
      <c r="A1378" s="8">
        <v>42142</v>
      </c>
      <c r="B1378" s="260">
        <v>2121.3000489999999</v>
      </c>
      <c r="C1378" s="260">
        <v>2131.780029</v>
      </c>
      <c r="D1378" s="260">
        <v>2120.01001</v>
      </c>
      <c r="E1378" s="260">
        <v>2129.1999510000001</v>
      </c>
      <c r="F1378" s="261">
        <v>2129.1999510000001</v>
      </c>
      <c r="G1378" s="260">
        <v>2888190000</v>
      </c>
      <c r="H1378" s="263">
        <f t="shared" si="21"/>
        <v>3.0479481898116815E-3</v>
      </c>
      <c r="I1378" s="262"/>
      <c r="J1378" s="266">
        <v>1376</v>
      </c>
      <c r="K1378">
        <v>3.0479481898116815E-3</v>
      </c>
      <c r="L1378" s="267">
        <v>-7.0768982929042719E-3</v>
      </c>
    </row>
    <row r="1379" spans="1:12" ht="14.4" x14ac:dyDescent="0.3">
      <c r="A1379" s="8">
        <v>42139</v>
      </c>
      <c r="B1379" s="260">
        <v>2122.070068</v>
      </c>
      <c r="C1379" s="260">
        <v>2123.889893</v>
      </c>
      <c r="D1379" s="260">
        <v>2116.8100589999999</v>
      </c>
      <c r="E1379" s="260">
        <v>2122.7299800000001</v>
      </c>
      <c r="F1379" s="261">
        <v>2122.7299800000001</v>
      </c>
      <c r="G1379" s="260">
        <v>3092080000</v>
      </c>
      <c r="H1379" s="263">
        <f t="shared" si="21"/>
        <v>7.6841352349990783E-4</v>
      </c>
      <c r="I1379" s="262"/>
      <c r="J1379" s="266">
        <v>1377</v>
      </c>
      <c r="K1379">
        <v>7.6841352349990783E-4</v>
      </c>
      <c r="L1379" s="267">
        <v>-7.0730743372946492E-3</v>
      </c>
    </row>
    <row r="1380" spans="1:12" ht="14.4" x14ac:dyDescent="0.3">
      <c r="A1380" s="8">
        <v>42138</v>
      </c>
      <c r="B1380" s="260">
        <v>2100.429932</v>
      </c>
      <c r="C1380" s="260">
        <v>2121.4499510000001</v>
      </c>
      <c r="D1380" s="260">
        <v>2100.429932</v>
      </c>
      <c r="E1380" s="260">
        <v>2121.1000979999999</v>
      </c>
      <c r="F1380" s="261">
        <v>2121.1000979999999</v>
      </c>
      <c r="G1380" s="260">
        <v>3225740000</v>
      </c>
      <c r="H1380" s="263">
        <f t="shared" si="21"/>
        <v>1.0779287015166006E-2</v>
      </c>
      <c r="I1380" s="262"/>
      <c r="J1380" s="266">
        <v>1378</v>
      </c>
      <c r="K1380">
        <v>1.0779287015166006E-2</v>
      </c>
      <c r="L1380" s="267">
        <v>-7.0693714956285769E-3</v>
      </c>
    </row>
    <row r="1381" spans="1:12" ht="14.4" x14ac:dyDescent="0.3">
      <c r="A1381" s="8">
        <v>42137</v>
      </c>
      <c r="B1381" s="260">
        <v>2099.6201169999999</v>
      </c>
      <c r="C1381" s="260">
        <v>2110.1899410000001</v>
      </c>
      <c r="D1381" s="260">
        <v>2096.040039</v>
      </c>
      <c r="E1381" s="260">
        <v>2098.4799800000001</v>
      </c>
      <c r="F1381" s="261">
        <v>2098.4799800000001</v>
      </c>
      <c r="G1381" s="260">
        <v>3374260000</v>
      </c>
      <c r="H1381" s="263">
        <f t="shared" si="21"/>
        <v>-3.0495491649841012E-4</v>
      </c>
      <c r="I1381" s="262"/>
      <c r="J1381" s="266">
        <v>1379</v>
      </c>
      <c r="K1381">
        <v>-3.0495491649841012E-4</v>
      </c>
      <c r="L1381" s="267">
        <v>-7.065057112419889E-3</v>
      </c>
    </row>
    <row r="1382" spans="1:12" ht="14.4" x14ac:dyDescent="0.3">
      <c r="A1382" s="8">
        <v>42136</v>
      </c>
      <c r="B1382" s="260">
        <v>2102.8701169999999</v>
      </c>
      <c r="C1382" s="260">
        <v>2105.0600589999999</v>
      </c>
      <c r="D1382" s="260">
        <v>2085.570068</v>
      </c>
      <c r="E1382" s="260">
        <v>2099.1201169999999</v>
      </c>
      <c r="F1382" s="261">
        <v>2099.1201169999999</v>
      </c>
      <c r="G1382" s="260">
        <v>3139520000</v>
      </c>
      <c r="H1382" s="263">
        <f t="shared" si="21"/>
        <v>-2.9496377147184903E-3</v>
      </c>
      <c r="I1382" s="262"/>
      <c r="J1382" s="266">
        <v>1380</v>
      </c>
      <c r="K1382">
        <v>-2.9496377147184903E-3</v>
      </c>
      <c r="L1382" s="267">
        <v>-7.0637233758898028E-3</v>
      </c>
    </row>
    <row r="1383" spans="1:12" ht="14.4" x14ac:dyDescent="0.3">
      <c r="A1383" s="8">
        <v>42135</v>
      </c>
      <c r="B1383" s="260">
        <v>2115.5600589999999</v>
      </c>
      <c r="C1383" s="260">
        <v>2117.6899410000001</v>
      </c>
      <c r="D1383" s="260">
        <v>2104.580078</v>
      </c>
      <c r="E1383" s="260">
        <v>2105.330078</v>
      </c>
      <c r="F1383" s="261">
        <v>2105.330078</v>
      </c>
      <c r="G1383" s="260">
        <v>2992670000</v>
      </c>
      <c r="H1383" s="263">
        <f t="shared" si="21"/>
        <v>-5.0895607491247951E-3</v>
      </c>
      <c r="I1383" s="262"/>
      <c r="J1383" s="266">
        <v>1381</v>
      </c>
      <c r="K1383">
        <v>-5.0895607491247951E-3</v>
      </c>
      <c r="L1383" s="267">
        <v>-7.0598705613004542E-3</v>
      </c>
    </row>
    <row r="1384" spans="1:12" ht="14.4" x14ac:dyDescent="0.3">
      <c r="A1384" s="8">
        <v>42132</v>
      </c>
      <c r="B1384" s="260">
        <v>2092.1298830000001</v>
      </c>
      <c r="C1384" s="260">
        <v>2117.6599120000001</v>
      </c>
      <c r="D1384" s="260">
        <v>2092.1298830000001</v>
      </c>
      <c r="E1384" s="260">
        <v>2116.1000979999999</v>
      </c>
      <c r="F1384" s="261">
        <v>2116.1000979999999</v>
      </c>
      <c r="G1384" s="260">
        <v>3399440000</v>
      </c>
      <c r="H1384" s="263">
        <f t="shared" si="21"/>
        <v>1.3457901340996115E-2</v>
      </c>
      <c r="I1384" s="262"/>
      <c r="J1384" s="266">
        <v>1382</v>
      </c>
      <c r="K1384">
        <v>1.3457901340996115E-2</v>
      </c>
      <c r="L1384" s="267">
        <v>-7.0546394320847236E-3</v>
      </c>
    </row>
    <row r="1385" spans="1:12" ht="14.4" x14ac:dyDescent="0.3">
      <c r="A1385" s="8">
        <v>42131</v>
      </c>
      <c r="B1385" s="260">
        <v>2079.959961</v>
      </c>
      <c r="C1385" s="260">
        <v>2092.8999020000001</v>
      </c>
      <c r="D1385" s="260">
        <v>2074.98999</v>
      </c>
      <c r="E1385" s="260">
        <v>2088</v>
      </c>
      <c r="F1385" s="261">
        <v>2088</v>
      </c>
      <c r="G1385" s="260">
        <v>3676640000</v>
      </c>
      <c r="H1385" s="263">
        <f t="shared" si="21"/>
        <v>3.7738136047081325E-3</v>
      </c>
      <c r="I1385" s="262"/>
      <c r="J1385" s="266">
        <v>1383</v>
      </c>
      <c r="K1385">
        <v>3.7738136047081325E-3</v>
      </c>
      <c r="L1385" s="267">
        <v>-7.0513114706259108E-3</v>
      </c>
    </row>
    <row r="1386" spans="1:12" ht="14.4" x14ac:dyDescent="0.3">
      <c r="A1386" s="8">
        <v>42130</v>
      </c>
      <c r="B1386" s="260">
        <v>2091.26001</v>
      </c>
      <c r="C1386" s="260">
        <v>2098.419922</v>
      </c>
      <c r="D1386" s="260">
        <v>2067.929932</v>
      </c>
      <c r="E1386" s="260">
        <v>2080.1499020000001</v>
      </c>
      <c r="F1386" s="261">
        <v>2080.1499020000001</v>
      </c>
      <c r="G1386" s="260">
        <v>3792210000</v>
      </c>
      <c r="H1386" s="263">
        <f t="shared" si="21"/>
        <v>-4.4557250073096327E-3</v>
      </c>
      <c r="I1386" s="262"/>
      <c r="J1386" s="266">
        <v>1384</v>
      </c>
      <c r="K1386">
        <v>-4.4557250073096327E-3</v>
      </c>
      <c r="L1386" s="267">
        <v>-7.0488017752528337E-3</v>
      </c>
    </row>
    <row r="1387" spans="1:12" ht="14.4" x14ac:dyDescent="0.3">
      <c r="A1387" s="8">
        <v>42129</v>
      </c>
      <c r="B1387" s="260">
        <v>2112.6298830000001</v>
      </c>
      <c r="C1387" s="260">
        <v>2115.23999</v>
      </c>
      <c r="D1387" s="260">
        <v>2088.459961</v>
      </c>
      <c r="E1387" s="260">
        <v>2089.459961</v>
      </c>
      <c r="F1387" s="261">
        <v>2089.459961</v>
      </c>
      <c r="G1387" s="260">
        <v>3793950000</v>
      </c>
      <c r="H1387" s="263">
        <f t="shared" si="21"/>
        <v>-1.1837383538524111E-2</v>
      </c>
      <c r="I1387" s="262"/>
      <c r="J1387" s="266">
        <v>1385</v>
      </c>
      <c r="K1387">
        <v>-1.1837383538524111E-2</v>
      </c>
      <c r="L1387" s="267">
        <v>-7.0479823525468359E-3</v>
      </c>
    </row>
    <row r="1388" spans="1:12" ht="14.4" x14ac:dyDescent="0.3">
      <c r="A1388" s="8">
        <v>42128</v>
      </c>
      <c r="B1388" s="260">
        <v>2110.2299800000001</v>
      </c>
      <c r="C1388" s="260">
        <v>2120.9499510000001</v>
      </c>
      <c r="D1388" s="260">
        <v>2110.2299800000001</v>
      </c>
      <c r="E1388" s="260">
        <v>2114.48999</v>
      </c>
      <c r="F1388" s="261">
        <v>2114.48999</v>
      </c>
      <c r="G1388" s="260">
        <v>3091580000</v>
      </c>
      <c r="H1388" s="263">
        <f t="shared" si="21"/>
        <v>2.9407486092097672E-3</v>
      </c>
      <c r="I1388" s="262"/>
      <c r="J1388" s="266">
        <v>1386</v>
      </c>
      <c r="K1388">
        <v>2.9407486092097672E-3</v>
      </c>
      <c r="L1388" s="267">
        <v>-7.0462008416319749E-3</v>
      </c>
    </row>
    <row r="1389" spans="1:12" ht="14.4" x14ac:dyDescent="0.3">
      <c r="A1389" s="8">
        <v>42125</v>
      </c>
      <c r="B1389" s="260">
        <v>2087.3798830000001</v>
      </c>
      <c r="C1389" s="260">
        <v>2108.4099120000001</v>
      </c>
      <c r="D1389" s="260">
        <v>2087.3798830000001</v>
      </c>
      <c r="E1389" s="260">
        <v>2108.290039</v>
      </c>
      <c r="F1389" s="261">
        <v>2108.290039</v>
      </c>
      <c r="G1389" s="260">
        <v>3379390000</v>
      </c>
      <c r="H1389" s="263">
        <f t="shared" si="21"/>
        <v>1.0923001515586115E-2</v>
      </c>
      <c r="I1389" s="262"/>
      <c r="J1389" s="266">
        <v>1387</v>
      </c>
      <c r="K1389">
        <v>1.0923001515586115E-2</v>
      </c>
      <c r="L1389" s="267">
        <v>-7.0412174405469997E-3</v>
      </c>
    </row>
    <row r="1390" spans="1:12" ht="14.4" x14ac:dyDescent="0.3">
      <c r="A1390" s="8">
        <v>42124</v>
      </c>
      <c r="B1390" s="260">
        <v>2105.5200199999999</v>
      </c>
      <c r="C1390" s="260">
        <v>2105.5200199999999</v>
      </c>
      <c r="D1390" s="260">
        <v>2077.5900879999999</v>
      </c>
      <c r="E1390" s="260">
        <v>2085.51001</v>
      </c>
      <c r="F1390" s="261">
        <v>2085.51001</v>
      </c>
      <c r="G1390" s="260">
        <v>4509680000</v>
      </c>
      <c r="H1390" s="263">
        <f t="shared" si="21"/>
        <v>-1.0128906665100539E-2</v>
      </c>
      <c r="I1390" s="262"/>
      <c r="J1390" s="266">
        <v>1388</v>
      </c>
      <c r="K1390">
        <v>-1.0128906665100539E-2</v>
      </c>
      <c r="L1390" s="267">
        <v>-7.0289658005002406E-3</v>
      </c>
    </row>
    <row r="1391" spans="1:12" ht="14.4" x14ac:dyDescent="0.3">
      <c r="A1391" s="8">
        <v>42123</v>
      </c>
      <c r="B1391" s="260">
        <v>2112.48999</v>
      </c>
      <c r="C1391" s="260">
        <v>2113.6499020000001</v>
      </c>
      <c r="D1391" s="260">
        <v>2097.4099120000001</v>
      </c>
      <c r="E1391" s="260">
        <v>2106.8500979999999</v>
      </c>
      <c r="F1391" s="261">
        <v>2106.8500979999999</v>
      </c>
      <c r="G1391" s="260">
        <v>4074970000</v>
      </c>
      <c r="H1391" s="263">
        <f t="shared" si="21"/>
        <v>-3.7403355286636411E-3</v>
      </c>
      <c r="I1391" s="262"/>
      <c r="J1391" s="266">
        <v>1389</v>
      </c>
      <c r="K1391">
        <v>-3.7403355286636411E-3</v>
      </c>
      <c r="L1391" s="267">
        <v>-7.023251084251678E-3</v>
      </c>
    </row>
    <row r="1392" spans="1:12" ht="14.4" x14ac:dyDescent="0.3">
      <c r="A1392" s="8">
        <v>42122</v>
      </c>
      <c r="B1392" s="260">
        <v>2108.3500979999999</v>
      </c>
      <c r="C1392" s="260">
        <v>2116.040039</v>
      </c>
      <c r="D1392" s="260">
        <v>2094.889893</v>
      </c>
      <c r="E1392" s="260">
        <v>2114.76001</v>
      </c>
      <c r="F1392" s="261">
        <v>2114.76001</v>
      </c>
      <c r="G1392" s="260">
        <v>3546270000</v>
      </c>
      <c r="H1392" s="263">
        <f t="shared" si="21"/>
        <v>2.7692317470553647E-3</v>
      </c>
      <c r="I1392" s="262"/>
      <c r="J1392" s="266">
        <v>1390</v>
      </c>
      <c r="K1392">
        <v>2.7692317470553647E-3</v>
      </c>
      <c r="L1392" s="267">
        <v>-7.0073901796304083E-3</v>
      </c>
    </row>
    <row r="1393" spans="1:12" ht="14.4" x14ac:dyDescent="0.3">
      <c r="A1393" s="8">
        <v>42121</v>
      </c>
      <c r="B1393" s="260">
        <v>2119.290039</v>
      </c>
      <c r="C1393" s="260">
        <v>2125.919922</v>
      </c>
      <c r="D1393" s="260">
        <v>2107.040039</v>
      </c>
      <c r="E1393" s="260">
        <v>2108.919922</v>
      </c>
      <c r="F1393" s="261">
        <v>2108.919922</v>
      </c>
      <c r="G1393" s="260">
        <v>3438750000</v>
      </c>
      <c r="H1393" s="263">
        <f t="shared" si="21"/>
        <v>-4.141313999847746E-3</v>
      </c>
      <c r="I1393" s="262"/>
      <c r="J1393" s="266">
        <v>1391</v>
      </c>
      <c r="K1393">
        <v>-4.141313999847746E-3</v>
      </c>
      <c r="L1393" s="267">
        <v>-7.0003194836042197E-3</v>
      </c>
    </row>
    <row r="1394" spans="1:12" ht="14.4" x14ac:dyDescent="0.3">
      <c r="A1394" s="8">
        <v>42118</v>
      </c>
      <c r="B1394" s="260">
        <v>2112.8000489999999</v>
      </c>
      <c r="C1394" s="260">
        <v>2120.919922</v>
      </c>
      <c r="D1394" s="260">
        <v>2112.8000489999999</v>
      </c>
      <c r="E1394" s="260">
        <v>2117.6899410000001</v>
      </c>
      <c r="F1394" s="261">
        <v>2117.6899410000001</v>
      </c>
      <c r="G1394" s="260">
        <v>3375780000</v>
      </c>
      <c r="H1394" s="263">
        <f t="shared" si="21"/>
        <v>2.2528002125912815E-3</v>
      </c>
      <c r="I1394" s="262"/>
      <c r="J1394" s="266">
        <v>1392</v>
      </c>
      <c r="K1394">
        <v>2.2528002125912815E-3</v>
      </c>
      <c r="L1394" s="267">
        <v>-6.9942998831643219E-3</v>
      </c>
    </row>
    <row r="1395" spans="1:12" ht="14.4" x14ac:dyDescent="0.3">
      <c r="A1395" s="8">
        <v>42117</v>
      </c>
      <c r="B1395" s="260">
        <v>2107.209961</v>
      </c>
      <c r="C1395" s="260">
        <v>2120.48999</v>
      </c>
      <c r="D1395" s="260">
        <v>2103.1899410000001</v>
      </c>
      <c r="E1395" s="260">
        <v>2112.929932</v>
      </c>
      <c r="F1395" s="261">
        <v>2112.929932</v>
      </c>
      <c r="G1395" s="260">
        <v>3636670000</v>
      </c>
      <c r="H1395" s="263">
        <f t="shared" si="21"/>
        <v>2.3577160344365701E-3</v>
      </c>
      <c r="I1395" s="262"/>
      <c r="J1395" s="266">
        <v>1393</v>
      </c>
      <c r="K1395">
        <v>2.3577160344365701E-3</v>
      </c>
      <c r="L1395" s="267">
        <v>-6.989502943734861E-3</v>
      </c>
    </row>
    <row r="1396" spans="1:12" ht="14.4" x14ac:dyDescent="0.3">
      <c r="A1396" s="8">
        <v>42116</v>
      </c>
      <c r="B1396" s="260">
        <v>2098.2700199999999</v>
      </c>
      <c r="C1396" s="260">
        <v>2109.9799800000001</v>
      </c>
      <c r="D1396" s="260">
        <v>2091.0500489999999</v>
      </c>
      <c r="E1396" s="260">
        <v>2107.959961</v>
      </c>
      <c r="F1396" s="261">
        <v>2107.959961</v>
      </c>
      <c r="G1396" s="260">
        <v>3348480000</v>
      </c>
      <c r="H1396" s="263">
        <f t="shared" si="21"/>
        <v>5.0874804159597893E-3</v>
      </c>
      <c r="I1396" s="262"/>
      <c r="J1396" s="266">
        <v>1394</v>
      </c>
      <c r="K1396">
        <v>5.0874804159597893E-3</v>
      </c>
      <c r="L1396" s="267">
        <v>-6.9794102061696423E-3</v>
      </c>
    </row>
    <row r="1397" spans="1:12" ht="14.4" x14ac:dyDescent="0.3">
      <c r="A1397" s="8">
        <v>42115</v>
      </c>
      <c r="B1397" s="260">
        <v>2102.820068</v>
      </c>
      <c r="C1397" s="260">
        <v>2109.639893</v>
      </c>
      <c r="D1397" s="260">
        <v>2094.3798830000001</v>
      </c>
      <c r="E1397" s="260">
        <v>2097.290039</v>
      </c>
      <c r="F1397" s="261">
        <v>2097.290039</v>
      </c>
      <c r="G1397" s="260">
        <v>3243410000</v>
      </c>
      <c r="H1397" s="263">
        <f t="shared" si="21"/>
        <v>-1.4806051919155593E-3</v>
      </c>
      <c r="I1397" s="262"/>
      <c r="J1397" s="266">
        <v>1395</v>
      </c>
      <c r="K1397">
        <v>-1.4806051919155593E-3</v>
      </c>
      <c r="L1397" s="267">
        <v>-6.9684284388715854E-3</v>
      </c>
    </row>
    <row r="1398" spans="1:12" ht="14.4" x14ac:dyDescent="0.3">
      <c r="A1398" s="8">
        <v>42114</v>
      </c>
      <c r="B1398" s="260">
        <v>2084.110107</v>
      </c>
      <c r="C1398" s="260">
        <v>2103.9399410000001</v>
      </c>
      <c r="D1398" s="260">
        <v>2084.110107</v>
      </c>
      <c r="E1398" s="260">
        <v>2100.3999020000001</v>
      </c>
      <c r="F1398" s="261">
        <v>2100.3999020000001</v>
      </c>
      <c r="G1398" s="260">
        <v>3000160000</v>
      </c>
      <c r="H1398" s="263">
        <f t="shared" si="21"/>
        <v>9.235131333180711E-3</v>
      </c>
      <c r="I1398" s="262"/>
      <c r="J1398" s="266">
        <v>1396</v>
      </c>
      <c r="K1398">
        <v>9.235131333180711E-3</v>
      </c>
      <c r="L1398" s="267">
        <v>-6.9611165973547714E-3</v>
      </c>
    </row>
    <row r="1399" spans="1:12" ht="14.4" x14ac:dyDescent="0.3">
      <c r="A1399" s="8">
        <v>42111</v>
      </c>
      <c r="B1399" s="260">
        <v>2102.580078</v>
      </c>
      <c r="C1399" s="260">
        <v>2102.580078</v>
      </c>
      <c r="D1399" s="260">
        <v>2072.3701169999999</v>
      </c>
      <c r="E1399" s="260">
        <v>2081.179932</v>
      </c>
      <c r="F1399" s="261">
        <v>2081.179932</v>
      </c>
      <c r="G1399" s="260">
        <v>3627600000</v>
      </c>
      <c r="H1399" s="263">
        <f t="shared" si="21"/>
        <v>-1.1311245237798032E-2</v>
      </c>
      <c r="I1399" s="262"/>
      <c r="J1399" s="266">
        <v>1397</v>
      </c>
      <c r="K1399">
        <v>-1.1311245237798032E-2</v>
      </c>
      <c r="L1399" s="267">
        <v>-6.9562162662250597E-3</v>
      </c>
    </row>
    <row r="1400" spans="1:12" ht="14.4" x14ac:dyDescent="0.3">
      <c r="A1400" s="8">
        <v>42110</v>
      </c>
      <c r="B1400" s="260">
        <v>2105.959961</v>
      </c>
      <c r="C1400" s="260">
        <v>2111.3000489999999</v>
      </c>
      <c r="D1400" s="260">
        <v>2100.0200199999999</v>
      </c>
      <c r="E1400" s="260">
        <v>2104.98999</v>
      </c>
      <c r="F1400" s="261">
        <v>2104.98999</v>
      </c>
      <c r="G1400" s="260">
        <v>3434120000</v>
      </c>
      <c r="H1400" s="263">
        <f t="shared" si="21"/>
        <v>-7.7844381361603856E-4</v>
      </c>
      <c r="I1400" s="262"/>
      <c r="J1400" s="266">
        <v>1398</v>
      </c>
      <c r="K1400">
        <v>-7.7844381361603856E-4</v>
      </c>
      <c r="L1400" s="267">
        <v>-6.9560403677903643E-3</v>
      </c>
    </row>
    <row r="1401" spans="1:12" ht="14.4" x14ac:dyDescent="0.3">
      <c r="A1401" s="8">
        <v>42109</v>
      </c>
      <c r="B1401" s="260">
        <v>2097.820068</v>
      </c>
      <c r="C1401" s="260">
        <v>2111.9099120000001</v>
      </c>
      <c r="D1401" s="260">
        <v>2097.820068</v>
      </c>
      <c r="E1401" s="260">
        <v>2106.6298830000001</v>
      </c>
      <c r="F1401" s="261">
        <v>2106.6298830000001</v>
      </c>
      <c r="G1401" s="260">
        <v>4013760000</v>
      </c>
      <c r="H1401" s="263">
        <f t="shared" si="21"/>
        <v>5.1481957339104684E-3</v>
      </c>
      <c r="I1401" s="262"/>
      <c r="J1401" s="266">
        <v>1399</v>
      </c>
      <c r="K1401">
        <v>5.1481957339104684E-3</v>
      </c>
      <c r="L1401" s="267">
        <v>-6.9400680021325231E-3</v>
      </c>
    </row>
    <row r="1402" spans="1:12" ht="14.4" x14ac:dyDescent="0.3">
      <c r="A1402" s="8">
        <v>42108</v>
      </c>
      <c r="B1402" s="260">
        <v>2092.280029</v>
      </c>
      <c r="C1402" s="260">
        <v>2098.6201169999999</v>
      </c>
      <c r="D1402" s="260">
        <v>2083.23999</v>
      </c>
      <c r="E1402" s="260">
        <v>2095.8400879999999</v>
      </c>
      <c r="F1402" s="261">
        <v>2095.8400879999999</v>
      </c>
      <c r="G1402" s="260">
        <v>3301270000</v>
      </c>
      <c r="H1402" s="263">
        <f t="shared" si="21"/>
        <v>1.6297587545693335E-3</v>
      </c>
      <c r="I1402" s="262"/>
      <c r="J1402" s="266">
        <v>1400</v>
      </c>
      <c r="K1402">
        <v>1.6297587545693335E-3</v>
      </c>
      <c r="L1402" s="267">
        <v>-6.9399622720355512E-3</v>
      </c>
    </row>
    <row r="1403" spans="1:12" ht="14.4" x14ac:dyDescent="0.3">
      <c r="A1403" s="8">
        <v>42107</v>
      </c>
      <c r="B1403" s="260">
        <v>2102.030029</v>
      </c>
      <c r="C1403" s="260">
        <v>2107.6499020000001</v>
      </c>
      <c r="D1403" s="260">
        <v>2092.330078</v>
      </c>
      <c r="E1403" s="260">
        <v>2092.429932</v>
      </c>
      <c r="F1403" s="261">
        <v>2092.429932</v>
      </c>
      <c r="G1403" s="260">
        <v>2908420000</v>
      </c>
      <c r="H1403" s="263">
        <f t="shared" si="21"/>
        <v>-4.5812806150653867E-3</v>
      </c>
      <c r="I1403" s="262"/>
      <c r="J1403" s="266">
        <v>1401</v>
      </c>
      <c r="K1403">
        <v>-4.5812806150653867E-3</v>
      </c>
      <c r="L1403" s="267">
        <v>-6.9390103874556906E-3</v>
      </c>
    </row>
    <row r="1404" spans="1:12" ht="14.4" x14ac:dyDescent="0.3">
      <c r="A1404" s="8">
        <v>42104</v>
      </c>
      <c r="B1404" s="260">
        <v>2091.51001</v>
      </c>
      <c r="C1404" s="260">
        <v>2102.610107</v>
      </c>
      <c r="D1404" s="260">
        <v>2091.51001</v>
      </c>
      <c r="E1404" s="260">
        <v>2102.0600589999999</v>
      </c>
      <c r="F1404" s="261">
        <v>2102.0600589999999</v>
      </c>
      <c r="G1404" s="260">
        <v>3156200000</v>
      </c>
      <c r="H1404" s="263">
        <f t="shared" si="21"/>
        <v>5.2028650588637638E-3</v>
      </c>
      <c r="I1404" s="262"/>
      <c r="J1404" s="266">
        <v>1402</v>
      </c>
      <c r="K1404">
        <v>5.2028650588637638E-3</v>
      </c>
      <c r="L1404" s="267">
        <v>-6.9219647663459954E-3</v>
      </c>
    </row>
    <row r="1405" spans="1:12" ht="14.4" x14ac:dyDescent="0.3">
      <c r="A1405" s="8">
        <v>42103</v>
      </c>
      <c r="B1405" s="260">
        <v>2081.290039</v>
      </c>
      <c r="C1405" s="260">
        <v>2093.3100589999999</v>
      </c>
      <c r="D1405" s="260">
        <v>2074.290039</v>
      </c>
      <c r="E1405" s="260">
        <v>2091.179932</v>
      </c>
      <c r="F1405" s="261">
        <v>2091.179932</v>
      </c>
      <c r="G1405" s="260">
        <v>3172360000</v>
      </c>
      <c r="H1405" s="263">
        <f t="shared" si="21"/>
        <v>4.4574813568533881E-3</v>
      </c>
      <c r="I1405" s="262"/>
      <c r="J1405" s="266">
        <v>1403</v>
      </c>
      <c r="K1405">
        <v>4.4574813568533881E-3</v>
      </c>
      <c r="L1405" s="267">
        <v>-6.9119122390440685E-3</v>
      </c>
    </row>
    <row r="1406" spans="1:12" ht="14.4" x14ac:dyDescent="0.3">
      <c r="A1406" s="8">
        <v>42102</v>
      </c>
      <c r="B1406" s="260">
        <v>2076.9399410000001</v>
      </c>
      <c r="C1406" s="260">
        <v>2086.6899410000001</v>
      </c>
      <c r="D1406" s="260">
        <v>2073.3000489999999</v>
      </c>
      <c r="E1406" s="260">
        <v>2081.8999020000001</v>
      </c>
      <c r="F1406" s="261">
        <v>2081.8999020000001</v>
      </c>
      <c r="G1406" s="260">
        <v>3265330000</v>
      </c>
      <c r="H1406" s="263">
        <f t="shared" si="21"/>
        <v>2.6825330225747246E-3</v>
      </c>
      <c r="I1406" s="262"/>
      <c r="J1406" s="266">
        <v>1404</v>
      </c>
      <c r="K1406">
        <v>2.6825330225747246E-3</v>
      </c>
      <c r="L1406" s="267">
        <v>-6.8995579284238653E-3</v>
      </c>
    </row>
    <row r="1407" spans="1:12" ht="14.4" x14ac:dyDescent="0.3">
      <c r="A1407" s="8">
        <v>42101</v>
      </c>
      <c r="B1407" s="260">
        <v>2080.790039</v>
      </c>
      <c r="C1407" s="260">
        <v>2089.8100589999999</v>
      </c>
      <c r="D1407" s="260">
        <v>2076.1000979999999</v>
      </c>
      <c r="E1407" s="260">
        <v>2076.330078</v>
      </c>
      <c r="F1407" s="261">
        <v>2076.330078</v>
      </c>
      <c r="G1407" s="260">
        <v>3065510000</v>
      </c>
      <c r="H1407" s="263">
        <f t="shared" si="21"/>
        <v>-2.0619040280095394E-3</v>
      </c>
      <c r="I1407" s="262"/>
      <c r="J1407" s="266">
        <v>1405</v>
      </c>
      <c r="K1407">
        <v>-2.0619040280095394E-3</v>
      </c>
      <c r="L1407" s="267">
        <v>-6.8991003700939035E-3</v>
      </c>
    </row>
    <row r="1408" spans="1:12" ht="14.4" x14ac:dyDescent="0.3">
      <c r="A1408" s="8">
        <v>42100</v>
      </c>
      <c r="B1408" s="260">
        <v>2064.8701169999999</v>
      </c>
      <c r="C1408" s="260">
        <v>2086.98999</v>
      </c>
      <c r="D1408" s="260">
        <v>2056.5200199999999</v>
      </c>
      <c r="E1408" s="260">
        <v>2080.6201169999999</v>
      </c>
      <c r="F1408" s="261">
        <v>2080.6201169999999</v>
      </c>
      <c r="G1408" s="260">
        <v>3302970000</v>
      </c>
      <c r="H1408" s="263">
        <f t="shared" si="21"/>
        <v>6.6088150025852945E-3</v>
      </c>
      <c r="I1408" s="262"/>
      <c r="J1408" s="266">
        <v>1406</v>
      </c>
      <c r="K1408">
        <v>6.6088150025852945E-3</v>
      </c>
      <c r="L1408" s="267">
        <v>-6.8892509455946464E-3</v>
      </c>
    </row>
    <row r="1409" spans="1:12" ht="14.4" x14ac:dyDescent="0.3">
      <c r="A1409" s="8">
        <v>42096</v>
      </c>
      <c r="B1409" s="260">
        <v>2060.030029</v>
      </c>
      <c r="C1409" s="260">
        <v>2072.169922</v>
      </c>
      <c r="D1409" s="260">
        <v>2057.320068</v>
      </c>
      <c r="E1409" s="260">
        <v>2066.959961</v>
      </c>
      <c r="F1409" s="261">
        <v>2066.959961</v>
      </c>
      <c r="G1409" s="260">
        <v>3095960000</v>
      </c>
      <c r="H1409" s="263">
        <f t="shared" si="21"/>
        <v>3.5296671869311865E-3</v>
      </c>
      <c r="I1409" s="262"/>
      <c r="J1409" s="266">
        <v>1407</v>
      </c>
      <c r="K1409">
        <v>3.5296671869311865E-3</v>
      </c>
      <c r="L1409" s="267">
        <v>-6.8863022577971946E-3</v>
      </c>
    </row>
    <row r="1410" spans="1:12" ht="14.4" x14ac:dyDescent="0.3">
      <c r="A1410" s="8">
        <v>42095</v>
      </c>
      <c r="B1410" s="260">
        <v>2067.6298830000001</v>
      </c>
      <c r="C1410" s="260">
        <v>2067.6298830000001</v>
      </c>
      <c r="D1410" s="260">
        <v>2048.3798830000001</v>
      </c>
      <c r="E1410" s="260">
        <v>2059.6899410000001</v>
      </c>
      <c r="F1410" s="261">
        <v>2059.6899410000001</v>
      </c>
      <c r="G1410" s="260">
        <v>3543270000</v>
      </c>
      <c r="H1410" s="263">
        <f t="shared" si="21"/>
        <v>-3.9653716707826374E-3</v>
      </c>
      <c r="I1410" s="262"/>
      <c r="J1410" s="266">
        <v>1408</v>
      </c>
      <c r="K1410">
        <v>-3.9653716707826374E-3</v>
      </c>
      <c r="L1410" s="267">
        <v>-6.8802595105190547E-3</v>
      </c>
    </row>
    <row r="1411" spans="1:12" ht="14.4" x14ac:dyDescent="0.3">
      <c r="A1411" s="8">
        <v>42094</v>
      </c>
      <c r="B1411" s="260">
        <v>2084.0500489999999</v>
      </c>
      <c r="C1411" s="260">
        <v>2084.0500489999999</v>
      </c>
      <c r="D1411" s="260">
        <v>2067.040039</v>
      </c>
      <c r="E1411" s="260">
        <v>2067.889893</v>
      </c>
      <c r="F1411" s="261">
        <v>2067.889893</v>
      </c>
      <c r="G1411" s="260">
        <v>3376550000</v>
      </c>
      <c r="H1411" s="263">
        <f t="shared" si="21"/>
        <v>-8.795774737306231E-3</v>
      </c>
      <c r="I1411" s="262"/>
      <c r="J1411" s="266">
        <v>1409</v>
      </c>
      <c r="K1411">
        <v>-8.795774737306231E-3</v>
      </c>
      <c r="L1411" s="267">
        <v>-6.8795598882546083E-3</v>
      </c>
    </row>
    <row r="1412" spans="1:12" ht="14.4" x14ac:dyDescent="0.3">
      <c r="A1412" s="8">
        <v>42093</v>
      </c>
      <c r="B1412" s="260">
        <v>2064.110107</v>
      </c>
      <c r="C1412" s="260">
        <v>2088.969971</v>
      </c>
      <c r="D1412" s="260">
        <v>2064.110107</v>
      </c>
      <c r="E1412" s="260">
        <v>2086.23999</v>
      </c>
      <c r="F1412" s="261">
        <v>2086.23999</v>
      </c>
      <c r="G1412" s="260">
        <v>2917690000</v>
      </c>
      <c r="H1412" s="263">
        <f t="shared" ref="H1412:H1475" si="22">(F1412-F1413)/F1413</f>
        <v>1.2236644843459649E-2</v>
      </c>
      <c r="I1412" s="262"/>
      <c r="J1412" s="266">
        <v>1410</v>
      </c>
      <c r="K1412">
        <v>1.2236644843459649E-2</v>
      </c>
      <c r="L1412" s="267">
        <v>-6.8786373529273106E-3</v>
      </c>
    </row>
    <row r="1413" spans="1:12" ht="14.4" x14ac:dyDescent="0.3">
      <c r="A1413" s="8">
        <v>42090</v>
      </c>
      <c r="B1413" s="260">
        <v>2055.780029</v>
      </c>
      <c r="C1413" s="260">
        <v>2062.830078</v>
      </c>
      <c r="D1413" s="260">
        <v>2052.959961</v>
      </c>
      <c r="E1413" s="260">
        <v>2061.0200199999999</v>
      </c>
      <c r="F1413" s="261">
        <v>2061.0200199999999</v>
      </c>
      <c r="G1413" s="260">
        <v>3008550000</v>
      </c>
      <c r="H1413" s="263">
        <f t="shared" si="22"/>
        <v>2.3685617450666884E-3</v>
      </c>
      <c r="I1413" s="262"/>
      <c r="J1413" s="266">
        <v>1411</v>
      </c>
      <c r="K1413">
        <v>2.3685617450666884E-3</v>
      </c>
      <c r="L1413" s="267">
        <v>-6.8768803469176501E-3</v>
      </c>
    </row>
    <row r="1414" spans="1:12" ht="14.4" x14ac:dyDescent="0.3">
      <c r="A1414" s="8">
        <v>42089</v>
      </c>
      <c r="B1414" s="260">
        <v>2059.9399410000001</v>
      </c>
      <c r="C1414" s="260">
        <v>2067.1499020000001</v>
      </c>
      <c r="D1414" s="260">
        <v>2045.5</v>
      </c>
      <c r="E1414" s="260">
        <v>2056.1499020000001</v>
      </c>
      <c r="F1414" s="261">
        <v>2056.1499020000001</v>
      </c>
      <c r="G1414" s="260">
        <v>3510670000</v>
      </c>
      <c r="H1414" s="263">
        <f t="shared" si="22"/>
        <v>-2.3775002467200318E-3</v>
      </c>
      <c r="I1414" s="262"/>
      <c r="J1414" s="266">
        <v>1412</v>
      </c>
      <c r="K1414">
        <v>-2.3775002467200318E-3</v>
      </c>
      <c r="L1414" s="267">
        <v>-6.8754568080702707E-3</v>
      </c>
    </row>
    <row r="1415" spans="1:12" ht="14.4" x14ac:dyDescent="0.3">
      <c r="A1415" s="8">
        <v>42088</v>
      </c>
      <c r="B1415" s="260">
        <v>2093.1000979999999</v>
      </c>
      <c r="C1415" s="260">
        <v>2097.429932</v>
      </c>
      <c r="D1415" s="260">
        <v>2061.0500489999999</v>
      </c>
      <c r="E1415" s="260">
        <v>2061.0500489999999</v>
      </c>
      <c r="F1415" s="261">
        <v>2061.0500489999999</v>
      </c>
      <c r="G1415" s="260">
        <v>3521140000</v>
      </c>
      <c r="H1415" s="263">
        <f t="shared" si="22"/>
        <v>-1.455890557016498E-2</v>
      </c>
      <c r="I1415" s="262"/>
      <c r="J1415" s="266">
        <v>1413</v>
      </c>
      <c r="K1415">
        <v>-1.455890557016498E-2</v>
      </c>
      <c r="L1415" s="267">
        <v>-6.8693804432155055E-3</v>
      </c>
    </row>
    <row r="1416" spans="1:12" ht="14.4" x14ac:dyDescent="0.3">
      <c r="A1416" s="8">
        <v>42087</v>
      </c>
      <c r="B1416" s="260">
        <v>2103.9399410000001</v>
      </c>
      <c r="C1416" s="260">
        <v>2107.6298830000001</v>
      </c>
      <c r="D1416" s="260">
        <v>2091.5</v>
      </c>
      <c r="E1416" s="260">
        <v>2091.5</v>
      </c>
      <c r="F1416" s="261">
        <v>2091.5</v>
      </c>
      <c r="G1416" s="260">
        <v>3189820000</v>
      </c>
      <c r="H1416" s="263">
        <f t="shared" si="22"/>
        <v>-6.1394220159830069E-3</v>
      </c>
      <c r="I1416" s="262"/>
      <c r="J1416" s="266">
        <v>1414</v>
      </c>
      <c r="K1416">
        <v>-6.1394220159830069E-3</v>
      </c>
      <c r="L1416" s="267">
        <v>-6.8671322789210978E-3</v>
      </c>
    </row>
    <row r="1417" spans="1:12" ht="14.4" x14ac:dyDescent="0.3">
      <c r="A1417" s="8">
        <v>42086</v>
      </c>
      <c r="B1417" s="260">
        <v>2107.98999</v>
      </c>
      <c r="C1417" s="260">
        <v>2114.860107</v>
      </c>
      <c r="D1417" s="260">
        <v>2104.419922</v>
      </c>
      <c r="E1417" s="260">
        <v>2104.419922</v>
      </c>
      <c r="F1417" s="261">
        <v>2104.419922</v>
      </c>
      <c r="G1417" s="260">
        <v>3267960000</v>
      </c>
      <c r="H1417" s="263">
        <f t="shared" si="22"/>
        <v>-1.7457311460168847E-3</v>
      </c>
      <c r="I1417" s="262"/>
      <c r="J1417" s="266">
        <v>1415</v>
      </c>
      <c r="K1417">
        <v>-1.7457311460168847E-3</v>
      </c>
      <c r="L1417" s="267">
        <v>-6.8553088073863636E-3</v>
      </c>
    </row>
    <row r="1418" spans="1:12" ht="14.4" x14ac:dyDescent="0.3">
      <c r="A1418" s="8">
        <v>42083</v>
      </c>
      <c r="B1418" s="260">
        <v>2090.320068</v>
      </c>
      <c r="C1418" s="260">
        <v>2113.919922</v>
      </c>
      <c r="D1418" s="260">
        <v>2090.320068</v>
      </c>
      <c r="E1418" s="260">
        <v>2108.1000979999999</v>
      </c>
      <c r="F1418" s="261">
        <v>2108.1000979999999</v>
      </c>
      <c r="G1418" s="260">
        <v>5554120000</v>
      </c>
      <c r="H1418" s="263">
        <f t="shared" si="22"/>
        <v>9.0127546079467307E-3</v>
      </c>
      <c r="I1418" s="262"/>
      <c r="J1418" s="266">
        <v>1416</v>
      </c>
      <c r="K1418">
        <v>9.0127546079467307E-3</v>
      </c>
      <c r="L1418" s="267">
        <v>-6.8526508650083133E-3</v>
      </c>
    </row>
    <row r="1419" spans="1:12" ht="14.4" x14ac:dyDescent="0.3">
      <c r="A1419" s="8">
        <v>42082</v>
      </c>
      <c r="B1419" s="260">
        <v>2098.6899410000001</v>
      </c>
      <c r="C1419" s="260">
        <v>2098.6899410000001</v>
      </c>
      <c r="D1419" s="260">
        <v>2085.5600589999999</v>
      </c>
      <c r="E1419" s="260">
        <v>2089.2700199999999</v>
      </c>
      <c r="F1419" s="261">
        <v>2089.2700199999999</v>
      </c>
      <c r="G1419" s="260">
        <v>3305220000</v>
      </c>
      <c r="H1419" s="263">
        <f t="shared" si="22"/>
        <v>-4.8725791855203943E-3</v>
      </c>
      <c r="I1419" s="262"/>
      <c r="J1419" s="266">
        <v>1417</v>
      </c>
      <c r="K1419">
        <v>-4.8725791855203943E-3</v>
      </c>
      <c r="L1419" s="267">
        <v>-6.8515884913092871E-3</v>
      </c>
    </row>
    <row r="1420" spans="1:12" ht="14.4" x14ac:dyDescent="0.3">
      <c r="A1420" s="8">
        <v>42081</v>
      </c>
      <c r="B1420" s="260">
        <v>2072.8400879999999</v>
      </c>
      <c r="C1420" s="260">
        <v>2106.8500979999999</v>
      </c>
      <c r="D1420" s="260">
        <v>2061.2299800000001</v>
      </c>
      <c r="E1420" s="260">
        <v>2099.5</v>
      </c>
      <c r="F1420" s="261">
        <v>2099.5</v>
      </c>
      <c r="G1420" s="260">
        <v>4128210000</v>
      </c>
      <c r="H1420" s="263">
        <f t="shared" si="22"/>
        <v>1.2158421547431283E-2</v>
      </c>
      <c r="I1420" s="262"/>
      <c r="J1420" s="266">
        <v>1418</v>
      </c>
      <c r="K1420">
        <v>1.2158421547431283E-2</v>
      </c>
      <c r="L1420" s="267">
        <v>-6.8474772750310268E-3</v>
      </c>
    </row>
    <row r="1421" spans="1:12" ht="14.4" x14ac:dyDescent="0.3">
      <c r="A1421" s="8">
        <v>42080</v>
      </c>
      <c r="B1421" s="260">
        <v>2080.5900879999999</v>
      </c>
      <c r="C1421" s="260">
        <v>2080.5900879999999</v>
      </c>
      <c r="D1421" s="260">
        <v>2065.080078</v>
      </c>
      <c r="E1421" s="260">
        <v>2074.280029</v>
      </c>
      <c r="F1421" s="261">
        <v>2074.280029</v>
      </c>
      <c r="G1421" s="260">
        <v>3221840000</v>
      </c>
      <c r="H1421" s="263">
        <f t="shared" si="22"/>
        <v>-3.3201736486771134E-3</v>
      </c>
      <c r="I1421" s="262"/>
      <c r="J1421" s="266">
        <v>1419</v>
      </c>
      <c r="K1421">
        <v>-3.3201736486771134E-3</v>
      </c>
      <c r="L1421" s="267">
        <v>-6.846754938896844E-3</v>
      </c>
    </row>
    <row r="1422" spans="1:12" ht="14.4" x14ac:dyDescent="0.3">
      <c r="A1422" s="8">
        <v>42079</v>
      </c>
      <c r="B1422" s="260">
        <v>2055.3500979999999</v>
      </c>
      <c r="C1422" s="260">
        <v>2081.4099120000001</v>
      </c>
      <c r="D1422" s="260">
        <v>2055.3500979999999</v>
      </c>
      <c r="E1422" s="260">
        <v>2081.1899410000001</v>
      </c>
      <c r="F1422" s="261">
        <v>2081.1899410000001</v>
      </c>
      <c r="G1422" s="260">
        <v>3295600000</v>
      </c>
      <c r="H1422" s="263">
        <f t="shared" si="22"/>
        <v>1.3533671143615344E-2</v>
      </c>
      <c r="I1422" s="262"/>
      <c r="J1422" s="266">
        <v>1420</v>
      </c>
      <c r="K1422">
        <v>1.3533671143615344E-2</v>
      </c>
      <c r="L1422" s="267">
        <v>-6.8428433057272694E-3</v>
      </c>
    </row>
    <row r="1423" spans="1:12" ht="14.4" x14ac:dyDescent="0.3">
      <c r="A1423" s="8">
        <v>42076</v>
      </c>
      <c r="B1423" s="260">
        <v>2064.5600589999999</v>
      </c>
      <c r="C1423" s="260">
        <v>2064.5600589999999</v>
      </c>
      <c r="D1423" s="260">
        <v>2041.170044</v>
      </c>
      <c r="E1423" s="260">
        <v>2053.3999020000001</v>
      </c>
      <c r="F1423" s="261">
        <v>2053.3999020000001</v>
      </c>
      <c r="G1423" s="260">
        <v>3498560000</v>
      </c>
      <c r="H1423" s="263">
        <f t="shared" si="22"/>
        <v>-6.0747110518941825E-3</v>
      </c>
      <c r="I1423" s="262"/>
      <c r="J1423" s="266">
        <v>1421</v>
      </c>
      <c r="K1423">
        <v>-6.0747110518941825E-3</v>
      </c>
      <c r="L1423" s="267">
        <v>-6.8421404110904742E-3</v>
      </c>
    </row>
    <row r="1424" spans="1:12" ht="14.4" x14ac:dyDescent="0.3">
      <c r="A1424" s="8">
        <v>42075</v>
      </c>
      <c r="B1424" s="260">
        <v>2041.099976</v>
      </c>
      <c r="C1424" s="260">
        <v>2066.4099120000001</v>
      </c>
      <c r="D1424" s="260">
        <v>2041.099976</v>
      </c>
      <c r="E1424" s="260">
        <v>2065.9499510000001</v>
      </c>
      <c r="F1424" s="261">
        <v>2065.9499510000001</v>
      </c>
      <c r="G1424" s="260">
        <v>3405860000</v>
      </c>
      <c r="H1424" s="263">
        <f t="shared" si="22"/>
        <v>1.2601439598289622E-2</v>
      </c>
      <c r="I1424" s="262"/>
      <c r="J1424" s="266">
        <v>1422</v>
      </c>
      <c r="K1424">
        <v>1.2601439598289622E-2</v>
      </c>
      <c r="L1424" s="267">
        <v>-6.8397547650871282E-3</v>
      </c>
    </row>
    <row r="1425" spans="1:12" ht="14.4" x14ac:dyDescent="0.3">
      <c r="A1425" s="8">
        <v>42074</v>
      </c>
      <c r="B1425" s="260">
        <v>2044.6899410000001</v>
      </c>
      <c r="C1425" s="260">
        <v>2050.080078</v>
      </c>
      <c r="D1425" s="260">
        <v>2039.6899410000001</v>
      </c>
      <c r="E1425" s="260">
        <v>2040.23999</v>
      </c>
      <c r="F1425" s="261">
        <v>2040.23999</v>
      </c>
      <c r="G1425" s="260">
        <v>3406570000</v>
      </c>
      <c r="H1425" s="263">
        <f t="shared" si="22"/>
        <v>-1.9176796017918633E-3</v>
      </c>
      <c r="I1425" s="262"/>
      <c r="J1425" s="266">
        <v>1423</v>
      </c>
      <c r="K1425">
        <v>-1.9176796017918633E-3</v>
      </c>
      <c r="L1425" s="267">
        <v>-6.8344614131753412E-3</v>
      </c>
    </row>
    <row r="1426" spans="1:12" ht="14.4" x14ac:dyDescent="0.3">
      <c r="A1426" s="8">
        <v>42073</v>
      </c>
      <c r="B1426" s="260">
        <v>2076.139893</v>
      </c>
      <c r="C1426" s="260">
        <v>2076.139893</v>
      </c>
      <c r="D1426" s="260">
        <v>2044.160034</v>
      </c>
      <c r="E1426" s="260">
        <v>2044.160034</v>
      </c>
      <c r="F1426" s="261">
        <v>2044.160034</v>
      </c>
      <c r="G1426" s="260">
        <v>3668900000</v>
      </c>
      <c r="H1426" s="263">
        <f t="shared" si="22"/>
        <v>-1.6961330342146873E-2</v>
      </c>
      <c r="I1426" s="262"/>
      <c r="J1426" s="266">
        <v>1424</v>
      </c>
      <c r="K1426">
        <v>-1.6961330342146873E-2</v>
      </c>
      <c r="L1426" s="267">
        <v>-6.8320710070848565E-3</v>
      </c>
    </row>
    <row r="1427" spans="1:12" ht="14.4" x14ac:dyDescent="0.3">
      <c r="A1427" s="8">
        <v>42072</v>
      </c>
      <c r="B1427" s="260">
        <v>2072.25</v>
      </c>
      <c r="C1427" s="260">
        <v>2083.48999</v>
      </c>
      <c r="D1427" s="260">
        <v>2072.209961</v>
      </c>
      <c r="E1427" s="260">
        <v>2079.429932</v>
      </c>
      <c r="F1427" s="261">
        <v>2079.429932</v>
      </c>
      <c r="G1427" s="260">
        <v>3349090000</v>
      </c>
      <c r="H1427" s="263">
        <f t="shared" si="22"/>
        <v>3.9444212511011798E-3</v>
      </c>
      <c r="I1427" s="262"/>
      <c r="J1427" s="266">
        <v>1425</v>
      </c>
      <c r="K1427">
        <v>3.9444212511011798E-3</v>
      </c>
      <c r="L1427" s="267">
        <v>-6.8293629191256405E-3</v>
      </c>
    </row>
    <row r="1428" spans="1:12" ht="14.4" x14ac:dyDescent="0.3">
      <c r="A1428" s="8">
        <v>42069</v>
      </c>
      <c r="B1428" s="260">
        <v>2100.9099120000001</v>
      </c>
      <c r="C1428" s="260">
        <v>2100.9099120000001</v>
      </c>
      <c r="D1428" s="260">
        <v>2067.2700199999999</v>
      </c>
      <c r="E1428" s="260">
        <v>2071.26001</v>
      </c>
      <c r="F1428" s="261">
        <v>2071.26001</v>
      </c>
      <c r="G1428" s="260">
        <v>3853570000</v>
      </c>
      <c r="H1428" s="263">
        <f t="shared" si="22"/>
        <v>-1.4173946449004351E-2</v>
      </c>
      <c r="I1428" s="262"/>
      <c r="J1428" s="266">
        <v>1426</v>
      </c>
      <c r="K1428">
        <v>-1.4173946449004351E-2</v>
      </c>
      <c r="L1428" s="267">
        <v>-6.8265710888104911E-3</v>
      </c>
    </row>
    <row r="1429" spans="1:12" ht="14.4" x14ac:dyDescent="0.3">
      <c r="A1429" s="8">
        <v>42068</v>
      </c>
      <c r="B1429" s="260">
        <v>2098.540039</v>
      </c>
      <c r="C1429" s="260">
        <v>2104.25</v>
      </c>
      <c r="D1429" s="260">
        <v>2095.219971</v>
      </c>
      <c r="E1429" s="260">
        <v>2101.040039</v>
      </c>
      <c r="F1429" s="261">
        <v>2101.040039</v>
      </c>
      <c r="G1429" s="260">
        <v>3103030000</v>
      </c>
      <c r="H1429" s="263">
        <f t="shared" si="22"/>
        <v>1.1960800966932296E-3</v>
      </c>
      <c r="I1429" s="262"/>
      <c r="J1429" s="266">
        <v>1427</v>
      </c>
      <c r="K1429">
        <v>1.1960800966932296E-3</v>
      </c>
      <c r="L1429" s="267">
        <v>-6.8254241800042997E-3</v>
      </c>
    </row>
    <row r="1430" spans="1:12" ht="14.4" x14ac:dyDescent="0.3">
      <c r="A1430" s="8">
        <v>42067</v>
      </c>
      <c r="B1430" s="260">
        <v>2107.719971</v>
      </c>
      <c r="C1430" s="260">
        <v>2107.719971</v>
      </c>
      <c r="D1430" s="260">
        <v>2094.48999</v>
      </c>
      <c r="E1430" s="260">
        <v>2098.530029</v>
      </c>
      <c r="F1430" s="261">
        <v>2098.530029</v>
      </c>
      <c r="G1430" s="260">
        <v>3421110000</v>
      </c>
      <c r="H1430" s="263">
        <f t="shared" si="22"/>
        <v>-4.3885034836336802E-3</v>
      </c>
      <c r="I1430" s="262"/>
      <c r="J1430" s="266">
        <v>1428</v>
      </c>
      <c r="K1430">
        <v>-4.3885034836336802E-3</v>
      </c>
      <c r="L1430" s="267">
        <v>-6.814694452883103E-3</v>
      </c>
    </row>
    <row r="1431" spans="1:12" ht="14.4" x14ac:dyDescent="0.3">
      <c r="A1431" s="8">
        <v>42066</v>
      </c>
      <c r="B1431" s="260">
        <v>2115.76001</v>
      </c>
      <c r="C1431" s="260">
        <v>2115.76001</v>
      </c>
      <c r="D1431" s="260">
        <v>2098.26001</v>
      </c>
      <c r="E1431" s="260">
        <v>2107.780029</v>
      </c>
      <c r="F1431" s="261">
        <v>2107.780029</v>
      </c>
      <c r="G1431" s="260">
        <v>3262300000</v>
      </c>
      <c r="H1431" s="263">
        <f t="shared" si="22"/>
        <v>-4.5385424912859993E-3</v>
      </c>
      <c r="I1431" s="262"/>
      <c r="J1431" s="266">
        <v>1429</v>
      </c>
      <c r="K1431">
        <v>-4.5385424912859993E-3</v>
      </c>
      <c r="L1431" s="267">
        <v>-6.8025449517493345E-3</v>
      </c>
    </row>
    <row r="1432" spans="1:12" ht="14.4" x14ac:dyDescent="0.3">
      <c r="A1432" s="8">
        <v>42065</v>
      </c>
      <c r="B1432" s="260">
        <v>2105.2299800000001</v>
      </c>
      <c r="C1432" s="260">
        <v>2117.5200199999999</v>
      </c>
      <c r="D1432" s="260">
        <v>2104.5</v>
      </c>
      <c r="E1432" s="260">
        <v>2117.389893</v>
      </c>
      <c r="F1432" s="261">
        <v>2117.389893</v>
      </c>
      <c r="G1432" s="260">
        <v>3409490000</v>
      </c>
      <c r="H1432" s="263">
        <f t="shared" si="22"/>
        <v>6.1249194583036489E-3</v>
      </c>
      <c r="I1432" s="262"/>
      <c r="J1432" s="266">
        <v>1430</v>
      </c>
      <c r="K1432">
        <v>6.1249194583036489E-3</v>
      </c>
      <c r="L1432" s="267">
        <v>-6.7868831762174231E-3</v>
      </c>
    </row>
    <row r="1433" spans="1:12" ht="14.4" x14ac:dyDescent="0.3">
      <c r="A1433" s="8">
        <v>42062</v>
      </c>
      <c r="B1433" s="260">
        <v>2110.8798830000001</v>
      </c>
      <c r="C1433" s="260">
        <v>2112.73999</v>
      </c>
      <c r="D1433" s="260">
        <v>2103.75</v>
      </c>
      <c r="E1433" s="260">
        <v>2104.5</v>
      </c>
      <c r="F1433" s="261">
        <v>2104.5</v>
      </c>
      <c r="G1433" s="260">
        <v>3547380000</v>
      </c>
      <c r="H1433" s="263">
        <f t="shared" si="22"/>
        <v>-2.9563044380468834E-3</v>
      </c>
      <c r="I1433" s="262"/>
      <c r="J1433" s="266">
        <v>1431</v>
      </c>
      <c r="K1433">
        <v>-2.9563044380468834E-3</v>
      </c>
      <c r="L1433" s="267">
        <v>-6.7793540419096967E-3</v>
      </c>
    </row>
    <row r="1434" spans="1:12" ht="14.4" x14ac:dyDescent="0.3">
      <c r="A1434" s="8">
        <v>42061</v>
      </c>
      <c r="B1434" s="260">
        <v>2113.9099120000001</v>
      </c>
      <c r="C1434" s="260">
        <v>2113.9099120000001</v>
      </c>
      <c r="D1434" s="260">
        <v>2103.76001</v>
      </c>
      <c r="E1434" s="260">
        <v>2110.73999</v>
      </c>
      <c r="F1434" s="261">
        <v>2110.73999</v>
      </c>
      <c r="G1434" s="260">
        <v>3408690000</v>
      </c>
      <c r="H1434" s="263">
        <f t="shared" si="22"/>
        <v>-1.4760281390749272E-3</v>
      </c>
      <c r="I1434" s="262"/>
      <c r="J1434" s="266">
        <v>1432</v>
      </c>
      <c r="K1434">
        <v>-1.4760281390749272E-3</v>
      </c>
      <c r="L1434" s="267">
        <v>-6.7713330233873173E-3</v>
      </c>
    </row>
    <row r="1435" spans="1:12" ht="14.4" x14ac:dyDescent="0.3">
      <c r="A1435" s="8">
        <v>42060</v>
      </c>
      <c r="B1435" s="260">
        <v>2115.3000489999999</v>
      </c>
      <c r="C1435" s="260">
        <v>2119.5900879999999</v>
      </c>
      <c r="D1435" s="260">
        <v>2109.889893</v>
      </c>
      <c r="E1435" s="260">
        <v>2113.860107</v>
      </c>
      <c r="F1435" s="261">
        <v>2113.860107</v>
      </c>
      <c r="G1435" s="260">
        <v>3312340000</v>
      </c>
      <c r="H1435" s="263">
        <f t="shared" si="22"/>
        <v>-7.657236255197734E-4</v>
      </c>
      <c r="I1435" s="262"/>
      <c r="J1435" s="266">
        <v>1433</v>
      </c>
      <c r="K1435">
        <v>-7.657236255197734E-4</v>
      </c>
      <c r="L1435" s="267">
        <v>-6.7657346240985825E-3</v>
      </c>
    </row>
    <row r="1436" spans="1:12" ht="14.4" x14ac:dyDescent="0.3">
      <c r="A1436" s="8">
        <v>42059</v>
      </c>
      <c r="B1436" s="260">
        <v>2109.1000979999999</v>
      </c>
      <c r="C1436" s="260">
        <v>2117.9399410000001</v>
      </c>
      <c r="D1436" s="260">
        <v>2105.8701169999999</v>
      </c>
      <c r="E1436" s="260">
        <v>2115.4799800000001</v>
      </c>
      <c r="F1436" s="261">
        <v>2115.4799800000001</v>
      </c>
      <c r="G1436" s="260">
        <v>3199840000</v>
      </c>
      <c r="H1436" s="263">
        <f t="shared" si="22"/>
        <v>2.7587707226623321E-3</v>
      </c>
      <c r="I1436" s="262"/>
      <c r="J1436" s="266">
        <v>1434</v>
      </c>
      <c r="K1436">
        <v>2.7587707226623321E-3</v>
      </c>
      <c r="L1436" s="267">
        <v>-6.7651711933801231E-3</v>
      </c>
    </row>
    <row r="1437" spans="1:12" ht="14.4" x14ac:dyDescent="0.3">
      <c r="A1437" s="8">
        <v>42058</v>
      </c>
      <c r="B1437" s="260">
        <v>2109.830078</v>
      </c>
      <c r="C1437" s="260">
        <v>2110.0500489999999</v>
      </c>
      <c r="D1437" s="260">
        <v>2103</v>
      </c>
      <c r="E1437" s="260">
        <v>2109.6599120000001</v>
      </c>
      <c r="F1437" s="261">
        <v>2109.6599120000001</v>
      </c>
      <c r="G1437" s="260">
        <v>3093680000</v>
      </c>
      <c r="H1437" s="263">
        <f t="shared" si="22"/>
        <v>-3.0333932859604834E-4</v>
      </c>
      <c r="I1437" s="262"/>
      <c r="J1437" s="266">
        <v>1435</v>
      </c>
      <c r="K1437">
        <v>-3.0333932859604834E-4</v>
      </c>
      <c r="L1437" s="267">
        <v>-6.7631554508747948E-3</v>
      </c>
    </row>
    <row r="1438" spans="1:12" ht="14.4" x14ac:dyDescent="0.3">
      <c r="A1438" s="8">
        <v>42055</v>
      </c>
      <c r="B1438" s="260">
        <v>2097.6499020000001</v>
      </c>
      <c r="C1438" s="260">
        <v>2110.610107</v>
      </c>
      <c r="D1438" s="260">
        <v>2085.4399410000001</v>
      </c>
      <c r="E1438" s="260">
        <v>2110.3000489999999</v>
      </c>
      <c r="F1438" s="261">
        <v>2110.3000489999999</v>
      </c>
      <c r="G1438" s="260">
        <v>3281600000</v>
      </c>
      <c r="H1438" s="263">
        <f t="shared" si="22"/>
        <v>6.1265337911273424E-3</v>
      </c>
      <c r="I1438" s="262"/>
      <c r="J1438" s="266">
        <v>1436</v>
      </c>
      <c r="K1438">
        <v>6.1265337911273424E-3</v>
      </c>
      <c r="L1438" s="267">
        <v>-6.7502533133000997E-3</v>
      </c>
    </row>
    <row r="1439" spans="1:12" ht="14.4" x14ac:dyDescent="0.3">
      <c r="A1439" s="8">
        <v>42054</v>
      </c>
      <c r="B1439" s="260">
        <v>2099.25</v>
      </c>
      <c r="C1439" s="260">
        <v>2102.1298830000001</v>
      </c>
      <c r="D1439" s="260">
        <v>2090.790039</v>
      </c>
      <c r="E1439" s="260">
        <v>2097.4499510000001</v>
      </c>
      <c r="F1439" s="261">
        <v>2097.4499510000001</v>
      </c>
      <c r="G1439" s="260">
        <v>3247100000</v>
      </c>
      <c r="H1439" s="263">
        <f t="shared" si="22"/>
        <v>-1.0620575860225694E-3</v>
      </c>
      <c r="I1439" s="262"/>
      <c r="J1439" s="266">
        <v>1437</v>
      </c>
      <c r="K1439">
        <v>-1.0620575860225694E-3</v>
      </c>
      <c r="L1439" s="267">
        <v>-6.749950000783129E-3</v>
      </c>
    </row>
    <row r="1440" spans="1:12" ht="14.4" x14ac:dyDescent="0.3">
      <c r="A1440" s="8">
        <v>42053</v>
      </c>
      <c r="B1440" s="260">
        <v>2099.1599120000001</v>
      </c>
      <c r="C1440" s="260">
        <v>2100.2299800000001</v>
      </c>
      <c r="D1440" s="260">
        <v>2092.1499020000001</v>
      </c>
      <c r="E1440" s="260">
        <v>2099.679932</v>
      </c>
      <c r="F1440" s="261">
        <v>2099.679932</v>
      </c>
      <c r="G1440" s="260">
        <v>3370020000</v>
      </c>
      <c r="H1440" s="263">
        <f t="shared" si="22"/>
        <v>-3.1430909868912401E-4</v>
      </c>
      <c r="I1440" s="262"/>
      <c r="J1440" s="266">
        <v>1438</v>
      </c>
      <c r="K1440">
        <v>-3.1430909868912401E-4</v>
      </c>
      <c r="L1440" s="267">
        <v>-6.7493779761946832E-3</v>
      </c>
    </row>
    <row r="1441" spans="1:12" ht="14.4" x14ac:dyDescent="0.3">
      <c r="A1441" s="8">
        <v>42052</v>
      </c>
      <c r="B1441" s="260">
        <v>2096.469971</v>
      </c>
      <c r="C1441" s="260">
        <v>2101.3000489999999</v>
      </c>
      <c r="D1441" s="260">
        <v>2089.8000489999999</v>
      </c>
      <c r="E1441" s="260">
        <v>2100.3400879999999</v>
      </c>
      <c r="F1441" s="261">
        <v>2100.3400879999999</v>
      </c>
      <c r="G1441" s="260">
        <v>3361750000</v>
      </c>
      <c r="H1441" s="263">
        <f t="shared" si="22"/>
        <v>1.597574626476824E-3</v>
      </c>
      <c r="I1441" s="262"/>
      <c r="J1441" s="266">
        <v>1439</v>
      </c>
      <c r="K1441">
        <v>1.597574626476824E-3</v>
      </c>
      <c r="L1441" s="267">
        <v>-6.731974371398261E-3</v>
      </c>
    </row>
    <row r="1442" spans="1:12" ht="14.4" x14ac:dyDescent="0.3">
      <c r="A1442" s="8">
        <v>42048</v>
      </c>
      <c r="B1442" s="260">
        <v>2088.780029</v>
      </c>
      <c r="C1442" s="260">
        <v>2097.030029</v>
      </c>
      <c r="D1442" s="260">
        <v>2086.6999510000001</v>
      </c>
      <c r="E1442" s="260">
        <v>2096.98999</v>
      </c>
      <c r="F1442" s="261">
        <v>2096.98999</v>
      </c>
      <c r="G1442" s="260">
        <v>3527450000</v>
      </c>
      <c r="H1442" s="263">
        <f t="shared" si="22"/>
        <v>4.0747386048680077E-3</v>
      </c>
      <c r="I1442" s="262"/>
      <c r="J1442" s="266">
        <v>1440</v>
      </c>
      <c r="K1442">
        <v>4.0747386048680077E-3</v>
      </c>
      <c r="L1442" s="267">
        <v>-6.7254483406972302E-3</v>
      </c>
    </row>
    <row r="1443" spans="1:12" ht="14.4" x14ac:dyDescent="0.3">
      <c r="A1443" s="8">
        <v>42047</v>
      </c>
      <c r="B1443" s="260">
        <v>2069.9799800000001</v>
      </c>
      <c r="C1443" s="260">
        <v>2088.530029</v>
      </c>
      <c r="D1443" s="260">
        <v>2069.9799800000001</v>
      </c>
      <c r="E1443" s="260">
        <v>2088.4799800000001</v>
      </c>
      <c r="F1443" s="261">
        <v>2088.4799800000001</v>
      </c>
      <c r="G1443" s="260">
        <v>3788350000</v>
      </c>
      <c r="H1443" s="263">
        <f t="shared" si="22"/>
        <v>9.6445063500695521E-3</v>
      </c>
      <c r="I1443" s="262"/>
      <c r="J1443" s="266">
        <v>1441</v>
      </c>
      <c r="K1443">
        <v>9.6445063500695521E-3</v>
      </c>
      <c r="L1443" s="267">
        <v>-6.7232355186138812E-3</v>
      </c>
    </row>
    <row r="1444" spans="1:12" ht="14.4" x14ac:dyDescent="0.3">
      <c r="A1444" s="8">
        <v>42046</v>
      </c>
      <c r="B1444" s="260">
        <v>2068.5500489999999</v>
      </c>
      <c r="C1444" s="260">
        <v>2073.4799800000001</v>
      </c>
      <c r="D1444" s="260">
        <v>2057.98999</v>
      </c>
      <c r="E1444" s="260">
        <v>2068.530029</v>
      </c>
      <c r="F1444" s="261">
        <v>2068.530029</v>
      </c>
      <c r="G1444" s="260">
        <v>3596860000</v>
      </c>
      <c r="H1444" s="263">
        <f t="shared" si="22"/>
        <v>-2.903378506370865E-5</v>
      </c>
      <c r="I1444" s="262"/>
      <c r="J1444" s="266">
        <v>1442</v>
      </c>
      <c r="K1444">
        <v>-2.903378506370865E-5</v>
      </c>
      <c r="L1444" s="267">
        <v>-6.7229934152748206E-3</v>
      </c>
    </row>
    <row r="1445" spans="1:12" ht="14.4" x14ac:dyDescent="0.3">
      <c r="A1445" s="8">
        <v>42045</v>
      </c>
      <c r="B1445" s="260">
        <v>2049.3798830000001</v>
      </c>
      <c r="C1445" s="260">
        <v>2070.860107</v>
      </c>
      <c r="D1445" s="260">
        <v>2048.6201169999999</v>
      </c>
      <c r="E1445" s="260">
        <v>2068.5900879999999</v>
      </c>
      <c r="F1445" s="261">
        <v>2068.5900879999999</v>
      </c>
      <c r="G1445" s="260">
        <v>3669850000</v>
      </c>
      <c r="H1445" s="263">
        <f t="shared" si="22"/>
        <v>1.0675561188404731E-2</v>
      </c>
      <c r="I1445" s="262"/>
      <c r="J1445" s="266">
        <v>1443</v>
      </c>
      <c r="K1445">
        <v>1.0675561188404731E-2</v>
      </c>
      <c r="L1445" s="267">
        <v>-6.716601023739094E-3</v>
      </c>
    </row>
    <row r="1446" spans="1:12" ht="14.4" x14ac:dyDescent="0.3">
      <c r="A1446" s="8">
        <v>42044</v>
      </c>
      <c r="B1446" s="260">
        <v>2053.469971</v>
      </c>
      <c r="C1446" s="260">
        <v>2056.1599120000001</v>
      </c>
      <c r="D1446" s="260">
        <v>2041.880005</v>
      </c>
      <c r="E1446" s="260">
        <v>2046.73999</v>
      </c>
      <c r="F1446" s="261">
        <v>2046.73999</v>
      </c>
      <c r="G1446" s="260">
        <v>3549540000</v>
      </c>
      <c r="H1446" s="263">
        <f t="shared" si="22"/>
        <v>-4.2471946188310196E-3</v>
      </c>
      <c r="I1446" s="262"/>
      <c r="J1446" s="266">
        <v>1444</v>
      </c>
      <c r="K1446">
        <v>-4.2471946188310196E-3</v>
      </c>
      <c r="L1446" s="267">
        <v>-6.716128005014481E-3</v>
      </c>
    </row>
    <row r="1447" spans="1:12" ht="14.4" x14ac:dyDescent="0.3">
      <c r="A1447" s="8">
        <v>42041</v>
      </c>
      <c r="B1447" s="260">
        <v>2062.280029</v>
      </c>
      <c r="C1447" s="260">
        <v>2072.3999020000001</v>
      </c>
      <c r="D1447" s="260">
        <v>2049.969971</v>
      </c>
      <c r="E1447" s="260">
        <v>2055.469971</v>
      </c>
      <c r="F1447" s="261">
        <v>2055.469971</v>
      </c>
      <c r="G1447" s="260">
        <v>4232970000</v>
      </c>
      <c r="H1447" s="263">
        <f t="shared" si="22"/>
        <v>-3.4181723966974849E-3</v>
      </c>
      <c r="I1447" s="262"/>
      <c r="J1447" s="266">
        <v>1445</v>
      </c>
      <c r="K1447">
        <v>-3.4181723966974849E-3</v>
      </c>
      <c r="L1447" s="267">
        <v>-6.7082321666390105E-3</v>
      </c>
    </row>
    <row r="1448" spans="1:12" ht="14.4" x14ac:dyDescent="0.3">
      <c r="A1448" s="8">
        <v>42040</v>
      </c>
      <c r="B1448" s="260">
        <v>2043.4499510000001</v>
      </c>
      <c r="C1448" s="260">
        <v>2063.5500489999999</v>
      </c>
      <c r="D1448" s="260">
        <v>2043.4499510000001</v>
      </c>
      <c r="E1448" s="260">
        <v>2062.5200199999999</v>
      </c>
      <c r="F1448" s="261">
        <v>2062.5200199999999</v>
      </c>
      <c r="G1448" s="260">
        <v>3821990000</v>
      </c>
      <c r="H1448" s="263">
        <f t="shared" si="22"/>
        <v>1.0291406800400634E-2</v>
      </c>
      <c r="I1448" s="262"/>
      <c r="J1448" s="266">
        <v>1446</v>
      </c>
      <c r="K1448">
        <v>1.0291406800400634E-2</v>
      </c>
      <c r="L1448" s="267">
        <v>-6.7044582095695925E-3</v>
      </c>
    </row>
    <row r="1449" spans="1:12" ht="14.4" x14ac:dyDescent="0.3">
      <c r="A1449" s="8">
        <v>42039</v>
      </c>
      <c r="B1449" s="260">
        <v>2048.860107</v>
      </c>
      <c r="C1449" s="260">
        <v>2054.73999</v>
      </c>
      <c r="D1449" s="260">
        <v>2036.719971</v>
      </c>
      <c r="E1449" s="260">
        <v>2041.51001</v>
      </c>
      <c r="F1449" s="261">
        <v>2041.51001</v>
      </c>
      <c r="G1449" s="260">
        <v>4141920000</v>
      </c>
      <c r="H1449" s="263">
        <f t="shared" si="22"/>
        <v>-4.1560459502908327E-3</v>
      </c>
      <c r="I1449" s="262"/>
      <c r="J1449" s="266">
        <v>1447</v>
      </c>
      <c r="K1449">
        <v>-4.1560459502908327E-3</v>
      </c>
      <c r="L1449" s="267">
        <v>-6.7022667368416416E-3</v>
      </c>
    </row>
    <row r="1450" spans="1:12" ht="14.4" x14ac:dyDescent="0.3">
      <c r="A1450" s="8">
        <v>42038</v>
      </c>
      <c r="B1450" s="260">
        <v>2022.709961</v>
      </c>
      <c r="C1450" s="260">
        <v>2050.3000489999999</v>
      </c>
      <c r="D1450" s="260">
        <v>2022.709961</v>
      </c>
      <c r="E1450" s="260">
        <v>2050.030029</v>
      </c>
      <c r="F1450" s="261">
        <v>2050.030029</v>
      </c>
      <c r="G1450" s="260">
        <v>4615900000</v>
      </c>
      <c r="H1450" s="263">
        <f t="shared" si="22"/>
        <v>1.4439494938539686E-2</v>
      </c>
      <c r="I1450" s="262"/>
      <c r="J1450" s="266">
        <v>1448</v>
      </c>
      <c r="K1450">
        <v>1.4439494938539686E-2</v>
      </c>
      <c r="L1450" s="267">
        <v>-6.7010038163348665E-3</v>
      </c>
    </row>
    <row r="1451" spans="1:12" ht="14.4" x14ac:dyDescent="0.3">
      <c r="A1451" s="8">
        <v>42037</v>
      </c>
      <c r="B1451" s="260">
        <v>1996.670044</v>
      </c>
      <c r="C1451" s="260">
        <v>2021.660034</v>
      </c>
      <c r="D1451" s="260">
        <v>1980.900024</v>
      </c>
      <c r="E1451" s="260">
        <v>2020.849976</v>
      </c>
      <c r="F1451" s="261">
        <v>2020.849976</v>
      </c>
      <c r="G1451" s="260">
        <v>4008330000</v>
      </c>
      <c r="H1451" s="263">
        <f t="shared" si="22"/>
        <v>1.2962464037225537E-2</v>
      </c>
      <c r="I1451" s="262"/>
      <c r="J1451" s="266">
        <v>1449</v>
      </c>
      <c r="K1451">
        <v>1.2962464037225537E-2</v>
      </c>
      <c r="L1451" s="267">
        <v>-6.7002822799535205E-3</v>
      </c>
    </row>
    <row r="1452" spans="1:12" ht="14.4" x14ac:dyDescent="0.3">
      <c r="A1452" s="8">
        <v>42034</v>
      </c>
      <c r="B1452" s="260">
        <v>2019.349976</v>
      </c>
      <c r="C1452" s="260">
        <v>2023.3199460000001</v>
      </c>
      <c r="D1452" s="260">
        <v>1993.380005</v>
      </c>
      <c r="E1452" s="260">
        <v>1994.98999</v>
      </c>
      <c r="F1452" s="261">
        <v>1994.98999</v>
      </c>
      <c r="G1452" s="260">
        <v>4568650000</v>
      </c>
      <c r="H1452" s="263">
        <f t="shared" si="22"/>
        <v>-1.299196536796535E-2</v>
      </c>
      <c r="I1452" s="262"/>
      <c r="J1452" s="266">
        <v>1450</v>
      </c>
      <c r="K1452">
        <v>-1.299196536796535E-2</v>
      </c>
      <c r="L1452" s="267">
        <v>-6.699010770315152E-3</v>
      </c>
    </row>
    <row r="1453" spans="1:12" ht="14.4" x14ac:dyDescent="0.3">
      <c r="A1453" s="8">
        <v>42033</v>
      </c>
      <c r="B1453" s="260">
        <v>2002.4499510000001</v>
      </c>
      <c r="C1453" s="260">
        <v>2024.6400149999999</v>
      </c>
      <c r="D1453" s="260">
        <v>1989.1800539999999</v>
      </c>
      <c r="E1453" s="260">
        <v>2021.25</v>
      </c>
      <c r="F1453" s="261">
        <v>2021.25</v>
      </c>
      <c r="G1453" s="260">
        <v>4127140000</v>
      </c>
      <c r="H1453" s="263">
        <f t="shared" si="22"/>
        <v>9.5346853777024312E-3</v>
      </c>
      <c r="I1453" s="262"/>
      <c r="J1453" s="266">
        <v>1451</v>
      </c>
      <c r="K1453">
        <v>9.5346853777024312E-3</v>
      </c>
      <c r="L1453" s="267">
        <v>-6.6979926493178502E-3</v>
      </c>
    </row>
    <row r="1454" spans="1:12" ht="14.4" x14ac:dyDescent="0.3">
      <c r="A1454" s="8">
        <v>42032</v>
      </c>
      <c r="B1454" s="260">
        <v>2032.339966</v>
      </c>
      <c r="C1454" s="260">
        <v>2042.48999</v>
      </c>
      <c r="D1454" s="260">
        <v>2001.48999</v>
      </c>
      <c r="E1454" s="260">
        <v>2002.160034</v>
      </c>
      <c r="F1454" s="261">
        <v>2002.160034</v>
      </c>
      <c r="G1454" s="260">
        <v>4067530000</v>
      </c>
      <c r="H1454" s="263">
        <f t="shared" si="22"/>
        <v>-1.3495609538427277E-2</v>
      </c>
      <c r="I1454" s="262"/>
      <c r="J1454" s="266">
        <v>1452</v>
      </c>
      <c r="K1454">
        <v>-1.3495609538427277E-2</v>
      </c>
      <c r="L1454" s="267">
        <v>-6.6968260533149795E-3</v>
      </c>
    </row>
    <row r="1455" spans="1:12" ht="14.4" x14ac:dyDescent="0.3">
      <c r="A1455" s="8">
        <v>42031</v>
      </c>
      <c r="B1455" s="260">
        <v>2047.8599850000001</v>
      </c>
      <c r="C1455" s="260">
        <v>2047.8599850000001</v>
      </c>
      <c r="D1455" s="260">
        <v>2019.910034</v>
      </c>
      <c r="E1455" s="260">
        <v>2029.5500489999999</v>
      </c>
      <c r="F1455" s="261">
        <v>2029.5500489999999</v>
      </c>
      <c r="G1455" s="260">
        <v>3329810000</v>
      </c>
      <c r="H1455" s="263">
        <f t="shared" si="22"/>
        <v>-1.3387862379316457E-2</v>
      </c>
      <c r="I1455" s="262"/>
      <c r="J1455" s="266">
        <v>1453</v>
      </c>
      <c r="K1455">
        <v>-1.3387862379316457E-2</v>
      </c>
      <c r="L1455" s="267">
        <v>-6.6966375083224797E-3</v>
      </c>
    </row>
    <row r="1456" spans="1:12" ht="14.4" x14ac:dyDescent="0.3">
      <c r="A1456" s="8">
        <v>42030</v>
      </c>
      <c r="B1456" s="260">
        <v>2050.419922</v>
      </c>
      <c r="C1456" s="260">
        <v>2057.6201169999999</v>
      </c>
      <c r="D1456" s="260">
        <v>2040.969971</v>
      </c>
      <c r="E1456" s="260">
        <v>2057.0900879999999</v>
      </c>
      <c r="F1456" s="261">
        <v>2057.0900879999999</v>
      </c>
      <c r="G1456" s="260">
        <v>3465760000</v>
      </c>
      <c r="H1456" s="263">
        <f t="shared" si="22"/>
        <v>2.5684610859356949E-3</v>
      </c>
      <c r="I1456" s="262"/>
      <c r="J1456" s="266">
        <v>1454</v>
      </c>
      <c r="K1456">
        <v>2.5684610859356949E-3</v>
      </c>
      <c r="L1456" s="267">
        <v>-6.6942329982259416E-3</v>
      </c>
    </row>
    <row r="1457" spans="1:12" ht="14.4" x14ac:dyDescent="0.3">
      <c r="A1457" s="8">
        <v>42027</v>
      </c>
      <c r="B1457" s="260">
        <v>2062.9799800000001</v>
      </c>
      <c r="C1457" s="260">
        <v>2062.9799800000001</v>
      </c>
      <c r="D1457" s="260">
        <v>2050.540039</v>
      </c>
      <c r="E1457" s="260">
        <v>2051.820068</v>
      </c>
      <c r="F1457" s="261">
        <v>2051.820068</v>
      </c>
      <c r="G1457" s="260">
        <v>3573560000</v>
      </c>
      <c r="H1457" s="263">
        <f t="shared" si="22"/>
        <v>-5.4915224477955155E-3</v>
      </c>
      <c r="I1457" s="262"/>
      <c r="J1457" s="266">
        <v>1455</v>
      </c>
      <c r="K1457">
        <v>-5.4915224477955155E-3</v>
      </c>
      <c r="L1457" s="267">
        <v>-6.6937504666569987E-3</v>
      </c>
    </row>
    <row r="1458" spans="1:12" ht="14.4" x14ac:dyDescent="0.3">
      <c r="A1458" s="8">
        <v>42026</v>
      </c>
      <c r="B1458" s="260">
        <v>2034.3000489999999</v>
      </c>
      <c r="C1458" s="260">
        <v>2064.6201169999999</v>
      </c>
      <c r="D1458" s="260">
        <v>2026.380005</v>
      </c>
      <c r="E1458" s="260">
        <v>2063.1499020000001</v>
      </c>
      <c r="F1458" s="261">
        <v>2063.1499020000001</v>
      </c>
      <c r="G1458" s="260">
        <v>4176050000</v>
      </c>
      <c r="H1458" s="263">
        <f t="shared" si="22"/>
        <v>1.5269721805970466E-2</v>
      </c>
      <c r="I1458" s="262"/>
      <c r="J1458" s="266">
        <v>1456</v>
      </c>
      <c r="K1458">
        <v>1.5269721805970466E-2</v>
      </c>
      <c r="L1458" s="267">
        <v>-6.6918172818783671E-3</v>
      </c>
    </row>
    <row r="1459" spans="1:12" ht="14.4" x14ac:dyDescent="0.3">
      <c r="A1459" s="8">
        <v>42025</v>
      </c>
      <c r="B1459" s="260">
        <v>2020.1899410000001</v>
      </c>
      <c r="C1459" s="260">
        <v>2038.290039</v>
      </c>
      <c r="D1459" s="260">
        <v>2012.040039</v>
      </c>
      <c r="E1459" s="260">
        <v>2032.119995</v>
      </c>
      <c r="F1459" s="261">
        <v>2032.119995</v>
      </c>
      <c r="G1459" s="260">
        <v>3730070000</v>
      </c>
      <c r="H1459" s="263">
        <f t="shared" si="22"/>
        <v>4.7316238254433785E-3</v>
      </c>
      <c r="I1459" s="262"/>
      <c r="J1459" s="266">
        <v>1457</v>
      </c>
      <c r="K1459">
        <v>4.7316238254433785E-3</v>
      </c>
      <c r="L1459" s="267">
        <v>-6.6886231942473676E-3</v>
      </c>
    </row>
    <row r="1460" spans="1:12" ht="14.4" x14ac:dyDescent="0.3">
      <c r="A1460" s="8">
        <v>42024</v>
      </c>
      <c r="B1460" s="260">
        <v>2020.76001</v>
      </c>
      <c r="C1460" s="260">
        <v>2028.9399410000001</v>
      </c>
      <c r="D1460" s="260">
        <v>2004.48999</v>
      </c>
      <c r="E1460" s="260">
        <v>2022.5500489999999</v>
      </c>
      <c r="F1460" s="261">
        <v>2022.5500489999999</v>
      </c>
      <c r="G1460" s="260">
        <v>3944340000</v>
      </c>
      <c r="H1460" s="263">
        <f t="shared" si="22"/>
        <v>1.5499524278268393E-3</v>
      </c>
      <c r="I1460" s="262"/>
      <c r="J1460" s="266">
        <v>1458</v>
      </c>
      <c r="K1460">
        <v>1.5499524278268393E-3</v>
      </c>
      <c r="L1460" s="267">
        <v>-6.6733266543828971E-3</v>
      </c>
    </row>
    <row r="1461" spans="1:12" ht="14.4" x14ac:dyDescent="0.3">
      <c r="A1461" s="8">
        <v>42020</v>
      </c>
      <c r="B1461" s="260">
        <v>1992.25</v>
      </c>
      <c r="C1461" s="260">
        <v>2020.459961</v>
      </c>
      <c r="D1461" s="260">
        <v>1988.119995</v>
      </c>
      <c r="E1461" s="260">
        <v>2019.420044</v>
      </c>
      <c r="F1461" s="261">
        <v>2019.420044</v>
      </c>
      <c r="G1461" s="260">
        <v>4056410000</v>
      </c>
      <c r="H1461" s="263">
        <f t="shared" si="22"/>
        <v>1.3424199395451945E-2</v>
      </c>
      <c r="I1461" s="262"/>
      <c r="J1461" s="266">
        <v>1459</v>
      </c>
      <c r="K1461">
        <v>1.3424199395451945E-2</v>
      </c>
      <c r="L1461" s="267">
        <v>-6.6706451671380068E-3</v>
      </c>
    </row>
    <row r="1462" spans="1:12" ht="14.4" x14ac:dyDescent="0.3">
      <c r="A1462" s="8">
        <v>42019</v>
      </c>
      <c r="B1462" s="260">
        <v>2013.75</v>
      </c>
      <c r="C1462" s="260">
        <v>2021.349976</v>
      </c>
      <c r="D1462" s="260">
        <v>1991.469971</v>
      </c>
      <c r="E1462" s="260">
        <v>1992.670044</v>
      </c>
      <c r="F1462" s="261">
        <v>1992.670044</v>
      </c>
      <c r="G1462" s="260">
        <v>4276720000</v>
      </c>
      <c r="H1462" s="263">
        <f t="shared" si="22"/>
        <v>-9.2478761255537292E-3</v>
      </c>
      <c r="I1462" s="262"/>
      <c r="J1462" s="266">
        <v>1460</v>
      </c>
      <c r="K1462">
        <v>-9.2478761255537292E-3</v>
      </c>
      <c r="L1462" s="267">
        <v>-6.656416240450218E-3</v>
      </c>
    </row>
    <row r="1463" spans="1:12" ht="14.4" x14ac:dyDescent="0.3">
      <c r="A1463" s="8">
        <v>42018</v>
      </c>
      <c r="B1463" s="260">
        <v>2018.400024</v>
      </c>
      <c r="C1463" s="260">
        <v>2018.400024</v>
      </c>
      <c r="D1463" s="260">
        <v>1988.4399410000001</v>
      </c>
      <c r="E1463" s="260">
        <v>2011.2700199999999</v>
      </c>
      <c r="F1463" s="261">
        <v>2011.2700199999999</v>
      </c>
      <c r="G1463" s="260">
        <v>4378680000</v>
      </c>
      <c r="H1463" s="263">
        <f t="shared" si="22"/>
        <v>-5.8130669497838093E-3</v>
      </c>
      <c r="I1463" s="262"/>
      <c r="J1463" s="266">
        <v>1461</v>
      </c>
      <c r="K1463">
        <v>-5.8130669497838093E-3</v>
      </c>
      <c r="L1463" s="267">
        <v>-6.6560528756267031E-3</v>
      </c>
    </row>
    <row r="1464" spans="1:12" ht="14.4" x14ac:dyDescent="0.3">
      <c r="A1464" s="8">
        <v>42017</v>
      </c>
      <c r="B1464" s="260">
        <v>2031.579956</v>
      </c>
      <c r="C1464" s="260">
        <v>2056.929932</v>
      </c>
      <c r="D1464" s="260">
        <v>2008.25</v>
      </c>
      <c r="E1464" s="260">
        <v>2023.030029</v>
      </c>
      <c r="F1464" s="261">
        <v>2023.030029</v>
      </c>
      <c r="G1464" s="260">
        <v>4107300000</v>
      </c>
      <c r="H1464" s="263">
        <f t="shared" si="22"/>
        <v>-2.578555497921567E-3</v>
      </c>
      <c r="I1464" s="262"/>
      <c r="J1464" s="266">
        <v>1462</v>
      </c>
      <c r="K1464">
        <v>-2.578555497921567E-3</v>
      </c>
      <c r="L1464" s="267">
        <v>-6.6454194311382758E-3</v>
      </c>
    </row>
    <row r="1465" spans="1:12" ht="14.4" x14ac:dyDescent="0.3">
      <c r="A1465" s="8">
        <v>42016</v>
      </c>
      <c r="B1465" s="260">
        <v>2046.130005</v>
      </c>
      <c r="C1465" s="260">
        <v>2049.3000489999999</v>
      </c>
      <c r="D1465" s="260">
        <v>2022.579956</v>
      </c>
      <c r="E1465" s="260">
        <v>2028.26001</v>
      </c>
      <c r="F1465" s="261">
        <v>2028.26001</v>
      </c>
      <c r="G1465" s="260">
        <v>3456460000</v>
      </c>
      <c r="H1465" s="263">
        <f t="shared" si="22"/>
        <v>-8.0936852433588034E-3</v>
      </c>
      <c r="I1465" s="262"/>
      <c r="J1465" s="266">
        <v>1463</v>
      </c>
      <c r="K1465">
        <v>-8.0936852433588034E-3</v>
      </c>
      <c r="L1465" s="267">
        <v>-6.6380951110170793E-3</v>
      </c>
    </row>
    <row r="1466" spans="1:12" ht="14.4" x14ac:dyDescent="0.3">
      <c r="A1466" s="8">
        <v>42013</v>
      </c>
      <c r="B1466" s="260">
        <v>2063.4499510000001</v>
      </c>
      <c r="C1466" s="260">
        <v>2064.429932</v>
      </c>
      <c r="D1466" s="260">
        <v>2038.329956</v>
      </c>
      <c r="E1466" s="260">
        <v>2044.8100589999999</v>
      </c>
      <c r="F1466" s="261">
        <v>2044.8100589999999</v>
      </c>
      <c r="G1466" s="260">
        <v>3364140000</v>
      </c>
      <c r="H1466" s="263">
        <f t="shared" si="22"/>
        <v>-8.403811040573337E-3</v>
      </c>
      <c r="I1466" s="262"/>
      <c r="J1466" s="266">
        <v>1464</v>
      </c>
      <c r="K1466">
        <v>-8.403811040573337E-3</v>
      </c>
      <c r="L1466" s="267">
        <v>-6.6231418195617821E-3</v>
      </c>
    </row>
    <row r="1467" spans="1:12" ht="14.4" x14ac:dyDescent="0.3">
      <c r="A1467" s="8">
        <v>42012</v>
      </c>
      <c r="B1467" s="260">
        <v>2030.6099850000001</v>
      </c>
      <c r="C1467" s="260">
        <v>2064.080078</v>
      </c>
      <c r="D1467" s="260">
        <v>2030.6099850000001</v>
      </c>
      <c r="E1467" s="260">
        <v>2062.139893</v>
      </c>
      <c r="F1467" s="261">
        <v>2062.139893</v>
      </c>
      <c r="G1467" s="260">
        <v>3934010000</v>
      </c>
      <c r="H1467" s="263">
        <f t="shared" si="22"/>
        <v>1.7888281045797549E-2</v>
      </c>
      <c r="I1467" s="262"/>
      <c r="J1467" s="266">
        <v>1465</v>
      </c>
      <c r="K1467">
        <v>1.7888281045797549E-2</v>
      </c>
      <c r="L1467" s="267">
        <v>-6.6166065089015109E-3</v>
      </c>
    </row>
    <row r="1468" spans="1:12" ht="14.4" x14ac:dyDescent="0.3">
      <c r="A1468" s="8">
        <v>42011</v>
      </c>
      <c r="B1468" s="260">
        <v>2005.5500489999999</v>
      </c>
      <c r="C1468" s="260">
        <v>2029.6099850000001</v>
      </c>
      <c r="D1468" s="260">
        <v>2005.5500489999999</v>
      </c>
      <c r="E1468" s="260">
        <v>2025.900024</v>
      </c>
      <c r="F1468" s="261">
        <v>2025.900024</v>
      </c>
      <c r="G1468" s="260">
        <v>3805480000</v>
      </c>
      <c r="H1468" s="263">
        <f t="shared" si="22"/>
        <v>1.1629842642575248E-2</v>
      </c>
      <c r="I1468" s="262"/>
      <c r="J1468" s="266">
        <v>1466</v>
      </c>
      <c r="K1468">
        <v>1.1629842642575248E-2</v>
      </c>
      <c r="L1468" s="267">
        <v>-6.6096390089594855E-3</v>
      </c>
    </row>
    <row r="1469" spans="1:12" ht="14.4" x14ac:dyDescent="0.3">
      <c r="A1469" s="8">
        <v>42010</v>
      </c>
      <c r="B1469" s="260">
        <v>2022.150024</v>
      </c>
      <c r="C1469" s="260">
        <v>2030.25</v>
      </c>
      <c r="D1469" s="260">
        <v>1992.4399410000001</v>
      </c>
      <c r="E1469" s="260">
        <v>2002.6099850000001</v>
      </c>
      <c r="F1469" s="261">
        <v>2002.6099850000001</v>
      </c>
      <c r="G1469" s="260">
        <v>4460110000</v>
      </c>
      <c r="H1469" s="263">
        <f t="shared" si="22"/>
        <v>-8.8934718701129123E-3</v>
      </c>
      <c r="I1469" s="262"/>
      <c r="J1469" s="266">
        <v>1467</v>
      </c>
      <c r="K1469">
        <v>-8.8934718701129123E-3</v>
      </c>
      <c r="L1469" s="267">
        <v>-6.6071650164059113E-3</v>
      </c>
    </row>
    <row r="1470" spans="1:12" ht="14.4" x14ac:dyDescent="0.3">
      <c r="A1470" s="8">
        <v>42009</v>
      </c>
      <c r="B1470" s="260">
        <v>2054.4399410000001</v>
      </c>
      <c r="C1470" s="260">
        <v>2054.4399410000001</v>
      </c>
      <c r="D1470" s="260">
        <v>2017.339966</v>
      </c>
      <c r="E1470" s="260">
        <v>2020.579956</v>
      </c>
      <c r="F1470" s="261">
        <v>2020.579956</v>
      </c>
      <c r="G1470" s="260">
        <v>3799120000</v>
      </c>
      <c r="H1470" s="263">
        <f t="shared" si="22"/>
        <v>-1.827810508970322E-2</v>
      </c>
      <c r="I1470" s="262"/>
      <c r="J1470" s="266">
        <v>1468</v>
      </c>
      <c r="K1470">
        <v>-1.827810508970322E-2</v>
      </c>
      <c r="L1470" s="267">
        <v>-6.6061466351208398E-3</v>
      </c>
    </row>
    <row r="1471" spans="1:12" ht="14.4" x14ac:dyDescent="0.3">
      <c r="A1471" s="8">
        <v>42006</v>
      </c>
      <c r="B1471" s="260">
        <v>2058.8999020000001</v>
      </c>
      <c r="C1471" s="260">
        <v>2072.360107</v>
      </c>
      <c r="D1471" s="260">
        <v>2046.040039</v>
      </c>
      <c r="E1471" s="260">
        <v>2058.1999510000001</v>
      </c>
      <c r="F1471" s="261">
        <v>2058.1999510000001</v>
      </c>
      <c r="G1471" s="260">
        <v>2708700000</v>
      </c>
      <c r="H1471" s="263">
        <f t="shared" si="22"/>
        <v>-3.3996358896327516E-4</v>
      </c>
      <c r="I1471" s="262"/>
      <c r="J1471" s="266">
        <v>1469</v>
      </c>
      <c r="K1471">
        <v>-3.3996358896327516E-4</v>
      </c>
      <c r="L1471" s="267">
        <v>-6.599373091468296E-3</v>
      </c>
    </row>
    <row r="1472" spans="1:12" ht="14.4" x14ac:dyDescent="0.3">
      <c r="A1472" s="8">
        <v>42004</v>
      </c>
      <c r="B1472" s="260">
        <v>2082.110107</v>
      </c>
      <c r="C1472" s="260">
        <v>2085.580078</v>
      </c>
      <c r="D1472" s="260">
        <v>2057.9399410000001</v>
      </c>
      <c r="E1472" s="260">
        <v>2058.8999020000001</v>
      </c>
      <c r="F1472" s="261">
        <v>2058.8999020000001</v>
      </c>
      <c r="G1472" s="260">
        <v>2606070000</v>
      </c>
      <c r="H1472" s="263">
        <f t="shared" si="22"/>
        <v>-1.0310858744699508E-2</v>
      </c>
      <c r="I1472" s="262"/>
      <c r="J1472" s="266">
        <v>1470</v>
      </c>
      <c r="K1472">
        <v>-1.0310858744699508E-2</v>
      </c>
      <c r="L1472" s="267">
        <v>-6.5970976603844838E-3</v>
      </c>
    </row>
    <row r="1473" spans="1:12" ht="14.4" x14ac:dyDescent="0.3">
      <c r="A1473" s="8">
        <v>42003</v>
      </c>
      <c r="B1473" s="260">
        <v>2088.48999</v>
      </c>
      <c r="C1473" s="260">
        <v>2088.48999</v>
      </c>
      <c r="D1473" s="260">
        <v>2079.530029</v>
      </c>
      <c r="E1473" s="260">
        <v>2080.3500979999999</v>
      </c>
      <c r="F1473" s="261">
        <v>2080.3500979999999</v>
      </c>
      <c r="G1473" s="260">
        <v>2440280000</v>
      </c>
      <c r="H1473" s="263">
        <f t="shared" si="22"/>
        <v>-4.8886043842468821E-3</v>
      </c>
      <c r="I1473" s="262"/>
      <c r="J1473" s="266">
        <v>1471</v>
      </c>
      <c r="K1473">
        <v>-4.8886043842468821E-3</v>
      </c>
      <c r="L1473" s="267">
        <v>-6.5912140640430475E-3</v>
      </c>
    </row>
    <row r="1474" spans="1:12" ht="14.4" x14ac:dyDescent="0.3">
      <c r="A1474" s="8">
        <v>42002</v>
      </c>
      <c r="B1474" s="260">
        <v>2087.6298830000001</v>
      </c>
      <c r="C1474" s="260">
        <v>2093.5500489999999</v>
      </c>
      <c r="D1474" s="260">
        <v>2085.75</v>
      </c>
      <c r="E1474" s="260">
        <v>2090.570068</v>
      </c>
      <c r="F1474" s="261">
        <v>2090.570068</v>
      </c>
      <c r="G1474" s="260">
        <v>2452360000</v>
      </c>
      <c r="H1474" s="263">
        <f t="shared" si="22"/>
        <v>8.617741459158155E-4</v>
      </c>
      <c r="I1474" s="262"/>
      <c r="J1474" s="266">
        <v>1472</v>
      </c>
      <c r="K1474">
        <v>8.617741459158155E-4</v>
      </c>
      <c r="L1474" s="267">
        <v>-6.5865551790024518E-3</v>
      </c>
    </row>
    <row r="1475" spans="1:12" ht="14.4" x14ac:dyDescent="0.3">
      <c r="A1475" s="8">
        <v>41999</v>
      </c>
      <c r="B1475" s="260">
        <v>2084.3000489999999</v>
      </c>
      <c r="C1475" s="260">
        <v>2092.6999510000001</v>
      </c>
      <c r="D1475" s="260">
        <v>2084.3000489999999</v>
      </c>
      <c r="E1475" s="260">
        <v>2088.7700199999999</v>
      </c>
      <c r="F1475" s="261">
        <v>2088.7700199999999</v>
      </c>
      <c r="G1475" s="260">
        <v>1735230000</v>
      </c>
      <c r="H1475" s="263">
        <f t="shared" si="22"/>
        <v>3.3095747051799856E-3</v>
      </c>
      <c r="I1475" s="262"/>
      <c r="J1475" s="266">
        <v>1473</v>
      </c>
      <c r="K1475">
        <v>3.3095747051799856E-3</v>
      </c>
      <c r="L1475" s="267">
        <v>-6.5857037698358297E-3</v>
      </c>
    </row>
    <row r="1476" spans="1:12" ht="14.4" x14ac:dyDescent="0.3">
      <c r="A1476" s="8">
        <v>41997</v>
      </c>
      <c r="B1476" s="260">
        <v>2083.25</v>
      </c>
      <c r="C1476" s="260">
        <v>2087.5600589999999</v>
      </c>
      <c r="D1476" s="260">
        <v>2081.860107</v>
      </c>
      <c r="E1476" s="260">
        <v>2081.8798830000001</v>
      </c>
      <c r="F1476" s="261">
        <v>2081.8798830000001</v>
      </c>
      <c r="G1476" s="260">
        <v>1416980000</v>
      </c>
      <c r="H1476" s="263">
        <f t="shared" ref="H1476:H1539" si="23">(F1476-F1477)/F1477</f>
        <v>-1.3929650838553358E-4</v>
      </c>
      <c r="I1476" s="262"/>
      <c r="J1476" s="266">
        <v>1474</v>
      </c>
      <c r="K1476">
        <v>-1.3929650838553358E-4</v>
      </c>
      <c r="L1476" s="267">
        <v>-6.5731688026509751E-3</v>
      </c>
    </row>
    <row r="1477" spans="1:12" ht="14.4" x14ac:dyDescent="0.3">
      <c r="A1477" s="8">
        <v>41996</v>
      </c>
      <c r="B1477" s="260">
        <v>2081.4799800000001</v>
      </c>
      <c r="C1477" s="260">
        <v>2086.7299800000001</v>
      </c>
      <c r="D1477" s="260">
        <v>2079.7700199999999</v>
      </c>
      <c r="E1477" s="260">
        <v>2082.169922</v>
      </c>
      <c r="F1477" s="261">
        <v>2082.169922</v>
      </c>
      <c r="G1477" s="260">
        <v>3043950000</v>
      </c>
      <c r="H1477" s="263">
        <f t="shared" si="23"/>
        <v>1.7463618366218364E-3</v>
      </c>
      <c r="I1477" s="262"/>
      <c r="J1477" s="266">
        <v>1475</v>
      </c>
      <c r="K1477">
        <v>1.7463618366218364E-3</v>
      </c>
      <c r="L1477" s="267">
        <v>-6.5728290732520213E-3</v>
      </c>
    </row>
    <row r="1478" spans="1:12" ht="14.4" x14ac:dyDescent="0.3">
      <c r="A1478" s="8">
        <v>41995</v>
      </c>
      <c r="B1478" s="260">
        <v>2069.280029</v>
      </c>
      <c r="C1478" s="260">
        <v>2078.76001</v>
      </c>
      <c r="D1478" s="260">
        <v>2069.280029</v>
      </c>
      <c r="E1478" s="260">
        <v>2078.540039</v>
      </c>
      <c r="F1478" s="261">
        <v>2078.540039</v>
      </c>
      <c r="G1478" s="260">
        <v>3369520000</v>
      </c>
      <c r="H1478" s="263">
        <f t="shared" si="23"/>
        <v>3.8104640443461443E-3</v>
      </c>
      <c r="I1478" s="262"/>
      <c r="J1478" s="266">
        <v>1476</v>
      </c>
      <c r="K1478">
        <v>3.8104640443461443E-3</v>
      </c>
      <c r="L1478" s="267">
        <v>-6.5703563789059677E-3</v>
      </c>
    </row>
    <row r="1479" spans="1:12" ht="14.4" x14ac:dyDescent="0.3">
      <c r="A1479" s="8">
        <v>41992</v>
      </c>
      <c r="B1479" s="260">
        <v>2061.040039</v>
      </c>
      <c r="C1479" s="260">
        <v>2077.8500979999999</v>
      </c>
      <c r="D1479" s="260">
        <v>2061.030029</v>
      </c>
      <c r="E1479" s="260">
        <v>2070.6499020000001</v>
      </c>
      <c r="F1479" s="261">
        <v>2070.6499020000001</v>
      </c>
      <c r="G1479" s="260">
        <v>6465530000</v>
      </c>
      <c r="H1479" s="263">
        <f t="shared" si="23"/>
        <v>4.5700489956972401E-3</v>
      </c>
      <c r="I1479" s="262"/>
      <c r="J1479" s="266">
        <v>1477</v>
      </c>
      <c r="K1479">
        <v>4.5700489956972401E-3</v>
      </c>
      <c r="L1479" s="267">
        <v>-6.5622086765430845E-3</v>
      </c>
    </row>
    <row r="1480" spans="1:12" ht="14.4" x14ac:dyDescent="0.3">
      <c r="A1480" s="8">
        <v>41991</v>
      </c>
      <c r="B1480" s="260">
        <v>2018.9799800000001</v>
      </c>
      <c r="C1480" s="260">
        <v>2061.2299800000001</v>
      </c>
      <c r="D1480" s="260">
        <v>2018.9799800000001</v>
      </c>
      <c r="E1480" s="260">
        <v>2061.2299800000001</v>
      </c>
      <c r="F1480" s="261">
        <v>2061.2299800000001</v>
      </c>
      <c r="G1480" s="260">
        <v>4703380000</v>
      </c>
      <c r="H1480" s="263">
        <f t="shared" si="23"/>
        <v>2.4015204327992118E-2</v>
      </c>
      <c r="I1480" s="262"/>
      <c r="J1480" s="266">
        <v>1478</v>
      </c>
      <c r="K1480">
        <v>2.4015204327992118E-2</v>
      </c>
      <c r="L1480" s="267">
        <v>-6.5595994219019346E-3</v>
      </c>
    </row>
    <row r="1481" spans="1:12" ht="14.4" x14ac:dyDescent="0.3">
      <c r="A1481" s="8">
        <v>41990</v>
      </c>
      <c r="B1481" s="260">
        <v>1973.7700199999999</v>
      </c>
      <c r="C1481" s="260">
        <v>2016.75</v>
      </c>
      <c r="D1481" s="260">
        <v>1973.7700199999999</v>
      </c>
      <c r="E1481" s="260">
        <v>2012.8900149999999</v>
      </c>
      <c r="F1481" s="261">
        <v>2012.8900149999999</v>
      </c>
      <c r="G1481" s="260">
        <v>4942370000</v>
      </c>
      <c r="H1481" s="263">
        <f t="shared" si="23"/>
        <v>2.035241603228204E-2</v>
      </c>
      <c r="I1481" s="262"/>
      <c r="J1481" s="266">
        <v>1479</v>
      </c>
      <c r="K1481">
        <v>2.035241603228204E-2</v>
      </c>
      <c r="L1481" s="267">
        <v>-6.5548423715831661E-3</v>
      </c>
    </row>
    <row r="1482" spans="1:12" ht="14.4" x14ac:dyDescent="0.3">
      <c r="A1482" s="8">
        <v>41989</v>
      </c>
      <c r="B1482" s="260">
        <v>1986.709961</v>
      </c>
      <c r="C1482" s="260">
        <v>2016.8900149999999</v>
      </c>
      <c r="D1482" s="260">
        <v>1972.5600589999999</v>
      </c>
      <c r="E1482" s="260">
        <v>1972.73999</v>
      </c>
      <c r="F1482" s="261">
        <v>1972.73999</v>
      </c>
      <c r="G1482" s="260">
        <v>4958680000</v>
      </c>
      <c r="H1482" s="263">
        <f t="shared" si="23"/>
        <v>-8.4890230633609433E-3</v>
      </c>
      <c r="I1482" s="262"/>
      <c r="J1482" s="266">
        <v>1480</v>
      </c>
      <c r="K1482">
        <v>-8.4890230633609433E-3</v>
      </c>
      <c r="L1482" s="267">
        <v>-6.552503075091011E-3</v>
      </c>
    </row>
    <row r="1483" spans="1:12" ht="14.4" x14ac:dyDescent="0.3">
      <c r="A1483" s="8">
        <v>41988</v>
      </c>
      <c r="B1483" s="260">
        <v>2005.030029</v>
      </c>
      <c r="C1483" s="260">
        <v>2018.6899410000001</v>
      </c>
      <c r="D1483" s="260">
        <v>1982.26001</v>
      </c>
      <c r="E1483" s="260">
        <v>1989.630005</v>
      </c>
      <c r="F1483" s="261">
        <v>1989.630005</v>
      </c>
      <c r="G1483" s="260">
        <v>4361990000</v>
      </c>
      <c r="H1483" s="263">
        <f t="shared" si="23"/>
        <v>-6.3425865262338689E-3</v>
      </c>
      <c r="I1483" s="262"/>
      <c r="J1483" s="266">
        <v>1481</v>
      </c>
      <c r="K1483">
        <v>-6.3425865262338689E-3</v>
      </c>
      <c r="L1483" s="267">
        <v>-6.5450092152765016E-3</v>
      </c>
    </row>
    <row r="1484" spans="1:12" ht="14.4" x14ac:dyDescent="0.3">
      <c r="A1484" s="8">
        <v>41985</v>
      </c>
      <c r="B1484" s="260">
        <v>2030.3599850000001</v>
      </c>
      <c r="C1484" s="260">
        <v>2032.25</v>
      </c>
      <c r="D1484" s="260">
        <v>2002.329956</v>
      </c>
      <c r="E1484" s="260">
        <v>2002.329956</v>
      </c>
      <c r="F1484" s="261">
        <v>2002.329956</v>
      </c>
      <c r="G1484" s="260">
        <v>4157650000</v>
      </c>
      <c r="H1484" s="263">
        <f t="shared" si="23"/>
        <v>-1.6213587336401391E-2</v>
      </c>
      <c r="I1484" s="262"/>
      <c r="J1484" s="266">
        <v>1482</v>
      </c>
      <c r="K1484">
        <v>-1.6213587336401391E-2</v>
      </c>
      <c r="L1484" s="267">
        <v>-6.544619470784818E-3</v>
      </c>
    </row>
    <row r="1485" spans="1:12" ht="14.4" x14ac:dyDescent="0.3">
      <c r="A1485" s="8">
        <v>41984</v>
      </c>
      <c r="B1485" s="260">
        <v>2027.920044</v>
      </c>
      <c r="C1485" s="260">
        <v>2055.530029</v>
      </c>
      <c r="D1485" s="260">
        <v>2027.920044</v>
      </c>
      <c r="E1485" s="260">
        <v>2035.329956</v>
      </c>
      <c r="F1485" s="261">
        <v>2035.329956</v>
      </c>
      <c r="G1485" s="260">
        <v>3917950000</v>
      </c>
      <c r="H1485" s="263">
        <f t="shared" si="23"/>
        <v>4.5356890106136574E-3</v>
      </c>
      <c r="I1485" s="262"/>
      <c r="J1485" s="266">
        <v>1483</v>
      </c>
      <c r="K1485">
        <v>4.5356890106136574E-3</v>
      </c>
      <c r="L1485" s="267">
        <v>-6.5402566606190425E-3</v>
      </c>
    </row>
    <row r="1486" spans="1:12" ht="14.4" x14ac:dyDescent="0.3">
      <c r="A1486" s="8">
        <v>41983</v>
      </c>
      <c r="B1486" s="260">
        <v>2058.860107</v>
      </c>
      <c r="C1486" s="260">
        <v>2058.860107</v>
      </c>
      <c r="D1486" s="260">
        <v>2024.26001</v>
      </c>
      <c r="E1486" s="260">
        <v>2026.1400149999999</v>
      </c>
      <c r="F1486" s="261">
        <v>2026.1400149999999</v>
      </c>
      <c r="G1486" s="260">
        <v>4114440000</v>
      </c>
      <c r="H1486" s="263">
        <f t="shared" si="23"/>
        <v>-1.6350968476922346E-2</v>
      </c>
      <c r="I1486" s="262"/>
      <c r="J1486" s="266">
        <v>1484</v>
      </c>
      <c r="K1486">
        <v>-1.6350968476922346E-2</v>
      </c>
      <c r="L1486" s="267">
        <v>-6.5352103464899544E-3</v>
      </c>
    </row>
    <row r="1487" spans="1:12" ht="14.4" x14ac:dyDescent="0.3">
      <c r="A1487" s="8">
        <v>41982</v>
      </c>
      <c r="B1487" s="260">
        <v>2056.5500489999999</v>
      </c>
      <c r="C1487" s="260">
        <v>2060.6000979999999</v>
      </c>
      <c r="D1487" s="260">
        <v>2034.170044</v>
      </c>
      <c r="E1487" s="260">
        <v>2059.820068</v>
      </c>
      <c r="F1487" s="261">
        <v>2059.820068</v>
      </c>
      <c r="G1487" s="260">
        <v>3970150000</v>
      </c>
      <c r="H1487" s="263">
        <f t="shared" si="23"/>
        <v>-2.3782391289092772E-4</v>
      </c>
      <c r="I1487" s="262"/>
      <c r="J1487" s="266">
        <v>1485</v>
      </c>
      <c r="K1487">
        <v>-2.3782391289092772E-4</v>
      </c>
      <c r="L1487" s="267">
        <v>-6.5312435071708235E-3</v>
      </c>
    </row>
    <row r="1488" spans="1:12" ht="14.4" x14ac:dyDescent="0.3">
      <c r="A1488" s="8">
        <v>41981</v>
      </c>
      <c r="B1488" s="260">
        <v>2074.8400879999999</v>
      </c>
      <c r="C1488" s="260">
        <v>2075.780029</v>
      </c>
      <c r="D1488" s="260">
        <v>2054.2700199999999</v>
      </c>
      <c r="E1488" s="260">
        <v>2060.3100589999999</v>
      </c>
      <c r="F1488" s="261">
        <v>2060.3100589999999</v>
      </c>
      <c r="G1488" s="260">
        <v>3800990000</v>
      </c>
      <c r="H1488" s="263">
        <f t="shared" si="23"/>
        <v>-7.2565649262454068E-3</v>
      </c>
      <c r="I1488" s="262"/>
      <c r="J1488" s="266">
        <v>1486</v>
      </c>
      <c r="K1488">
        <v>-7.2565649262454068E-3</v>
      </c>
      <c r="L1488" s="267">
        <v>-6.525500629458174E-3</v>
      </c>
    </row>
    <row r="1489" spans="1:12" ht="14.4" x14ac:dyDescent="0.3">
      <c r="A1489" s="8">
        <v>41978</v>
      </c>
      <c r="B1489" s="260">
        <v>2072.780029</v>
      </c>
      <c r="C1489" s="260">
        <v>2079.469971</v>
      </c>
      <c r="D1489" s="260">
        <v>2070.8100589999999</v>
      </c>
      <c r="E1489" s="260">
        <v>2075.3701169999999</v>
      </c>
      <c r="F1489" s="261">
        <v>2075.3701169999999</v>
      </c>
      <c r="G1489" s="260">
        <v>3419620000</v>
      </c>
      <c r="H1489" s="263">
        <f t="shared" si="23"/>
        <v>1.6652163837825649E-3</v>
      </c>
      <c r="I1489" s="262"/>
      <c r="J1489" s="266">
        <v>1487</v>
      </c>
      <c r="K1489">
        <v>1.6652163837825649E-3</v>
      </c>
      <c r="L1489" s="267">
        <v>-6.5244844166296107E-3</v>
      </c>
    </row>
    <row r="1490" spans="1:12" ht="14.4" x14ac:dyDescent="0.3">
      <c r="A1490" s="8">
        <v>41977</v>
      </c>
      <c r="B1490" s="260">
        <v>2073.639893</v>
      </c>
      <c r="C1490" s="260">
        <v>2077.3400879999999</v>
      </c>
      <c r="D1490" s="260">
        <v>2062.3400879999999</v>
      </c>
      <c r="E1490" s="260">
        <v>2071.919922</v>
      </c>
      <c r="F1490" s="261">
        <v>2071.919922</v>
      </c>
      <c r="G1490" s="260">
        <v>3408340000</v>
      </c>
      <c r="H1490" s="263">
        <f t="shared" si="23"/>
        <v>-1.1618960866265351E-3</v>
      </c>
      <c r="I1490" s="262"/>
      <c r="J1490" s="266">
        <v>1488</v>
      </c>
      <c r="K1490">
        <v>-1.1618960866265351E-3</v>
      </c>
      <c r="L1490" s="267">
        <v>-6.5240985927846563E-3</v>
      </c>
    </row>
    <row r="1491" spans="1:12" ht="14.4" x14ac:dyDescent="0.3">
      <c r="A1491" s="8">
        <v>41976</v>
      </c>
      <c r="B1491" s="260">
        <v>2067.4499510000001</v>
      </c>
      <c r="C1491" s="260">
        <v>2076.280029</v>
      </c>
      <c r="D1491" s="260">
        <v>2066.6499020000001</v>
      </c>
      <c r="E1491" s="260">
        <v>2074.330078</v>
      </c>
      <c r="F1491" s="261">
        <v>2074.330078</v>
      </c>
      <c r="G1491" s="260">
        <v>3612680000</v>
      </c>
      <c r="H1491" s="263">
        <f t="shared" si="23"/>
        <v>3.7647425978213091E-3</v>
      </c>
      <c r="I1491" s="262"/>
      <c r="J1491" s="266">
        <v>1489</v>
      </c>
      <c r="K1491">
        <v>3.7647425978213091E-3</v>
      </c>
      <c r="L1491" s="267">
        <v>-6.5188287334739282E-3</v>
      </c>
    </row>
    <row r="1492" spans="1:12" ht="14.4" x14ac:dyDescent="0.3">
      <c r="A1492" s="8">
        <v>41975</v>
      </c>
      <c r="B1492" s="260">
        <v>2053.7700199999999</v>
      </c>
      <c r="C1492" s="260">
        <v>2068.7700199999999</v>
      </c>
      <c r="D1492" s="260">
        <v>2053.7700199999999</v>
      </c>
      <c r="E1492" s="260">
        <v>2066.5500489999999</v>
      </c>
      <c r="F1492" s="261">
        <v>2066.5500489999999</v>
      </c>
      <c r="G1492" s="260">
        <v>3686650000</v>
      </c>
      <c r="H1492" s="263">
        <f t="shared" si="23"/>
        <v>6.3844613802609652E-3</v>
      </c>
      <c r="I1492" s="262"/>
      <c r="J1492" s="266">
        <v>1490</v>
      </c>
      <c r="K1492">
        <v>6.3844613802609652E-3</v>
      </c>
      <c r="L1492" s="267">
        <v>-6.5092326465034985E-3</v>
      </c>
    </row>
    <row r="1493" spans="1:12" ht="14.4" x14ac:dyDescent="0.3">
      <c r="A1493" s="8">
        <v>41974</v>
      </c>
      <c r="B1493" s="260">
        <v>2065.780029</v>
      </c>
      <c r="C1493" s="260">
        <v>2065.780029</v>
      </c>
      <c r="D1493" s="260">
        <v>2049.570068</v>
      </c>
      <c r="E1493" s="260">
        <v>2053.4399410000001</v>
      </c>
      <c r="F1493" s="261">
        <v>2053.4399410000001</v>
      </c>
      <c r="G1493" s="260">
        <v>4159010000</v>
      </c>
      <c r="H1493" s="263">
        <f t="shared" si="23"/>
        <v>-6.8293629191256405E-3</v>
      </c>
      <c r="I1493" s="262"/>
      <c r="J1493" s="266">
        <v>1491</v>
      </c>
      <c r="K1493">
        <v>-6.8293629191256405E-3</v>
      </c>
      <c r="L1493" s="267">
        <v>-6.4988741546010489E-3</v>
      </c>
    </row>
    <row r="1494" spans="1:12" ht="14.4" x14ac:dyDescent="0.3">
      <c r="A1494" s="8">
        <v>41971</v>
      </c>
      <c r="B1494" s="260">
        <v>2074.780029</v>
      </c>
      <c r="C1494" s="260">
        <v>2075.76001</v>
      </c>
      <c r="D1494" s="260">
        <v>2065.0600589999999</v>
      </c>
      <c r="E1494" s="260">
        <v>2067.5600589999999</v>
      </c>
      <c r="F1494" s="261">
        <v>2067.5600589999999</v>
      </c>
      <c r="G1494" s="260">
        <v>2504640000</v>
      </c>
      <c r="H1494" s="263">
        <f t="shared" si="23"/>
        <v>-2.5424269243935816E-3</v>
      </c>
      <c r="I1494" s="262"/>
      <c r="J1494" s="266">
        <v>1492</v>
      </c>
      <c r="K1494">
        <v>-2.5424269243935816E-3</v>
      </c>
      <c r="L1494" s="267">
        <v>-6.4983980976560758E-3</v>
      </c>
    </row>
    <row r="1495" spans="1:12" ht="14.4" x14ac:dyDescent="0.3">
      <c r="A1495" s="8">
        <v>41969</v>
      </c>
      <c r="B1495" s="260">
        <v>2067.360107</v>
      </c>
      <c r="C1495" s="260">
        <v>2073.290039</v>
      </c>
      <c r="D1495" s="260">
        <v>2066.6201169999999</v>
      </c>
      <c r="E1495" s="260">
        <v>2072.830078</v>
      </c>
      <c r="F1495" s="261">
        <v>2072.830078</v>
      </c>
      <c r="G1495" s="260">
        <v>2745260000</v>
      </c>
      <c r="H1495" s="263">
        <f t="shared" si="23"/>
        <v>2.8059819734723092E-3</v>
      </c>
      <c r="I1495" s="262"/>
      <c r="J1495" s="266">
        <v>1493</v>
      </c>
      <c r="K1495">
        <v>2.8059819734723092E-3</v>
      </c>
      <c r="L1495" s="267">
        <v>-6.4980778692648369E-3</v>
      </c>
    </row>
    <row r="1496" spans="1:12" ht="14.4" x14ac:dyDescent="0.3">
      <c r="A1496" s="8">
        <v>41968</v>
      </c>
      <c r="B1496" s="260">
        <v>2070.1499020000001</v>
      </c>
      <c r="C1496" s="260">
        <v>2074.209961</v>
      </c>
      <c r="D1496" s="260">
        <v>2064.75</v>
      </c>
      <c r="E1496" s="260">
        <v>2067.030029</v>
      </c>
      <c r="F1496" s="261">
        <v>2067.030029</v>
      </c>
      <c r="G1496" s="260">
        <v>3392940000</v>
      </c>
      <c r="H1496" s="263">
        <f t="shared" si="23"/>
        <v>-1.1500297675195747E-3</v>
      </c>
      <c r="I1496" s="262"/>
      <c r="J1496" s="266">
        <v>1494</v>
      </c>
      <c r="K1496">
        <v>-1.1500297675195747E-3</v>
      </c>
      <c r="L1496" s="267">
        <v>-6.4966857426264476E-3</v>
      </c>
    </row>
    <row r="1497" spans="1:12" ht="14.4" x14ac:dyDescent="0.3">
      <c r="A1497" s="8">
        <v>41967</v>
      </c>
      <c r="B1497" s="260">
        <v>2065.070068</v>
      </c>
      <c r="C1497" s="260">
        <v>2070.169922</v>
      </c>
      <c r="D1497" s="260">
        <v>2065.070068</v>
      </c>
      <c r="E1497" s="260">
        <v>2069.4099120000001</v>
      </c>
      <c r="F1497" s="261">
        <v>2069.4099120000001</v>
      </c>
      <c r="G1497" s="260">
        <v>3128060000</v>
      </c>
      <c r="H1497" s="263">
        <f t="shared" si="23"/>
        <v>2.8640232614490315E-3</v>
      </c>
      <c r="I1497" s="262"/>
      <c r="J1497" s="266">
        <v>1495</v>
      </c>
      <c r="K1497">
        <v>2.8640232614490315E-3</v>
      </c>
      <c r="L1497" s="267">
        <v>-6.4899014278222552E-3</v>
      </c>
    </row>
    <row r="1498" spans="1:12" ht="14.4" x14ac:dyDescent="0.3">
      <c r="A1498" s="8">
        <v>41964</v>
      </c>
      <c r="B1498" s="260">
        <v>2057.459961</v>
      </c>
      <c r="C1498" s="260">
        <v>2071.459961</v>
      </c>
      <c r="D1498" s="260">
        <v>2056.75</v>
      </c>
      <c r="E1498" s="260">
        <v>2063.5</v>
      </c>
      <c r="F1498" s="261">
        <v>2063.5</v>
      </c>
      <c r="G1498" s="260">
        <v>3916420000</v>
      </c>
      <c r="H1498" s="263">
        <f t="shared" si="23"/>
        <v>5.2368773596395083E-3</v>
      </c>
      <c r="I1498" s="262"/>
      <c r="J1498" s="266">
        <v>1496</v>
      </c>
      <c r="K1498">
        <v>5.2368773596395083E-3</v>
      </c>
      <c r="L1498" s="267">
        <v>-6.4855910904276816E-3</v>
      </c>
    </row>
    <row r="1499" spans="1:12" ht="14.4" x14ac:dyDescent="0.3">
      <c r="A1499" s="8">
        <v>41963</v>
      </c>
      <c r="B1499" s="260">
        <v>2045.869995</v>
      </c>
      <c r="C1499" s="260">
        <v>2053.8400879999999</v>
      </c>
      <c r="D1499" s="260">
        <v>2040.48999</v>
      </c>
      <c r="E1499" s="260">
        <v>2052.75</v>
      </c>
      <c r="F1499" s="261">
        <v>2052.75</v>
      </c>
      <c r="G1499" s="260">
        <v>3128290000</v>
      </c>
      <c r="H1499" s="263">
        <f t="shared" si="23"/>
        <v>1.9670960682991326E-3</v>
      </c>
      <c r="I1499" s="262"/>
      <c r="J1499" s="266">
        <v>1497</v>
      </c>
      <c r="K1499">
        <v>1.9670960682991326E-3</v>
      </c>
      <c r="L1499" s="267">
        <v>-6.484516731985402E-3</v>
      </c>
    </row>
    <row r="1500" spans="1:12" ht="14.4" x14ac:dyDescent="0.3">
      <c r="A1500" s="8">
        <v>41962</v>
      </c>
      <c r="B1500" s="260">
        <v>2051.1599120000001</v>
      </c>
      <c r="C1500" s="260">
        <v>2052.139893</v>
      </c>
      <c r="D1500" s="260">
        <v>2040.369995</v>
      </c>
      <c r="E1500" s="260">
        <v>2048.719971</v>
      </c>
      <c r="F1500" s="261">
        <v>2048.719971</v>
      </c>
      <c r="G1500" s="260">
        <v>3390850000</v>
      </c>
      <c r="H1500" s="263">
        <f t="shared" si="23"/>
        <v>-1.501158946507052E-3</v>
      </c>
      <c r="I1500" s="262"/>
      <c r="J1500" s="266">
        <v>1498</v>
      </c>
      <c r="K1500">
        <v>-1.501158946507052E-3</v>
      </c>
      <c r="L1500" s="267">
        <v>-6.4797811305302147E-3</v>
      </c>
    </row>
    <row r="1501" spans="1:12" ht="14.4" x14ac:dyDescent="0.3">
      <c r="A1501" s="8">
        <v>41961</v>
      </c>
      <c r="B1501" s="260">
        <v>2041.4799800000001</v>
      </c>
      <c r="C1501" s="260">
        <v>2056.080078</v>
      </c>
      <c r="D1501" s="260">
        <v>2041.4799800000001</v>
      </c>
      <c r="E1501" s="260">
        <v>2051.8000489999999</v>
      </c>
      <c r="F1501" s="261">
        <v>2051.8000489999999</v>
      </c>
      <c r="G1501" s="260">
        <v>3416190000</v>
      </c>
      <c r="H1501" s="263">
        <f t="shared" si="23"/>
        <v>5.1339835387077884E-3</v>
      </c>
      <c r="I1501" s="262"/>
      <c r="J1501" s="266">
        <v>1499</v>
      </c>
      <c r="K1501">
        <v>5.1339835387077884E-3</v>
      </c>
      <c r="L1501" s="267">
        <v>-6.4783529768999652E-3</v>
      </c>
    </row>
    <row r="1502" spans="1:12" ht="14.4" x14ac:dyDescent="0.3">
      <c r="A1502" s="8">
        <v>41960</v>
      </c>
      <c r="B1502" s="260">
        <v>2038.290039</v>
      </c>
      <c r="C1502" s="260">
        <v>2043.0699460000001</v>
      </c>
      <c r="D1502" s="260">
        <v>2034.459961</v>
      </c>
      <c r="E1502" s="260">
        <v>2041.3199460000001</v>
      </c>
      <c r="F1502" s="261">
        <v>2041.3199460000001</v>
      </c>
      <c r="G1502" s="260">
        <v>3152890000</v>
      </c>
      <c r="H1502" s="263">
        <f t="shared" si="23"/>
        <v>7.353590217320093E-4</v>
      </c>
      <c r="I1502" s="262"/>
      <c r="J1502" s="266">
        <v>1500</v>
      </c>
      <c r="K1502">
        <v>7.353590217320093E-4</v>
      </c>
      <c r="L1502" s="267">
        <v>-6.4745098717947352E-3</v>
      </c>
    </row>
    <row r="1503" spans="1:12" ht="14.4" x14ac:dyDescent="0.3">
      <c r="A1503" s="8">
        <v>41957</v>
      </c>
      <c r="B1503" s="260">
        <v>2039.73999</v>
      </c>
      <c r="C1503" s="260">
        <v>2042.219971</v>
      </c>
      <c r="D1503" s="260">
        <v>2035.1999510000001</v>
      </c>
      <c r="E1503" s="260">
        <v>2039.8199460000001</v>
      </c>
      <c r="F1503" s="261">
        <v>2039.8199460000001</v>
      </c>
      <c r="G1503" s="260">
        <v>3227130000</v>
      </c>
      <c r="H1503" s="263">
        <f t="shared" si="23"/>
        <v>2.4027009388961985E-4</v>
      </c>
      <c r="I1503" s="262"/>
      <c r="J1503" s="266">
        <v>1501</v>
      </c>
      <c r="K1503">
        <v>2.4027009388961985E-4</v>
      </c>
      <c r="L1503" s="267">
        <v>-6.4733922441612838E-3</v>
      </c>
    </row>
    <row r="1504" spans="1:12" ht="14.4" x14ac:dyDescent="0.3">
      <c r="A1504" s="8">
        <v>41956</v>
      </c>
      <c r="B1504" s="260">
        <v>2039.209961</v>
      </c>
      <c r="C1504" s="260">
        <v>2046.1800539999999</v>
      </c>
      <c r="D1504" s="260">
        <v>2030.4399410000001</v>
      </c>
      <c r="E1504" s="260">
        <v>2039.329956</v>
      </c>
      <c r="F1504" s="261">
        <v>2039.329956</v>
      </c>
      <c r="G1504" s="260">
        <v>3455270000</v>
      </c>
      <c r="H1504" s="263">
        <f t="shared" si="23"/>
        <v>5.2984471973508568E-4</v>
      </c>
      <c r="I1504" s="262"/>
      <c r="J1504" s="266">
        <v>1502</v>
      </c>
      <c r="K1504">
        <v>5.2984471973508568E-4</v>
      </c>
      <c r="L1504" s="267">
        <v>-6.4684488627199934E-3</v>
      </c>
    </row>
    <row r="1505" spans="1:12" ht="14.4" x14ac:dyDescent="0.3">
      <c r="A1505" s="8">
        <v>41955</v>
      </c>
      <c r="B1505" s="260">
        <v>2037.75</v>
      </c>
      <c r="C1505" s="260">
        <v>2040.329956</v>
      </c>
      <c r="D1505" s="260">
        <v>2031.9499510000001</v>
      </c>
      <c r="E1505" s="260">
        <v>2038.25</v>
      </c>
      <c r="F1505" s="261">
        <v>2038.25</v>
      </c>
      <c r="G1505" s="260">
        <v>3246650000</v>
      </c>
      <c r="H1505" s="263">
        <f t="shared" si="23"/>
        <v>-7.0111682329562428E-4</v>
      </c>
      <c r="I1505" s="262"/>
      <c r="J1505" s="266">
        <v>1503</v>
      </c>
      <c r="K1505">
        <v>-7.0111682329562428E-4</v>
      </c>
      <c r="L1505" s="267">
        <v>-6.4658809462754888E-3</v>
      </c>
    </row>
    <row r="1506" spans="1:12" ht="14.4" x14ac:dyDescent="0.3">
      <c r="A1506" s="8">
        <v>41954</v>
      </c>
      <c r="B1506" s="260">
        <v>2038.1999510000001</v>
      </c>
      <c r="C1506" s="260">
        <v>2041.280029</v>
      </c>
      <c r="D1506" s="260">
        <v>2035.280029</v>
      </c>
      <c r="E1506" s="260">
        <v>2039.6800539999999</v>
      </c>
      <c r="F1506" s="261">
        <v>2039.6800539999999</v>
      </c>
      <c r="G1506" s="260">
        <v>2958320000</v>
      </c>
      <c r="H1506" s="263">
        <f t="shared" si="23"/>
        <v>6.9669423578592495E-4</v>
      </c>
      <c r="I1506" s="262"/>
      <c r="J1506" s="266">
        <v>1504</v>
      </c>
      <c r="K1506">
        <v>6.9669423578592495E-4</v>
      </c>
      <c r="L1506" s="267">
        <v>-6.4652993169356339E-3</v>
      </c>
    </row>
    <row r="1507" spans="1:12" ht="14.4" x14ac:dyDescent="0.3">
      <c r="A1507" s="8">
        <v>41953</v>
      </c>
      <c r="B1507" s="260">
        <v>2032.01001</v>
      </c>
      <c r="C1507" s="260">
        <v>2038.6999510000001</v>
      </c>
      <c r="D1507" s="260">
        <v>2030.170044</v>
      </c>
      <c r="E1507" s="260">
        <v>2038.26001</v>
      </c>
      <c r="F1507" s="261">
        <v>2038.26001</v>
      </c>
      <c r="G1507" s="260">
        <v>3284940000</v>
      </c>
      <c r="H1507" s="263">
        <f t="shared" si="23"/>
        <v>3.1201847822315215E-3</v>
      </c>
      <c r="I1507" s="262"/>
      <c r="J1507" s="266">
        <v>1505</v>
      </c>
      <c r="K1507">
        <v>3.1201847822315215E-3</v>
      </c>
      <c r="L1507" s="267">
        <v>-6.4640580594313539E-3</v>
      </c>
    </row>
    <row r="1508" spans="1:12" ht="14.4" x14ac:dyDescent="0.3">
      <c r="A1508" s="8">
        <v>41950</v>
      </c>
      <c r="B1508" s="260">
        <v>2032.3599850000001</v>
      </c>
      <c r="C1508" s="260">
        <v>2034.26001</v>
      </c>
      <c r="D1508" s="260">
        <v>2025.0699460000001</v>
      </c>
      <c r="E1508" s="260">
        <v>2031.920044</v>
      </c>
      <c r="F1508" s="261">
        <v>2031.920044</v>
      </c>
      <c r="G1508" s="260">
        <v>3704280000</v>
      </c>
      <c r="H1508" s="263">
        <f t="shared" si="23"/>
        <v>3.4958621394823915E-4</v>
      </c>
      <c r="I1508" s="262"/>
      <c r="J1508" s="266">
        <v>1506</v>
      </c>
      <c r="K1508">
        <v>3.4958621394823915E-4</v>
      </c>
      <c r="L1508" s="267">
        <v>-6.4633935088502167E-3</v>
      </c>
    </row>
    <row r="1509" spans="1:12" ht="14.4" x14ac:dyDescent="0.3">
      <c r="A1509" s="8">
        <v>41949</v>
      </c>
      <c r="B1509" s="260">
        <v>2023.329956</v>
      </c>
      <c r="C1509" s="260">
        <v>2031.6099850000001</v>
      </c>
      <c r="D1509" s="260">
        <v>2015.8599850000001</v>
      </c>
      <c r="E1509" s="260">
        <v>2031.209961</v>
      </c>
      <c r="F1509" s="261">
        <v>2031.209961</v>
      </c>
      <c r="G1509" s="260">
        <v>3669770000</v>
      </c>
      <c r="H1509" s="263">
        <f t="shared" si="23"/>
        <v>3.775513179122867E-3</v>
      </c>
      <c r="I1509" s="262"/>
      <c r="J1509" s="266">
        <v>1507</v>
      </c>
      <c r="K1509">
        <v>3.775513179122867E-3</v>
      </c>
      <c r="L1509" s="267">
        <v>-6.4613111653225915E-3</v>
      </c>
    </row>
    <row r="1510" spans="1:12" ht="14.4" x14ac:dyDescent="0.3">
      <c r="A1510" s="8">
        <v>41948</v>
      </c>
      <c r="B1510" s="260">
        <v>2015.290039</v>
      </c>
      <c r="C1510" s="260">
        <v>2023.7700199999999</v>
      </c>
      <c r="D1510" s="260">
        <v>2014.420044</v>
      </c>
      <c r="E1510" s="260">
        <v>2023.5699460000001</v>
      </c>
      <c r="F1510" s="261">
        <v>2023.5699460000001</v>
      </c>
      <c r="G1510" s="260">
        <v>3766590000</v>
      </c>
      <c r="H1510" s="263">
        <f t="shared" si="23"/>
        <v>5.7004970611858417E-3</v>
      </c>
      <c r="I1510" s="262"/>
      <c r="J1510" s="266">
        <v>1508</v>
      </c>
      <c r="K1510">
        <v>5.7004970611858417E-3</v>
      </c>
      <c r="L1510" s="267">
        <v>-6.4505329685289109E-3</v>
      </c>
    </row>
    <row r="1511" spans="1:12" ht="14.4" x14ac:dyDescent="0.3">
      <c r="A1511" s="8">
        <v>41947</v>
      </c>
      <c r="B1511" s="260">
        <v>2015.8100589999999</v>
      </c>
      <c r="C1511" s="260">
        <v>2015.9799800000001</v>
      </c>
      <c r="D1511" s="260">
        <v>2001.01001</v>
      </c>
      <c r="E1511" s="260">
        <v>2012.099976</v>
      </c>
      <c r="F1511" s="261">
        <v>2012.099976</v>
      </c>
      <c r="G1511" s="260">
        <v>3956260000</v>
      </c>
      <c r="H1511" s="263">
        <f t="shared" si="23"/>
        <v>-2.8298416763913757E-3</v>
      </c>
      <c r="I1511" s="262"/>
      <c r="J1511" s="266">
        <v>1509</v>
      </c>
      <c r="K1511">
        <v>-2.8298416763913757E-3</v>
      </c>
      <c r="L1511" s="267">
        <v>-6.4486336086094264E-3</v>
      </c>
    </row>
    <row r="1512" spans="1:12" ht="14.4" x14ac:dyDescent="0.3">
      <c r="A1512" s="8">
        <v>41946</v>
      </c>
      <c r="B1512" s="260">
        <v>2018.209961</v>
      </c>
      <c r="C1512" s="260">
        <v>2024.459961</v>
      </c>
      <c r="D1512" s="260">
        <v>2013.6800539999999</v>
      </c>
      <c r="E1512" s="260">
        <v>2017.8100589999999</v>
      </c>
      <c r="F1512" s="261">
        <v>2017.8100589999999</v>
      </c>
      <c r="G1512" s="260">
        <v>3555440000</v>
      </c>
      <c r="H1512" s="263">
        <f t="shared" si="23"/>
        <v>-1.1892172848684109E-4</v>
      </c>
      <c r="I1512" s="262"/>
      <c r="J1512" s="266">
        <v>1510</v>
      </c>
      <c r="K1512">
        <v>-1.1892172848684109E-4</v>
      </c>
      <c r="L1512" s="267">
        <v>-6.448321632403115E-3</v>
      </c>
    </row>
    <row r="1513" spans="1:12" ht="14.4" x14ac:dyDescent="0.3">
      <c r="A1513" s="8">
        <v>41943</v>
      </c>
      <c r="B1513" s="260">
        <v>2001.1999510000001</v>
      </c>
      <c r="C1513" s="260">
        <v>2018.1899410000001</v>
      </c>
      <c r="D1513" s="260">
        <v>2001.1999510000001</v>
      </c>
      <c r="E1513" s="260">
        <v>2018.0500489999999</v>
      </c>
      <c r="F1513" s="261">
        <v>2018.0500489999999</v>
      </c>
      <c r="G1513" s="260">
        <v>4292290000</v>
      </c>
      <c r="H1513" s="263">
        <f t="shared" si="23"/>
        <v>1.1731393837739183E-2</v>
      </c>
      <c r="I1513" s="262"/>
      <c r="J1513" s="266">
        <v>1511</v>
      </c>
      <c r="K1513">
        <v>1.1731393837739183E-2</v>
      </c>
      <c r="L1513" s="267">
        <v>-6.4381843229329421E-3</v>
      </c>
    </row>
    <row r="1514" spans="1:12" ht="14.4" x14ac:dyDescent="0.3">
      <c r="A1514" s="8">
        <v>41942</v>
      </c>
      <c r="B1514" s="260">
        <v>1979.48999</v>
      </c>
      <c r="C1514" s="260">
        <v>1999.400024</v>
      </c>
      <c r="D1514" s="260">
        <v>1974.75</v>
      </c>
      <c r="E1514" s="260">
        <v>1994.650024</v>
      </c>
      <c r="F1514" s="261">
        <v>1994.650024</v>
      </c>
      <c r="G1514" s="260">
        <v>3586150000</v>
      </c>
      <c r="H1514" s="263">
        <f t="shared" si="23"/>
        <v>6.2301239442687853E-3</v>
      </c>
      <c r="I1514" s="262"/>
      <c r="J1514" s="266">
        <v>1512</v>
      </c>
      <c r="K1514">
        <v>6.2301239442687853E-3</v>
      </c>
      <c r="L1514" s="267">
        <v>-6.4353106814546155E-3</v>
      </c>
    </row>
    <row r="1515" spans="1:12" ht="14.4" x14ac:dyDescent="0.3">
      <c r="A1515" s="8">
        <v>41941</v>
      </c>
      <c r="B1515" s="260">
        <v>1983.290039</v>
      </c>
      <c r="C1515" s="260">
        <v>1991.400024</v>
      </c>
      <c r="D1515" s="260">
        <v>1969.040039</v>
      </c>
      <c r="E1515" s="260">
        <v>1982.3000489999999</v>
      </c>
      <c r="F1515" s="261">
        <v>1982.3000489999999</v>
      </c>
      <c r="G1515" s="260">
        <v>3740350000</v>
      </c>
      <c r="H1515" s="263">
        <f t="shared" si="23"/>
        <v>-1.3853554984094006E-3</v>
      </c>
      <c r="I1515" s="262"/>
      <c r="J1515" s="266">
        <v>1513</v>
      </c>
      <c r="K1515">
        <v>-1.3853554984094006E-3</v>
      </c>
      <c r="L1515" s="267">
        <v>-6.4250385525832501E-3</v>
      </c>
    </row>
    <row r="1516" spans="1:12" ht="14.4" x14ac:dyDescent="0.3">
      <c r="A1516" s="8">
        <v>41940</v>
      </c>
      <c r="B1516" s="260">
        <v>1964.1400149999999</v>
      </c>
      <c r="C1516" s="260">
        <v>1985.0500489999999</v>
      </c>
      <c r="D1516" s="260">
        <v>1964.1400149999999</v>
      </c>
      <c r="E1516" s="260">
        <v>1985.0500489999999</v>
      </c>
      <c r="F1516" s="261">
        <v>1985.0500489999999</v>
      </c>
      <c r="G1516" s="260">
        <v>3653260000</v>
      </c>
      <c r="H1516" s="263">
        <f t="shared" si="23"/>
        <v>1.1939073087332778E-2</v>
      </c>
      <c r="I1516" s="262"/>
      <c r="J1516" s="266">
        <v>1514</v>
      </c>
      <c r="K1516">
        <v>1.1939073087332778E-2</v>
      </c>
      <c r="L1516" s="267">
        <v>-6.4214903246897579E-3</v>
      </c>
    </row>
    <row r="1517" spans="1:12" ht="14.4" x14ac:dyDescent="0.3">
      <c r="A1517" s="8">
        <v>41939</v>
      </c>
      <c r="B1517" s="260">
        <v>1962.969971</v>
      </c>
      <c r="C1517" s="260">
        <v>1964.6400149999999</v>
      </c>
      <c r="D1517" s="260">
        <v>1951.369995</v>
      </c>
      <c r="E1517" s="260">
        <v>1961.630005</v>
      </c>
      <c r="F1517" s="261">
        <v>1961.630005</v>
      </c>
      <c r="G1517" s="260">
        <v>3538860000</v>
      </c>
      <c r="H1517" s="263">
        <f t="shared" si="23"/>
        <v>-1.5015683077650496E-3</v>
      </c>
      <c r="I1517" s="262"/>
      <c r="J1517" s="266">
        <v>1515</v>
      </c>
      <c r="K1517">
        <v>-1.5015683077650496E-3</v>
      </c>
      <c r="L1517" s="267">
        <v>-6.4148159211647321E-3</v>
      </c>
    </row>
    <row r="1518" spans="1:12" ht="14.4" x14ac:dyDescent="0.3">
      <c r="A1518" s="8">
        <v>41936</v>
      </c>
      <c r="B1518" s="260">
        <v>1951.589966</v>
      </c>
      <c r="C1518" s="260">
        <v>1965.2700199999999</v>
      </c>
      <c r="D1518" s="260">
        <v>1946.2700199999999</v>
      </c>
      <c r="E1518" s="260">
        <v>1964.579956</v>
      </c>
      <c r="F1518" s="261">
        <v>1964.579956</v>
      </c>
      <c r="G1518" s="260">
        <v>3078380000</v>
      </c>
      <c r="H1518" s="263">
        <f t="shared" si="23"/>
        <v>7.0534495139921872E-3</v>
      </c>
      <c r="I1518" s="262"/>
      <c r="J1518" s="266">
        <v>1516</v>
      </c>
      <c r="K1518">
        <v>7.0534495139921872E-3</v>
      </c>
      <c r="L1518" s="267">
        <v>-6.414240927273461E-3</v>
      </c>
    </row>
    <row r="1519" spans="1:12" ht="14.4" x14ac:dyDescent="0.3">
      <c r="A1519" s="8">
        <v>41935</v>
      </c>
      <c r="B1519" s="260">
        <v>1931.0200199999999</v>
      </c>
      <c r="C1519" s="260">
        <v>1961.9499510000001</v>
      </c>
      <c r="D1519" s="260">
        <v>1931.0200199999999</v>
      </c>
      <c r="E1519" s="260">
        <v>1950.8199460000001</v>
      </c>
      <c r="F1519" s="261">
        <v>1950.8199460000001</v>
      </c>
      <c r="G1519" s="260">
        <v>3789250000</v>
      </c>
      <c r="H1519" s="263">
        <f t="shared" si="23"/>
        <v>1.2303377173358386E-2</v>
      </c>
      <c r="I1519" s="262"/>
      <c r="J1519" s="266">
        <v>1517</v>
      </c>
      <c r="K1519">
        <v>1.2303377173358386E-2</v>
      </c>
      <c r="L1519" s="267">
        <v>-6.4120000798584941E-3</v>
      </c>
    </row>
    <row r="1520" spans="1:12" ht="14.4" x14ac:dyDescent="0.3">
      <c r="A1520" s="8">
        <v>41934</v>
      </c>
      <c r="B1520" s="260">
        <v>1941.290039</v>
      </c>
      <c r="C1520" s="260">
        <v>1949.3100589999999</v>
      </c>
      <c r="D1520" s="260">
        <v>1926.829956</v>
      </c>
      <c r="E1520" s="260">
        <v>1927.1099850000001</v>
      </c>
      <c r="F1520" s="261">
        <v>1927.1099850000001</v>
      </c>
      <c r="G1520" s="260">
        <v>3761930000</v>
      </c>
      <c r="H1520" s="263">
        <f t="shared" si="23"/>
        <v>-7.2993302297037956E-3</v>
      </c>
      <c r="I1520" s="262"/>
      <c r="J1520" s="266">
        <v>1518</v>
      </c>
      <c r="K1520">
        <v>-7.2993302297037956E-3</v>
      </c>
      <c r="L1520" s="267">
        <v>-6.4067662954148995E-3</v>
      </c>
    </row>
    <row r="1521" spans="1:12" ht="14.4" x14ac:dyDescent="0.3">
      <c r="A1521" s="8">
        <v>41933</v>
      </c>
      <c r="B1521" s="260">
        <v>1909.380005</v>
      </c>
      <c r="C1521" s="260">
        <v>1942.4499510000001</v>
      </c>
      <c r="D1521" s="260">
        <v>1909.380005</v>
      </c>
      <c r="E1521" s="260">
        <v>1941.280029</v>
      </c>
      <c r="F1521" s="261">
        <v>1941.280029</v>
      </c>
      <c r="G1521" s="260">
        <v>3987090000</v>
      </c>
      <c r="H1521" s="263">
        <f t="shared" si="23"/>
        <v>1.9574486900938114E-2</v>
      </c>
      <c r="I1521" s="262"/>
      <c r="J1521" s="266">
        <v>1519</v>
      </c>
      <c r="K1521">
        <v>1.9574486900938114E-2</v>
      </c>
      <c r="L1521" s="267">
        <v>-6.4009223864770256E-3</v>
      </c>
    </row>
    <row r="1522" spans="1:12" ht="14.4" x14ac:dyDescent="0.3">
      <c r="A1522" s="8">
        <v>41932</v>
      </c>
      <c r="B1522" s="260">
        <v>1885.619995</v>
      </c>
      <c r="C1522" s="260">
        <v>1905.030029</v>
      </c>
      <c r="D1522" s="260">
        <v>1882.3000489999999</v>
      </c>
      <c r="E1522" s="260">
        <v>1904.01001</v>
      </c>
      <c r="F1522" s="261">
        <v>1904.01001</v>
      </c>
      <c r="G1522" s="260">
        <v>3331210000</v>
      </c>
      <c r="H1522" s="263">
        <f t="shared" si="23"/>
        <v>9.1426572052478467E-3</v>
      </c>
      <c r="I1522" s="262"/>
      <c r="J1522" s="266">
        <v>1520</v>
      </c>
      <c r="K1522">
        <v>9.1426572052478467E-3</v>
      </c>
      <c r="L1522" s="267">
        <v>-6.3991187536931232E-3</v>
      </c>
    </row>
    <row r="1523" spans="1:12" ht="14.4" x14ac:dyDescent="0.3">
      <c r="A1523" s="8">
        <v>41929</v>
      </c>
      <c r="B1523" s="260">
        <v>1864.910034</v>
      </c>
      <c r="C1523" s="260">
        <v>1898.160034</v>
      </c>
      <c r="D1523" s="260">
        <v>1864.910034</v>
      </c>
      <c r="E1523" s="260">
        <v>1886.76001</v>
      </c>
      <c r="F1523" s="261">
        <v>1886.76001</v>
      </c>
      <c r="G1523" s="260">
        <v>4482120000</v>
      </c>
      <c r="H1523" s="263">
        <f t="shared" si="23"/>
        <v>1.2884107384289403E-2</v>
      </c>
      <c r="I1523" s="262"/>
      <c r="J1523" s="266">
        <v>1521</v>
      </c>
      <c r="K1523">
        <v>1.2884107384289403E-2</v>
      </c>
      <c r="L1523" s="267">
        <v>-6.3991173054475589E-3</v>
      </c>
    </row>
    <row r="1524" spans="1:12" ht="14.4" x14ac:dyDescent="0.3">
      <c r="A1524" s="8">
        <v>41928</v>
      </c>
      <c r="B1524" s="260">
        <v>1855.9499510000001</v>
      </c>
      <c r="C1524" s="260">
        <v>1876.01001</v>
      </c>
      <c r="D1524" s="260">
        <v>1835.0200199999999</v>
      </c>
      <c r="E1524" s="260">
        <v>1862.76001</v>
      </c>
      <c r="F1524" s="261">
        <v>1862.76001</v>
      </c>
      <c r="G1524" s="260">
        <v>5073150000</v>
      </c>
      <c r="H1524" s="263">
        <f t="shared" si="23"/>
        <v>1.4497796039157843E-4</v>
      </c>
      <c r="I1524" s="262"/>
      <c r="J1524" s="266">
        <v>1522</v>
      </c>
      <c r="K1524">
        <v>1.4497796039157843E-4</v>
      </c>
      <c r="L1524" s="267">
        <v>-6.397839913884081E-3</v>
      </c>
    </row>
    <row r="1525" spans="1:12" ht="14.4" x14ac:dyDescent="0.3">
      <c r="A1525" s="8">
        <v>41927</v>
      </c>
      <c r="B1525" s="260">
        <v>1874.1800539999999</v>
      </c>
      <c r="C1525" s="260">
        <v>1874.1800539999999</v>
      </c>
      <c r="D1525" s="260">
        <v>1820.660034</v>
      </c>
      <c r="E1525" s="260">
        <v>1862.48999</v>
      </c>
      <c r="F1525" s="261">
        <v>1862.48999</v>
      </c>
      <c r="G1525" s="260">
        <v>6090800000</v>
      </c>
      <c r="H1525" s="263">
        <f t="shared" si="23"/>
        <v>-8.1003149581485075E-3</v>
      </c>
      <c r="I1525" s="262"/>
      <c r="J1525" s="266">
        <v>1523</v>
      </c>
      <c r="K1525">
        <v>-8.1003149581485075E-3</v>
      </c>
      <c r="L1525" s="267">
        <v>-6.3966010560849839E-3</v>
      </c>
    </row>
    <row r="1526" spans="1:12" ht="14.4" x14ac:dyDescent="0.3">
      <c r="A1526" s="8">
        <v>41926</v>
      </c>
      <c r="B1526" s="260">
        <v>1877.1099850000001</v>
      </c>
      <c r="C1526" s="260">
        <v>1898.709961</v>
      </c>
      <c r="D1526" s="260">
        <v>1871.790039</v>
      </c>
      <c r="E1526" s="260">
        <v>1877.6999510000001</v>
      </c>
      <c r="F1526" s="261">
        <v>1877.6999510000001</v>
      </c>
      <c r="G1526" s="260">
        <v>4812010000</v>
      </c>
      <c r="H1526" s="263">
        <f t="shared" si="23"/>
        <v>1.57886481100775E-3</v>
      </c>
      <c r="I1526" s="262"/>
      <c r="J1526" s="266">
        <v>1524</v>
      </c>
      <c r="K1526">
        <v>1.57886481100775E-3</v>
      </c>
      <c r="L1526" s="267">
        <v>-6.386031655324604E-3</v>
      </c>
    </row>
    <row r="1527" spans="1:12" ht="14.4" x14ac:dyDescent="0.3">
      <c r="A1527" s="8">
        <v>41925</v>
      </c>
      <c r="B1527" s="260">
        <v>1905.650024</v>
      </c>
      <c r="C1527" s="260">
        <v>1912.089966</v>
      </c>
      <c r="D1527" s="260">
        <v>1874.1400149999999</v>
      </c>
      <c r="E1527" s="260">
        <v>1874.73999</v>
      </c>
      <c r="F1527" s="261">
        <v>1874.73999</v>
      </c>
      <c r="G1527" s="260">
        <v>4352580000</v>
      </c>
      <c r="H1527" s="263">
        <f t="shared" si="23"/>
        <v>-1.6467929741235017E-2</v>
      </c>
      <c r="I1527" s="262"/>
      <c r="J1527" s="266">
        <v>1525</v>
      </c>
      <c r="K1527">
        <v>-1.6467929741235017E-2</v>
      </c>
      <c r="L1527" s="267">
        <v>-6.3815289071102645E-3</v>
      </c>
    </row>
    <row r="1528" spans="1:12" ht="14.4" x14ac:dyDescent="0.3">
      <c r="A1528" s="8">
        <v>41922</v>
      </c>
      <c r="B1528" s="260">
        <v>1925.630005</v>
      </c>
      <c r="C1528" s="260">
        <v>1936.9799800000001</v>
      </c>
      <c r="D1528" s="260">
        <v>1906.0500489999999</v>
      </c>
      <c r="E1528" s="260">
        <v>1906.130005</v>
      </c>
      <c r="F1528" s="261">
        <v>1906.130005</v>
      </c>
      <c r="G1528" s="260">
        <v>4550540000</v>
      </c>
      <c r="H1528" s="263">
        <f t="shared" si="23"/>
        <v>-1.1451012310168249E-2</v>
      </c>
      <c r="I1528" s="262"/>
      <c r="J1528" s="266">
        <v>1526</v>
      </c>
      <c r="K1528">
        <v>-1.1451012310168249E-2</v>
      </c>
      <c r="L1528" s="267">
        <v>-6.3786420088138953E-3</v>
      </c>
    </row>
    <row r="1529" spans="1:12" ht="14.4" x14ac:dyDescent="0.3">
      <c r="A1529" s="8">
        <v>41921</v>
      </c>
      <c r="B1529" s="260">
        <v>1967.6800539999999</v>
      </c>
      <c r="C1529" s="260">
        <v>1967.6800539999999</v>
      </c>
      <c r="D1529" s="260">
        <v>1927.5600589999999</v>
      </c>
      <c r="E1529" s="260">
        <v>1928.209961</v>
      </c>
      <c r="F1529" s="261">
        <v>1928.209961</v>
      </c>
      <c r="G1529" s="260">
        <v>4344020000</v>
      </c>
      <c r="H1529" s="263">
        <f t="shared" si="23"/>
        <v>-2.0661415157819229E-2</v>
      </c>
      <c r="I1529" s="262"/>
      <c r="J1529" s="266">
        <v>1527</v>
      </c>
      <c r="K1529">
        <v>-2.0661415157819229E-2</v>
      </c>
      <c r="L1529" s="267">
        <v>-6.3635765724746824E-3</v>
      </c>
    </row>
    <row r="1530" spans="1:12" ht="14.4" x14ac:dyDescent="0.3">
      <c r="A1530" s="8">
        <v>41920</v>
      </c>
      <c r="B1530" s="260">
        <v>1935.5500489999999</v>
      </c>
      <c r="C1530" s="260">
        <v>1970.3599850000001</v>
      </c>
      <c r="D1530" s="260">
        <v>1925.25</v>
      </c>
      <c r="E1530" s="260">
        <v>1968.8900149999999</v>
      </c>
      <c r="F1530" s="261">
        <v>1968.8900149999999</v>
      </c>
      <c r="G1530" s="260">
        <v>4441890000</v>
      </c>
      <c r="H1530" s="263">
        <f t="shared" si="23"/>
        <v>1.7461650260492782E-2</v>
      </c>
      <c r="I1530" s="262"/>
      <c r="J1530" s="266">
        <v>1528</v>
      </c>
      <c r="K1530">
        <v>1.7461650260492782E-2</v>
      </c>
      <c r="L1530" s="267">
        <v>-6.3619303108109915E-3</v>
      </c>
    </row>
    <row r="1531" spans="1:12" ht="14.4" x14ac:dyDescent="0.3">
      <c r="A1531" s="8">
        <v>41919</v>
      </c>
      <c r="B1531" s="260">
        <v>1962.3599850000001</v>
      </c>
      <c r="C1531" s="260">
        <v>1962.3599850000001</v>
      </c>
      <c r="D1531" s="260">
        <v>1934.869995</v>
      </c>
      <c r="E1531" s="260">
        <v>1935.099976</v>
      </c>
      <c r="F1531" s="261">
        <v>1935.099976</v>
      </c>
      <c r="G1531" s="260">
        <v>3687870000</v>
      </c>
      <c r="H1531" s="263">
        <f t="shared" si="23"/>
        <v>-1.5126052674955948E-2</v>
      </c>
      <c r="I1531" s="262"/>
      <c r="J1531" s="266">
        <v>1529</v>
      </c>
      <c r="K1531">
        <v>-1.5126052674955948E-2</v>
      </c>
      <c r="L1531" s="267">
        <v>-6.3616196680443418E-3</v>
      </c>
    </row>
    <row r="1532" spans="1:12" ht="14.4" x14ac:dyDescent="0.3">
      <c r="A1532" s="8">
        <v>41918</v>
      </c>
      <c r="B1532" s="260">
        <v>1970.01001</v>
      </c>
      <c r="C1532" s="260">
        <v>1977.839966</v>
      </c>
      <c r="D1532" s="260">
        <v>1958.4300539999999</v>
      </c>
      <c r="E1532" s="260">
        <v>1964.8199460000001</v>
      </c>
      <c r="F1532" s="261">
        <v>1964.8199460000001</v>
      </c>
      <c r="G1532" s="260">
        <v>3358220000</v>
      </c>
      <c r="H1532" s="263">
        <f t="shared" si="23"/>
        <v>-1.5651597959429454E-3</v>
      </c>
      <c r="I1532" s="262"/>
      <c r="J1532" s="266">
        <v>1530</v>
      </c>
      <c r="K1532">
        <v>-1.5651597959429454E-3</v>
      </c>
      <c r="L1532" s="267">
        <v>-6.3565966269870577E-3</v>
      </c>
    </row>
    <row r="1533" spans="1:12" ht="14.4" x14ac:dyDescent="0.3">
      <c r="A1533" s="8">
        <v>41915</v>
      </c>
      <c r="B1533" s="260">
        <v>1948.119995</v>
      </c>
      <c r="C1533" s="260">
        <v>1971.1899410000001</v>
      </c>
      <c r="D1533" s="260">
        <v>1948.119995</v>
      </c>
      <c r="E1533" s="260">
        <v>1967.900024</v>
      </c>
      <c r="F1533" s="261">
        <v>1967.900024</v>
      </c>
      <c r="G1533" s="260">
        <v>3560970000</v>
      </c>
      <c r="H1533" s="263">
        <f t="shared" si="23"/>
        <v>1.1165509440962328E-2</v>
      </c>
      <c r="I1533" s="262"/>
      <c r="J1533" s="266">
        <v>1531</v>
      </c>
      <c r="K1533">
        <v>1.1165509440962328E-2</v>
      </c>
      <c r="L1533" s="267">
        <v>-6.3514159140703767E-3</v>
      </c>
    </row>
    <row r="1534" spans="1:12" ht="14.4" x14ac:dyDescent="0.3">
      <c r="A1534" s="8">
        <v>41914</v>
      </c>
      <c r="B1534" s="260">
        <v>1945.829956</v>
      </c>
      <c r="C1534" s="260">
        <v>1952.3199460000001</v>
      </c>
      <c r="D1534" s="260">
        <v>1926.030029</v>
      </c>
      <c r="E1534" s="260">
        <v>1946.170044</v>
      </c>
      <c r="F1534" s="261">
        <v>1946.170044</v>
      </c>
      <c r="G1534" s="260">
        <v>4012510000</v>
      </c>
      <c r="H1534" s="263">
        <f t="shared" si="23"/>
        <v>5.1434619070826407E-6</v>
      </c>
      <c r="I1534" s="262"/>
      <c r="J1534" s="266">
        <v>1532</v>
      </c>
      <c r="K1534">
        <v>5.1434619070826407E-6</v>
      </c>
      <c r="L1534" s="267">
        <v>-6.3455103018463079E-3</v>
      </c>
    </row>
    <row r="1535" spans="1:12" ht="14.4" x14ac:dyDescent="0.3">
      <c r="A1535" s="8">
        <v>41913</v>
      </c>
      <c r="B1535" s="260">
        <v>1971.4399410000001</v>
      </c>
      <c r="C1535" s="260">
        <v>1971.4399410000001</v>
      </c>
      <c r="D1535" s="260">
        <v>1941.719971</v>
      </c>
      <c r="E1535" s="260">
        <v>1946.160034</v>
      </c>
      <c r="F1535" s="261">
        <v>1946.160034</v>
      </c>
      <c r="G1535" s="260">
        <v>4188590000</v>
      </c>
      <c r="H1535" s="263">
        <f t="shared" si="23"/>
        <v>-1.3248561055071061E-2</v>
      </c>
      <c r="I1535" s="262"/>
      <c r="J1535" s="266">
        <v>1533</v>
      </c>
      <c r="K1535">
        <v>-1.3248561055071061E-2</v>
      </c>
      <c r="L1535" s="267">
        <v>-6.3425865262338689E-3</v>
      </c>
    </row>
    <row r="1536" spans="1:12" ht="14.4" x14ac:dyDescent="0.3">
      <c r="A1536" s="8">
        <v>41912</v>
      </c>
      <c r="B1536" s="260">
        <v>1978.209961</v>
      </c>
      <c r="C1536" s="260">
        <v>1985.170044</v>
      </c>
      <c r="D1536" s="260">
        <v>1968.959961</v>
      </c>
      <c r="E1536" s="260">
        <v>1972.290039</v>
      </c>
      <c r="F1536" s="261">
        <v>1972.290039</v>
      </c>
      <c r="G1536" s="260">
        <v>3951100000</v>
      </c>
      <c r="H1536" s="263">
        <f t="shared" si="23"/>
        <v>-2.7859287407672453E-3</v>
      </c>
      <c r="I1536" s="262"/>
      <c r="J1536" s="266">
        <v>1534</v>
      </c>
      <c r="K1536">
        <v>-2.7859287407672453E-3</v>
      </c>
      <c r="L1536" s="267">
        <v>-6.3296851498176156E-3</v>
      </c>
    </row>
    <row r="1537" spans="1:12" ht="14.4" x14ac:dyDescent="0.3">
      <c r="A1537" s="8">
        <v>41911</v>
      </c>
      <c r="B1537" s="260">
        <v>1978.959961</v>
      </c>
      <c r="C1537" s="260">
        <v>1981.280029</v>
      </c>
      <c r="D1537" s="260">
        <v>1964.040039</v>
      </c>
      <c r="E1537" s="260">
        <v>1977.8000489999999</v>
      </c>
      <c r="F1537" s="261">
        <v>1977.8000489999999</v>
      </c>
      <c r="G1537" s="260">
        <v>3094440000</v>
      </c>
      <c r="H1537" s="263">
        <f t="shared" si="23"/>
        <v>-2.5468023608055486E-3</v>
      </c>
      <c r="I1537" s="262"/>
      <c r="J1537" s="266">
        <v>1535</v>
      </c>
      <c r="K1537">
        <v>-2.5468023608055486E-3</v>
      </c>
      <c r="L1537" s="267">
        <v>-6.3272986421344189E-3</v>
      </c>
    </row>
    <row r="1538" spans="1:12" ht="14.4" x14ac:dyDescent="0.3">
      <c r="A1538" s="8">
        <v>41908</v>
      </c>
      <c r="B1538" s="260">
        <v>1966.219971</v>
      </c>
      <c r="C1538" s="260">
        <v>1986.369995</v>
      </c>
      <c r="D1538" s="260">
        <v>1966.219971</v>
      </c>
      <c r="E1538" s="260">
        <v>1982.849976</v>
      </c>
      <c r="F1538" s="261">
        <v>1982.849976</v>
      </c>
      <c r="G1538" s="260">
        <v>2929440000</v>
      </c>
      <c r="H1538" s="263">
        <f t="shared" si="23"/>
        <v>8.5758249460873067E-3</v>
      </c>
      <c r="I1538" s="262"/>
      <c r="J1538" s="266">
        <v>1536</v>
      </c>
      <c r="K1538">
        <v>8.5758249460873067E-3</v>
      </c>
      <c r="L1538" s="267">
        <v>-6.3214249596973788E-3</v>
      </c>
    </row>
    <row r="1539" spans="1:12" ht="14.4" x14ac:dyDescent="0.3">
      <c r="A1539" s="8">
        <v>41907</v>
      </c>
      <c r="B1539" s="260">
        <v>1997.3199460000001</v>
      </c>
      <c r="C1539" s="260">
        <v>1997.3199460000001</v>
      </c>
      <c r="D1539" s="260">
        <v>1965.98999</v>
      </c>
      <c r="E1539" s="260">
        <v>1965.98999</v>
      </c>
      <c r="F1539" s="261">
        <v>1965.98999</v>
      </c>
      <c r="G1539" s="260">
        <v>3273050000</v>
      </c>
      <c r="H1539" s="263">
        <f t="shared" si="23"/>
        <v>-1.616877256054149E-2</v>
      </c>
      <c r="I1539" s="262"/>
      <c r="J1539" s="266">
        <v>1537</v>
      </c>
      <c r="K1539">
        <v>-1.616877256054149E-2</v>
      </c>
      <c r="L1539" s="267">
        <v>-6.3184993630573004E-3</v>
      </c>
    </row>
    <row r="1540" spans="1:12" ht="14.4" x14ac:dyDescent="0.3">
      <c r="A1540" s="8">
        <v>41906</v>
      </c>
      <c r="B1540" s="260">
        <v>1983.339966</v>
      </c>
      <c r="C1540" s="260">
        <v>1999.790039</v>
      </c>
      <c r="D1540" s="260">
        <v>1978.630005</v>
      </c>
      <c r="E1540" s="260">
        <v>1998.3000489999999</v>
      </c>
      <c r="F1540" s="261">
        <v>1998.3000489999999</v>
      </c>
      <c r="G1540" s="260">
        <v>3313850000</v>
      </c>
      <c r="H1540" s="263">
        <f t="shared" ref="H1540:H1603" si="24">(F1540-F1541)/F1541</f>
        <v>7.8324913345220008E-3</v>
      </c>
      <c r="I1540" s="262"/>
      <c r="J1540" s="266">
        <v>1538</v>
      </c>
      <c r="K1540">
        <v>7.8324913345220008E-3</v>
      </c>
      <c r="L1540" s="267">
        <v>-6.3184689448647254E-3</v>
      </c>
    </row>
    <row r="1541" spans="1:12" ht="14.4" x14ac:dyDescent="0.3">
      <c r="A1541" s="8">
        <v>41905</v>
      </c>
      <c r="B1541" s="260">
        <v>1992.780029</v>
      </c>
      <c r="C1541" s="260">
        <v>1995.410034</v>
      </c>
      <c r="D1541" s="260">
        <v>1982.7700199999999</v>
      </c>
      <c r="E1541" s="260">
        <v>1982.7700199999999</v>
      </c>
      <c r="F1541" s="261">
        <v>1982.7700199999999</v>
      </c>
      <c r="G1541" s="260">
        <v>3279350000</v>
      </c>
      <c r="H1541" s="263">
        <f t="shared" si="24"/>
        <v>-5.7765012985656538E-3</v>
      </c>
      <c r="I1541" s="262"/>
      <c r="J1541" s="266">
        <v>1539</v>
      </c>
      <c r="K1541">
        <v>-5.7765012985656538E-3</v>
      </c>
      <c r="L1541" s="267">
        <v>-6.3166861631632756E-3</v>
      </c>
    </row>
    <row r="1542" spans="1:12" ht="14.4" x14ac:dyDescent="0.3">
      <c r="A1542" s="8">
        <v>41904</v>
      </c>
      <c r="B1542" s="260">
        <v>2009.079956</v>
      </c>
      <c r="C1542" s="260">
        <v>2009.079956</v>
      </c>
      <c r="D1542" s="260">
        <v>1991.01001</v>
      </c>
      <c r="E1542" s="260">
        <v>1994.290039</v>
      </c>
      <c r="F1542" s="261">
        <v>1994.290039</v>
      </c>
      <c r="G1542" s="260">
        <v>3349670000</v>
      </c>
      <c r="H1542" s="263">
        <f t="shared" si="24"/>
        <v>-8.0133231235974406E-3</v>
      </c>
      <c r="I1542" s="262"/>
      <c r="J1542" s="266">
        <v>1540</v>
      </c>
      <c r="K1542">
        <v>-8.0133231235974406E-3</v>
      </c>
      <c r="L1542" s="267">
        <v>-6.3069189758703844E-3</v>
      </c>
    </row>
    <row r="1543" spans="1:12" ht="14.4" x14ac:dyDescent="0.3">
      <c r="A1543" s="8">
        <v>41901</v>
      </c>
      <c r="B1543" s="260">
        <v>2012.73999</v>
      </c>
      <c r="C1543" s="260">
        <v>2019.26001</v>
      </c>
      <c r="D1543" s="260">
        <v>2006.589966</v>
      </c>
      <c r="E1543" s="260">
        <v>2010.400024</v>
      </c>
      <c r="F1543" s="261">
        <v>2010.400024</v>
      </c>
      <c r="G1543" s="260">
        <v>4880220000</v>
      </c>
      <c r="H1543" s="263">
        <f t="shared" si="24"/>
        <v>-4.77269612182337E-4</v>
      </c>
      <c r="I1543" s="262"/>
      <c r="J1543" s="266">
        <v>1541</v>
      </c>
      <c r="K1543">
        <v>-4.77269612182337E-4</v>
      </c>
      <c r="L1543" s="267">
        <v>-6.3040072202890539E-3</v>
      </c>
    </row>
    <row r="1544" spans="1:12" ht="14.4" x14ac:dyDescent="0.3">
      <c r="A1544" s="8">
        <v>41900</v>
      </c>
      <c r="B1544" s="260">
        <v>2003.0699460000001</v>
      </c>
      <c r="C1544" s="260">
        <v>2012.339966</v>
      </c>
      <c r="D1544" s="260">
        <v>2003.0699460000001</v>
      </c>
      <c r="E1544" s="260">
        <v>2011.3599850000001</v>
      </c>
      <c r="F1544" s="261">
        <v>2011.3599850000001</v>
      </c>
      <c r="G1544" s="260">
        <v>3235340000</v>
      </c>
      <c r="H1544" s="263">
        <f t="shared" si="24"/>
        <v>4.8911800557181117E-3</v>
      </c>
      <c r="I1544" s="262"/>
      <c r="J1544" s="266">
        <v>1542</v>
      </c>
      <c r="K1544">
        <v>4.8911800557181117E-3</v>
      </c>
      <c r="L1544" s="267">
        <v>-6.3030571836700262E-3</v>
      </c>
    </row>
    <row r="1545" spans="1:12" ht="14.4" x14ac:dyDescent="0.3">
      <c r="A1545" s="8">
        <v>41899</v>
      </c>
      <c r="B1545" s="260">
        <v>1999.3000489999999</v>
      </c>
      <c r="C1545" s="260">
        <v>2010.73999</v>
      </c>
      <c r="D1545" s="260">
        <v>1993.290039</v>
      </c>
      <c r="E1545" s="260">
        <v>2001.5699460000001</v>
      </c>
      <c r="F1545" s="261">
        <v>2001.5699460000001</v>
      </c>
      <c r="G1545" s="260">
        <v>3209420000</v>
      </c>
      <c r="H1545" s="263">
        <f t="shared" si="24"/>
        <v>1.2956437912899977E-3</v>
      </c>
      <c r="I1545" s="262"/>
      <c r="J1545" s="266">
        <v>1543</v>
      </c>
      <c r="K1545">
        <v>1.2956437912899977E-3</v>
      </c>
      <c r="L1545" s="267">
        <v>-6.2800173248856563E-3</v>
      </c>
    </row>
    <row r="1546" spans="1:12" ht="14.4" x14ac:dyDescent="0.3">
      <c r="A1546" s="8">
        <v>41898</v>
      </c>
      <c r="B1546" s="260">
        <v>1981.9300539999999</v>
      </c>
      <c r="C1546" s="260">
        <v>2002.280029</v>
      </c>
      <c r="D1546" s="260">
        <v>1979.0600589999999</v>
      </c>
      <c r="E1546" s="260">
        <v>1998.9799800000001</v>
      </c>
      <c r="F1546" s="261">
        <v>1998.9799800000001</v>
      </c>
      <c r="G1546" s="260">
        <v>3160310000</v>
      </c>
      <c r="H1546" s="263">
        <f t="shared" si="24"/>
        <v>7.4843760048878888E-3</v>
      </c>
      <c r="I1546" s="262"/>
      <c r="J1546" s="266">
        <v>1544</v>
      </c>
      <c r="K1546">
        <v>7.4843760048878888E-3</v>
      </c>
      <c r="L1546" s="267">
        <v>-6.2774637863628911E-3</v>
      </c>
    </row>
    <row r="1547" spans="1:12" ht="14.4" x14ac:dyDescent="0.3">
      <c r="A1547" s="8">
        <v>41897</v>
      </c>
      <c r="B1547" s="260">
        <v>1986.040039</v>
      </c>
      <c r="C1547" s="260">
        <v>1987.1800539999999</v>
      </c>
      <c r="D1547" s="260">
        <v>1978.4799800000001</v>
      </c>
      <c r="E1547" s="260">
        <v>1984.130005</v>
      </c>
      <c r="F1547" s="261">
        <v>1984.130005</v>
      </c>
      <c r="G1547" s="260">
        <v>2776530000</v>
      </c>
      <c r="H1547" s="263">
        <f t="shared" si="24"/>
        <v>-7.1015138063403017E-4</v>
      </c>
      <c r="I1547" s="262"/>
      <c r="J1547" s="266">
        <v>1545</v>
      </c>
      <c r="K1547">
        <v>-7.1015138063403017E-4</v>
      </c>
      <c r="L1547" s="267">
        <v>-6.2761366538296561E-3</v>
      </c>
    </row>
    <row r="1548" spans="1:12" ht="14.4" x14ac:dyDescent="0.3">
      <c r="A1548" s="8">
        <v>41894</v>
      </c>
      <c r="B1548" s="260">
        <v>1996.73999</v>
      </c>
      <c r="C1548" s="260">
        <v>1996.73999</v>
      </c>
      <c r="D1548" s="260">
        <v>1980.26001</v>
      </c>
      <c r="E1548" s="260">
        <v>1985.540039</v>
      </c>
      <c r="F1548" s="261">
        <v>1985.540039</v>
      </c>
      <c r="G1548" s="260">
        <v>3206570000</v>
      </c>
      <c r="H1548" s="263">
        <f t="shared" si="24"/>
        <v>-5.962558408052987E-3</v>
      </c>
      <c r="I1548" s="262"/>
      <c r="J1548" s="266">
        <v>1546</v>
      </c>
      <c r="K1548">
        <v>-5.962558408052987E-3</v>
      </c>
      <c r="L1548" s="267">
        <v>-6.2742390248582969E-3</v>
      </c>
    </row>
    <row r="1549" spans="1:12" ht="14.4" x14ac:dyDescent="0.3">
      <c r="A1549" s="8">
        <v>41893</v>
      </c>
      <c r="B1549" s="260">
        <v>1992.849976</v>
      </c>
      <c r="C1549" s="260">
        <v>1997.650024</v>
      </c>
      <c r="D1549" s="260">
        <v>1985.9300539999999</v>
      </c>
      <c r="E1549" s="260">
        <v>1997.4499510000001</v>
      </c>
      <c r="F1549" s="261">
        <v>1997.4499510000001</v>
      </c>
      <c r="G1549" s="260">
        <v>2941690000</v>
      </c>
      <c r="H1549" s="263">
        <f t="shared" si="24"/>
        <v>8.8190553243860123E-4</v>
      </c>
      <c r="I1549" s="262"/>
      <c r="J1549" s="266">
        <v>1547</v>
      </c>
      <c r="K1549">
        <v>8.8190553243860123E-4</v>
      </c>
      <c r="L1549" s="267">
        <v>-6.2682627852051051E-3</v>
      </c>
    </row>
    <row r="1550" spans="1:12" ht="14.4" x14ac:dyDescent="0.3">
      <c r="A1550" s="8">
        <v>41892</v>
      </c>
      <c r="B1550" s="260">
        <v>1988.410034</v>
      </c>
      <c r="C1550" s="260">
        <v>1996.660034</v>
      </c>
      <c r="D1550" s="260">
        <v>1982.98999</v>
      </c>
      <c r="E1550" s="260">
        <v>1995.6899410000001</v>
      </c>
      <c r="F1550" s="261">
        <v>1995.6899410000001</v>
      </c>
      <c r="G1550" s="260">
        <v>2912430000</v>
      </c>
      <c r="H1550" s="263">
        <f t="shared" si="24"/>
        <v>3.6460744176934632E-3</v>
      </c>
      <c r="I1550" s="262"/>
      <c r="J1550" s="266">
        <v>1548</v>
      </c>
      <c r="K1550">
        <v>3.6460744176934632E-3</v>
      </c>
      <c r="L1550" s="267">
        <v>-6.2623610917132647E-3</v>
      </c>
    </row>
    <row r="1551" spans="1:12" ht="14.4" x14ac:dyDescent="0.3">
      <c r="A1551" s="8">
        <v>41891</v>
      </c>
      <c r="B1551" s="260">
        <v>2000.7299800000001</v>
      </c>
      <c r="C1551" s="260">
        <v>2001.01001</v>
      </c>
      <c r="D1551" s="260">
        <v>1984.6099850000001</v>
      </c>
      <c r="E1551" s="260">
        <v>1988.4399410000001</v>
      </c>
      <c r="F1551" s="261">
        <v>1988.4399410000001</v>
      </c>
      <c r="G1551" s="260">
        <v>2882830000</v>
      </c>
      <c r="H1551" s="263">
        <f t="shared" si="24"/>
        <v>-6.5450092152765016E-3</v>
      </c>
      <c r="I1551" s="262"/>
      <c r="J1551" s="266">
        <v>1549</v>
      </c>
      <c r="K1551">
        <v>-6.5450092152765016E-3</v>
      </c>
      <c r="L1551" s="267">
        <v>-6.2391041049544554E-3</v>
      </c>
    </row>
    <row r="1552" spans="1:12" ht="14.4" x14ac:dyDescent="0.3">
      <c r="A1552" s="8">
        <v>41890</v>
      </c>
      <c r="B1552" s="260">
        <v>2007.170044</v>
      </c>
      <c r="C1552" s="260">
        <v>2007.170044</v>
      </c>
      <c r="D1552" s="260">
        <v>1995.599976</v>
      </c>
      <c r="E1552" s="260">
        <v>2001.540039</v>
      </c>
      <c r="F1552" s="261">
        <v>2001.540039</v>
      </c>
      <c r="G1552" s="260">
        <v>2789090000</v>
      </c>
      <c r="H1552" s="263">
        <f t="shared" si="24"/>
        <v>-3.0731142046667576E-3</v>
      </c>
      <c r="I1552" s="262"/>
      <c r="J1552" s="266">
        <v>1550</v>
      </c>
      <c r="K1552">
        <v>-3.0731142046667576E-3</v>
      </c>
      <c r="L1552" s="267">
        <v>-6.2346545253377369E-3</v>
      </c>
    </row>
    <row r="1553" spans="1:12" ht="14.4" x14ac:dyDescent="0.3">
      <c r="A1553" s="8">
        <v>41887</v>
      </c>
      <c r="B1553" s="260">
        <v>1998</v>
      </c>
      <c r="C1553" s="260">
        <v>2007.709961</v>
      </c>
      <c r="D1553" s="260">
        <v>1990.099976</v>
      </c>
      <c r="E1553" s="260">
        <v>2007.709961</v>
      </c>
      <c r="F1553" s="261">
        <v>2007.709961</v>
      </c>
      <c r="G1553" s="260">
        <v>2818300000</v>
      </c>
      <c r="H1553" s="263">
        <f t="shared" si="24"/>
        <v>5.0358856051554253E-3</v>
      </c>
      <c r="I1553" s="262"/>
      <c r="J1553" s="266">
        <v>1551</v>
      </c>
      <c r="K1553">
        <v>5.0358856051554253E-3</v>
      </c>
      <c r="L1553" s="267">
        <v>-6.2328705751911627E-3</v>
      </c>
    </row>
    <row r="1554" spans="1:12" ht="14.4" x14ac:dyDescent="0.3">
      <c r="A1554" s="8">
        <v>41886</v>
      </c>
      <c r="B1554" s="260">
        <v>2001.670044</v>
      </c>
      <c r="C1554" s="260">
        <v>2011.170044</v>
      </c>
      <c r="D1554" s="260">
        <v>1992.540039</v>
      </c>
      <c r="E1554" s="260">
        <v>1997.650024</v>
      </c>
      <c r="F1554" s="261">
        <v>1997.650024</v>
      </c>
      <c r="G1554" s="260">
        <v>3072410000</v>
      </c>
      <c r="H1554" s="263">
        <f t="shared" si="24"/>
        <v>-1.5344211306420534E-3</v>
      </c>
      <c r="I1554" s="262"/>
      <c r="J1554" s="266">
        <v>1552</v>
      </c>
      <c r="K1554">
        <v>-1.5344211306420534E-3</v>
      </c>
      <c r="L1554" s="267">
        <v>-6.2177407542680866E-3</v>
      </c>
    </row>
    <row r="1555" spans="1:12" ht="14.4" x14ac:dyDescent="0.3">
      <c r="A1555" s="8">
        <v>41885</v>
      </c>
      <c r="B1555" s="260">
        <v>2003.5699460000001</v>
      </c>
      <c r="C1555" s="260">
        <v>2009.280029</v>
      </c>
      <c r="D1555" s="260">
        <v>1998.1400149999999</v>
      </c>
      <c r="E1555" s="260">
        <v>2000.719971</v>
      </c>
      <c r="F1555" s="261">
        <v>2000.719971</v>
      </c>
      <c r="G1555" s="260">
        <v>2809980000</v>
      </c>
      <c r="H1555" s="263">
        <f t="shared" si="24"/>
        <v>-7.7914076822669363E-4</v>
      </c>
      <c r="I1555" s="262"/>
      <c r="J1555" s="266">
        <v>1553</v>
      </c>
      <c r="K1555">
        <v>-7.7914076822669363E-4</v>
      </c>
      <c r="L1555" s="267">
        <v>-6.2128261397987874E-3</v>
      </c>
    </row>
    <row r="1556" spans="1:12" ht="14.4" x14ac:dyDescent="0.3">
      <c r="A1556" s="8">
        <v>41884</v>
      </c>
      <c r="B1556" s="260">
        <v>2004.0699460000001</v>
      </c>
      <c r="C1556" s="260">
        <v>2006.119995</v>
      </c>
      <c r="D1556" s="260">
        <v>1994.849976</v>
      </c>
      <c r="E1556" s="260">
        <v>2002.280029</v>
      </c>
      <c r="F1556" s="261">
        <v>2002.280029</v>
      </c>
      <c r="G1556" s="260">
        <v>2819980000</v>
      </c>
      <c r="H1556" s="263">
        <f t="shared" si="24"/>
        <v>-5.4406624972937363E-4</v>
      </c>
      <c r="I1556" s="262"/>
      <c r="J1556" s="266">
        <v>1554</v>
      </c>
      <c r="K1556">
        <v>-5.4406624972937363E-4</v>
      </c>
      <c r="L1556" s="267">
        <v>-6.2049378316165714E-3</v>
      </c>
    </row>
    <row r="1557" spans="1:12" ht="14.4" x14ac:dyDescent="0.3">
      <c r="A1557" s="8">
        <v>41880</v>
      </c>
      <c r="B1557" s="260">
        <v>1998.4499510000001</v>
      </c>
      <c r="C1557" s="260">
        <v>2003.380005</v>
      </c>
      <c r="D1557" s="260">
        <v>1994.650024</v>
      </c>
      <c r="E1557" s="260">
        <v>2003.369995</v>
      </c>
      <c r="F1557" s="261">
        <v>2003.369995</v>
      </c>
      <c r="G1557" s="260">
        <v>2259130000</v>
      </c>
      <c r="H1557" s="263">
        <f t="shared" si="24"/>
        <v>3.3204147927141893E-3</v>
      </c>
      <c r="I1557" s="262"/>
      <c r="J1557" s="266">
        <v>1555</v>
      </c>
      <c r="K1557">
        <v>3.3204147927141893E-3</v>
      </c>
      <c r="L1557" s="267">
        <v>-6.2043915440711883E-3</v>
      </c>
    </row>
    <row r="1558" spans="1:12" ht="14.4" x14ac:dyDescent="0.3">
      <c r="A1558" s="8">
        <v>41879</v>
      </c>
      <c r="B1558" s="260">
        <v>1997.420044</v>
      </c>
      <c r="C1558" s="260">
        <v>1998.5500489999999</v>
      </c>
      <c r="D1558" s="260">
        <v>1990.5200199999999</v>
      </c>
      <c r="E1558" s="260">
        <v>1996.73999</v>
      </c>
      <c r="F1558" s="261">
        <v>1996.73999</v>
      </c>
      <c r="G1558" s="260">
        <v>2282400000</v>
      </c>
      <c r="H1558" s="263">
        <f t="shared" si="24"/>
        <v>-1.6899011101581347E-3</v>
      </c>
      <c r="I1558" s="262"/>
      <c r="J1558" s="266">
        <v>1556</v>
      </c>
      <c r="K1558">
        <v>-1.6899011101581347E-3</v>
      </c>
      <c r="L1558" s="267">
        <v>-6.2013082087121474E-3</v>
      </c>
    </row>
    <row r="1559" spans="1:12" ht="14.4" x14ac:dyDescent="0.3">
      <c r="A1559" s="8">
        <v>41878</v>
      </c>
      <c r="B1559" s="260">
        <v>2000.540039</v>
      </c>
      <c r="C1559" s="260">
        <v>2002.1400149999999</v>
      </c>
      <c r="D1559" s="260">
        <v>1996.1999510000001</v>
      </c>
      <c r="E1559" s="260">
        <v>2000.119995</v>
      </c>
      <c r="F1559" s="261">
        <v>2000.119995</v>
      </c>
      <c r="G1559" s="260">
        <v>2344350000</v>
      </c>
      <c r="H1559" s="263">
        <f t="shared" si="24"/>
        <v>4.9986999630176634E-5</v>
      </c>
      <c r="I1559" s="262"/>
      <c r="J1559" s="266">
        <v>1557</v>
      </c>
      <c r="K1559">
        <v>4.9986999630176634E-5</v>
      </c>
      <c r="L1559" s="267">
        <v>-6.1903999631466875E-3</v>
      </c>
    </row>
    <row r="1560" spans="1:12" ht="14.4" x14ac:dyDescent="0.3">
      <c r="A1560" s="8">
        <v>41877</v>
      </c>
      <c r="B1560" s="260">
        <v>1998.589966</v>
      </c>
      <c r="C1560" s="260">
        <v>2005.040039</v>
      </c>
      <c r="D1560" s="260">
        <v>1998.589966</v>
      </c>
      <c r="E1560" s="260">
        <v>2000.0200199999999</v>
      </c>
      <c r="F1560" s="261">
        <v>2000.0200199999999</v>
      </c>
      <c r="G1560" s="260">
        <v>2451950000</v>
      </c>
      <c r="H1560" s="263">
        <f t="shared" si="24"/>
        <v>1.051081101221471E-3</v>
      </c>
      <c r="I1560" s="262"/>
      <c r="J1560" s="266">
        <v>1558</v>
      </c>
      <c r="K1560">
        <v>1.051081101221471E-3</v>
      </c>
      <c r="L1560" s="267">
        <v>-6.1880297498132153E-3</v>
      </c>
    </row>
    <row r="1561" spans="1:12" ht="14.4" x14ac:dyDescent="0.3">
      <c r="A1561" s="8">
        <v>41876</v>
      </c>
      <c r="B1561" s="260">
        <v>1991.73999</v>
      </c>
      <c r="C1561" s="260">
        <v>2001.9499510000001</v>
      </c>
      <c r="D1561" s="260">
        <v>1991.73999</v>
      </c>
      <c r="E1561" s="260">
        <v>1997.920044</v>
      </c>
      <c r="F1561" s="261">
        <v>1997.920044</v>
      </c>
      <c r="G1561" s="260">
        <v>2233880000</v>
      </c>
      <c r="H1561" s="263">
        <f t="shared" si="24"/>
        <v>4.7877790611010025E-3</v>
      </c>
      <c r="I1561" s="262"/>
      <c r="J1561" s="266">
        <v>1559</v>
      </c>
      <c r="K1561">
        <v>4.7877790611010025E-3</v>
      </c>
      <c r="L1561" s="267">
        <v>-6.1843582608695291E-3</v>
      </c>
    </row>
    <row r="1562" spans="1:12" ht="14.4" x14ac:dyDescent="0.3">
      <c r="A1562" s="8">
        <v>41873</v>
      </c>
      <c r="B1562" s="260">
        <v>1992.599976</v>
      </c>
      <c r="C1562" s="260">
        <v>1993.540039</v>
      </c>
      <c r="D1562" s="260">
        <v>1984.76001</v>
      </c>
      <c r="E1562" s="260">
        <v>1988.400024</v>
      </c>
      <c r="F1562" s="261">
        <v>1988.400024</v>
      </c>
      <c r="G1562" s="260">
        <v>2301860000</v>
      </c>
      <c r="H1562" s="263">
        <f t="shared" si="24"/>
        <v>-1.9925872252457739E-3</v>
      </c>
      <c r="I1562" s="262"/>
      <c r="J1562" s="266">
        <v>1560</v>
      </c>
      <c r="K1562">
        <v>-1.9925872252457739E-3</v>
      </c>
      <c r="L1562" s="267">
        <v>-6.1771411700540131E-3</v>
      </c>
    </row>
    <row r="1563" spans="1:12" ht="14.4" x14ac:dyDescent="0.3">
      <c r="A1563" s="8">
        <v>41872</v>
      </c>
      <c r="B1563" s="260">
        <v>1986.8199460000001</v>
      </c>
      <c r="C1563" s="260">
        <v>1994.76001</v>
      </c>
      <c r="D1563" s="260">
        <v>1986.8199460000001</v>
      </c>
      <c r="E1563" s="260">
        <v>1992.369995</v>
      </c>
      <c r="F1563" s="261">
        <v>1992.369995</v>
      </c>
      <c r="G1563" s="260">
        <v>2638920000</v>
      </c>
      <c r="H1563" s="263">
        <f t="shared" si="24"/>
        <v>2.9498894898596817E-3</v>
      </c>
      <c r="I1563" s="262"/>
      <c r="J1563" s="266">
        <v>1561</v>
      </c>
      <c r="K1563">
        <v>2.9498894898596817E-3</v>
      </c>
      <c r="L1563" s="267">
        <v>-6.1767345236366632E-3</v>
      </c>
    </row>
    <row r="1564" spans="1:12" ht="14.4" x14ac:dyDescent="0.3">
      <c r="A1564" s="8">
        <v>41871</v>
      </c>
      <c r="B1564" s="260">
        <v>1980.459961</v>
      </c>
      <c r="C1564" s="260">
        <v>1988.5699460000001</v>
      </c>
      <c r="D1564" s="260">
        <v>1977.6800539999999</v>
      </c>
      <c r="E1564" s="260">
        <v>1986.51001</v>
      </c>
      <c r="F1564" s="261">
        <v>1986.51001</v>
      </c>
      <c r="G1564" s="260">
        <v>2579560000</v>
      </c>
      <c r="H1564" s="263">
        <f t="shared" si="24"/>
        <v>2.4778129084918783E-3</v>
      </c>
      <c r="I1564" s="262"/>
      <c r="J1564" s="266">
        <v>1562</v>
      </c>
      <c r="K1564">
        <v>2.4778129084918783E-3</v>
      </c>
      <c r="L1564" s="267">
        <v>-6.1614250006728748E-3</v>
      </c>
    </row>
    <row r="1565" spans="1:12" ht="14.4" x14ac:dyDescent="0.3">
      <c r="A1565" s="8">
        <v>41870</v>
      </c>
      <c r="B1565" s="260">
        <v>1972.7299800000001</v>
      </c>
      <c r="C1565" s="260">
        <v>1982.5699460000001</v>
      </c>
      <c r="D1565" s="260">
        <v>1972.7299800000001</v>
      </c>
      <c r="E1565" s="260">
        <v>1981.599976</v>
      </c>
      <c r="F1565" s="261">
        <v>1981.599976</v>
      </c>
      <c r="G1565" s="260">
        <v>2656430000</v>
      </c>
      <c r="H1565" s="263">
        <f t="shared" si="24"/>
        <v>5.0006522411709742E-3</v>
      </c>
      <c r="I1565" s="262"/>
      <c r="J1565" s="266">
        <v>1563</v>
      </c>
      <c r="K1565">
        <v>5.0006522411709742E-3</v>
      </c>
      <c r="L1565" s="267">
        <v>-6.147830011054442E-3</v>
      </c>
    </row>
    <row r="1566" spans="1:12" ht="14.4" x14ac:dyDescent="0.3">
      <c r="A1566" s="8">
        <v>41869</v>
      </c>
      <c r="B1566" s="260">
        <v>1958.3599850000001</v>
      </c>
      <c r="C1566" s="260">
        <v>1971.98999</v>
      </c>
      <c r="D1566" s="260">
        <v>1958.3599850000001</v>
      </c>
      <c r="E1566" s="260">
        <v>1971.73999</v>
      </c>
      <c r="F1566" s="261">
        <v>1971.73999</v>
      </c>
      <c r="G1566" s="260">
        <v>2638160000</v>
      </c>
      <c r="H1566" s="263">
        <f t="shared" si="24"/>
        <v>8.5316719162744272E-3</v>
      </c>
      <c r="I1566" s="262"/>
      <c r="J1566" s="266">
        <v>1564</v>
      </c>
      <c r="K1566">
        <v>8.5316719162744272E-3</v>
      </c>
      <c r="L1566" s="267">
        <v>-6.1444420492254969E-3</v>
      </c>
    </row>
    <row r="1567" spans="1:12" ht="14.4" x14ac:dyDescent="0.3">
      <c r="A1567" s="8">
        <v>41866</v>
      </c>
      <c r="B1567" s="260">
        <v>1958.869995</v>
      </c>
      <c r="C1567" s="260">
        <v>1964.040039</v>
      </c>
      <c r="D1567" s="260">
        <v>1941.5</v>
      </c>
      <c r="E1567" s="260">
        <v>1955.0600589999999</v>
      </c>
      <c r="F1567" s="261">
        <v>1955.0600589999999</v>
      </c>
      <c r="G1567" s="260">
        <v>3023380000</v>
      </c>
      <c r="H1567" s="263">
        <f t="shared" si="24"/>
        <v>-6.1372864230343249E-5</v>
      </c>
      <c r="I1567" s="262"/>
      <c r="J1567" s="266">
        <v>1565</v>
      </c>
      <c r="K1567">
        <v>-6.1372864230343249E-5</v>
      </c>
      <c r="L1567" s="267">
        <v>-6.1394220159830069E-3</v>
      </c>
    </row>
    <row r="1568" spans="1:12" ht="14.4" x14ac:dyDescent="0.3">
      <c r="A1568" s="8">
        <v>41865</v>
      </c>
      <c r="B1568" s="260">
        <v>1947.410034</v>
      </c>
      <c r="C1568" s="260">
        <v>1955.2299800000001</v>
      </c>
      <c r="D1568" s="260">
        <v>1947.410034</v>
      </c>
      <c r="E1568" s="260">
        <v>1955.1800539999999</v>
      </c>
      <c r="F1568" s="261">
        <v>1955.1800539999999</v>
      </c>
      <c r="G1568" s="260">
        <v>2609460000</v>
      </c>
      <c r="H1568" s="263">
        <f t="shared" si="24"/>
        <v>4.3458140492872877E-3</v>
      </c>
      <c r="I1568" s="262"/>
      <c r="J1568" s="266">
        <v>1566</v>
      </c>
      <c r="K1568">
        <v>4.3458140492872877E-3</v>
      </c>
      <c r="L1568" s="267">
        <v>-6.1387308839869629E-3</v>
      </c>
    </row>
    <row r="1569" spans="1:12" ht="14.4" x14ac:dyDescent="0.3">
      <c r="A1569" s="8">
        <v>41864</v>
      </c>
      <c r="B1569" s="260">
        <v>1935.599976</v>
      </c>
      <c r="C1569" s="260">
        <v>1948.410034</v>
      </c>
      <c r="D1569" s="260">
        <v>1935.599976</v>
      </c>
      <c r="E1569" s="260">
        <v>1946.719971</v>
      </c>
      <c r="F1569" s="261">
        <v>1946.719971</v>
      </c>
      <c r="G1569" s="260">
        <v>2718020000</v>
      </c>
      <c r="H1569" s="263">
        <f t="shared" si="24"/>
        <v>6.707160180995468E-3</v>
      </c>
      <c r="I1569" s="262"/>
      <c r="J1569" s="266">
        <v>1567</v>
      </c>
      <c r="K1569">
        <v>6.707160180995468E-3</v>
      </c>
      <c r="L1569" s="267">
        <v>-6.1316490853251804E-3</v>
      </c>
    </row>
    <row r="1570" spans="1:12" ht="14.4" x14ac:dyDescent="0.3">
      <c r="A1570" s="8">
        <v>41863</v>
      </c>
      <c r="B1570" s="260">
        <v>1935.7299800000001</v>
      </c>
      <c r="C1570" s="260">
        <v>1939.650024</v>
      </c>
      <c r="D1570" s="260">
        <v>1928.290039</v>
      </c>
      <c r="E1570" s="260">
        <v>1933.75</v>
      </c>
      <c r="F1570" s="261">
        <v>1933.75</v>
      </c>
      <c r="G1570" s="260">
        <v>2611700000</v>
      </c>
      <c r="H1570" s="263">
        <f t="shared" si="24"/>
        <v>-1.6366416413624359E-3</v>
      </c>
      <c r="I1570" s="262"/>
      <c r="J1570" s="266">
        <v>1568</v>
      </c>
      <c r="K1570">
        <v>-1.6366416413624359E-3</v>
      </c>
      <c r="L1570" s="267">
        <v>-6.1300573851999392E-3</v>
      </c>
    </row>
    <row r="1571" spans="1:12" ht="14.4" x14ac:dyDescent="0.3">
      <c r="A1571" s="8">
        <v>41862</v>
      </c>
      <c r="B1571" s="260">
        <v>1933.4300539999999</v>
      </c>
      <c r="C1571" s="260">
        <v>1944.900024</v>
      </c>
      <c r="D1571" s="260">
        <v>1933.4300539999999</v>
      </c>
      <c r="E1571" s="260">
        <v>1936.920044</v>
      </c>
      <c r="F1571" s="261">
        <v>1936.920044</v>
      </c>
      <c r="G1571" s="260">
        <v>2784890000</v>
      </c>
      <c r="H1571" s="263">
        <f t="shared" si="24"/>
        <v>2.759425185375993E-3</v>
      </c>
      <c r="I1571" s="262"/>
      <c r="J1571" s="266">
        <v>1569</v>
      </c>
      <c r="K1571">
        <v>2.759425185375993E-3</v>
      </c>
      <c r="L1571" s="267">
        <v>-6.1183058915242408E-3</v>
      </c>
    </row>
    <row r="1572" spans="1:12" ht="14.4" x14ac:dyDescent="0.3">
      <c r="A1572" s="8">
        <v>41859</v>
      </c>
      <c r="B1572" s="260">
        <v>1910.349976</v>
      </c>
      <c r="C1572" s="260">
        <v>1932.380005</v>
      </c>
      <c r="D1572" s="260">
        <v>1909.01001</v>
      </c>
      <c r="E1572" s="260">
        <v>1931.589966</v>
      </c>
      <c r="F1572" s="261">
        <v>1931.589966</v>
      </c>
      <c r="G1572" s="260">
        <v>2902280000</v>
      </c>
      <c r="H1572" s="263">
        <f t="shared" si="24"/>
        <v>1.1531402683690923E-2</v>
      </c>
      <c r="I1572" s="262"/>
      <c r="J1572" s="266">
        <v>1570</v>
      </c>
      <c r="K1572">
        <v>1.1531402683690923E-2</v>
      </c>
      <c r="L1572" s="267">
        <v>-6.1126436564151176E-3</v>
      </c>
    </row>
    <row r="1573" spans="1:12" ht="14.4" x14ac:dyDescent="0.3">
      <c r="A1573" s="8">
        <v>41858</v>
      </c>
      <c r="B1573" s="260">
        <v>1923.030029</v>
      </c>
      <c r="C1573" s="260">
        <v>1928.8900149999999</v>
      </c>
      <c r="D1573" s="260">
        <v>1904.780029</v>
      </c>
      <c r="E1573" s="260">
        <v>1909.5699460000001</v>
      </c>
      <c r="F1573" s="261">
        <v>1909.5699460000001</v>
      </c>
      <c r="G1573" s="260">
        <v>3230520000</v>
      </c>
      <c r="H1573" s="263">
        <f t="shared" si="24"/>
        <v>-5.5566200347696966E-3</v>
      </c>
      <c r="I1573" s="262"/>
      <c r="J1573" s="266">
        <v>1571</v>
      </c>
      <c r="K1573">
        <v>-5.5566200347696966E-3</v>
      </c>
      <c r="L1573" s="267">
        <v>-6.1119605307773297E-3</v>
      </c>
    </row>
    <row r="1574" spans="1:12" ht="14.4" x14ac:dyDescent="0.3">
      <c r="A1574" s="8">
        <v>41857</v>
      </c>
      <c r="B1574" s="260">
        <v>1917.290039</v>
      </c>
      <c r="C1574" s="260">
        <v>1927.910034</v>
      </c>
      <c r="D1574" s="260">
        <v>1911.4499510000001</v>
      </c>
      <c r="E1574" s="260">
        <v>1920.23999</v>
      </c>
      <c r="F1574" s="261">
        <v>1920.23999</v>
      </c>
      <c r="G1574" s="260">
        <v>3539150000</v>
      </c>
      <c r="H1574" s="263">
        <f t="shared" si="24"/>
        <v>1.5638394034980837E-5</v>
      </c>
      <c r="I1574" s="262"/>
      <c r="J1574" s="266">
        <v>1572</v>
      </c>
      <c r="K1574">
        <v>1.5638394034980837E-5</v>
      </c>
      <c r="L1574" s="267">
        <v>-6.0995673177903515E-3</v>
      </c>
    </row>
    <row r="1575" spans="1:12" ht="14.4" x14ac:dyDescent="0.3">
      <c r="A1575" s="8">
        <v>41856</v>
      </c>
      <c r="B1575" s="260">
        <v>1936.339966</v>
      </c>
      <c r="C1575" s="260">
        <v>1936.339966</v>
      </c>
      <c r="D1575" s="260">
        <v>1913.7700199999999</v>
      </c>
      <c r="E1575" s="260">
        <v>1920.209961</v>
      </c>
      <c r="F1575" s="261">
        <v>1920.209961</v>
      </c>
      <c r="G1575" s="260">
        <v>3462520000</v>
      </c>
      <c r="H1575" s="263">
        <f t="shared" si="24"/>
        <v>-9.6854698048234964E-3</v>
      </c>
      <c r="I1575" s="262"/>
      <c r="J1575" s="266">
        <v>1573</v>
      </c>
      <c r="K1575">
        <v>-9.6854698048234964E-3</v>
      </c>
      <c r="L1575" s="267">
        <v>-6.0924572901997183E-3</v>
      </c>
    </row>
    <row r="1576" spans="1:12" ht="14.4" x14ac:dyDescent="0.3">
      <c r="A1576" s="8">
        <v>41855</v>
      </c>
      <c r="B1576" s="260">
        <v>1926.619995</v>
      </c>
      <c r="C1576" s="260">
        <v>1942.920044</v>
      </c>
      <c r="D1576" s="260">
        <v>1921.1999510000001</v>
      </c>
      <c r="E1576" s="260">
        <v>1938.98999</v>
      </c>
      <c r="F1576" s="261">
        <v>1938.98999</v>
      </c>
      <c r="G1576" s="260">
        <v>3072920000</v>
      </c>
      <c r="H1576" s="263">
        <f t="shared" si="24"/>
        <v>7.1890324532962232E-3</v>
      </c>
      <c r="I1576" s="262"/>
      <c r="J1576" s="266">
        <v>1574</v>
      </c>
      <c r="K1576">
        <v>7.1890324532962232E-3</v>
      </c>
      <c r="L1576" s="267">
        <v>-6.090736237241553E-3</v>
      </c>
    </row>
    <row r="1577" spans="1:12" ht="14.4" x14ac:dyDescent="0.3">
      <c r="A1577" s="8">
        <v>41852</v>
      </c>
      <c r="B1577" s="260">
        <v>1929.8000489999999</v>
      </c>
      <c r="C1577" s="260">
        <v>1937.349976</v>
      </c>
      <c r="D1577" s="260">
        <v>1916.369995</v>
      </c>
      <c r="E1577" s="260">
        <v>1925.150024</v>
      </c>
      <c r="F1577" s="261">
        <v>1925.150024</v>
      </c>
      <c r="G1577" s="260">
        <v>3789660000</v>
      </c>
      <c r="H1577" s="263">
        <f t="shared" si="24"/>
        <v>-2.8591213797275511E-3</v>
      </c>
      <c r="I1577" s="262"/>
      <c r="J1577" s="266">
        <v>1575</v>
      </c>
      <c r="K1577">
        <v>-2.8591213797275511E-3</v>
      </c>
      <c r="L1577" s="267">
        <v>-6.0876341398504253E-3</v>
      </c>
    </row>
    <row r="1578" spans="1:12" ht="14.4" x14ac:dyDescent="0.3">
      <c r="A1578" s="8">
        <v>41851</v>
      </c>
      <c r="B1578" s="260">
        <v>1965.1400149999999</v>
      </c>
      <c r="C1578" s="260">
        <v>1965.1400149999999</v>
      </c>
      <c r="D1578" s="260">
        <v>1930.670044</v>
      </c>
      <c r="E1578" s="260">
        <v>1930.670044</v>
      </c>
      <c r="F1578" s="261">
        <v>1930.670044</v>
      </c>
      <c r="G1578" s="260">
        <v>4193000000</v>
      </c>
      <c r="H1578" s="263">
        <f t="shared" si="24"/>
        <v>-1.9999240169110276E-2</v>
      </c>
      <c r="I1578" s="262"/>
      <c r="J1578" s="266">
        <v>1576</v>
      </c>
      <c r="K1578">
        <v>-1.9999240169110276E-2</v>
      </c>
      <c r="L1578" s="267">
        <v>-6.0845814169210137E-3</v>
      </c>
    </row>
    <row r="1579" spans="1:12" ht="14.4" x14ac:dyDescent="0.3">
      <c r="A1579" s="8">
        <v>41850</v>
      </c>
      <c r="B1579" s="260">
        <v>1973.209961</v>
      </c>
      <c r="C1579" s="260">
        <v>1978.900024</v>
      </c>
      <c r="D1579" s="260">
        <v>1962.420044</v>
      </c>
      <c r="E1579" s="260">
        <v>1970.0699460000001</v>
      </c>
      <c r="F1579" s="261">
        <v>1970.0699460000001</v>
      </c>
      <c r="G1579" s="260">
        <v>3448250000</v>
      </c>
      <c r="H1579" s="263">
        <f t="shared" si="24"/>
        <v>6.0912715035782736E-5</v>
      </c>
      <c r="I1579" s="262"/>
      <c r="J1579" s="266">
        <v>1577</v>
      </c>
      <c r="K1579">
        <v>6.0912715035782736E-5</v>
      </c>
      <c r="L1579" s="267">
        <v>-6.0840793472084036E-3</v>
      </c>
    </row>
    <row r="1580" spans="1:12" ht="14.4" x14ac:dyDescent="0.3">
      <c r="A1580" s="8">
        <v>41849</v>
      </c>
      <c r="B1580" s="260">
        <v>1980.030029</v>
      </c>
      <c r="C1580" s="260">
        <v>1984.849976</v>
      </c>
      <c r="D1580" s="260">
        <v>1969.9499510000001</v>
      </c>
      <c r="E1580" s="260">
        <v>1969.9499510000001</v>
      </c>
      <c r="F1580" s="261">
        <v>1969.9499510000001</v>
      </c>
      <c r="G1580" s="260">
        <v>3183300000</v>
      </c>
      <c r="H1580" s="263">
        <f t="shared" si="24"/>
        <v>-4.5277869362705652E-3</v>
      </c>
      <c r="I1580" s="262"/>
      <c r="J1580" s="266">
        <v>1578</v>
      </c>
      <c r="K1580">
        <v>-4.5277869362705652E-3</v>
      </c>
      <c r="L1580" s="267">
        <v>-6.0747110518941825E-3</v>
      </c>
    </row>
    <row r="1581" spans="1:12" ht="14.4" x14ac:dyDescent="0.3">
      <c r="A1581" s="8">
        <v>41848</v>
      </c>
      <c r="B1581" s="260">
        <v>1978.25</v>
      </c>
      <c r="C1581" s="260">
        <v>1981.5200199999999</v>
      </c>
      <c r="D1581" s="260">
        <v>1967.3100589999999</v>
      </c>
      <c r="E1581" s="260">
        <v>1978.910034</v>
      </c>
      <c r="F1581" s="261">
        <v>1978.910034</v>
      </c>
      <c r="G1581" s="260">
        <v>2803320000</v>
      </c>
      <c r="H1581" s="263">
        <f t="shared" si="24"/>
        <v>2.8815472052187821E-4</v>
      </c>
      <c r="I1581" s="262"/>
      <c r="J1581" s="266">
        <v>1579</v>
      </c>
      <c r="K1581">
        <v>2.8815472052187821E-4</v>
      </c>
      <c r="L1581" s="267">
        <v>-6.072864765750959E-3</v>
      </c>
    </row>
    <row r="1582" spans="1:12" ht="14.4" x14ac:dyDescent="0.3">
      <c r="A1582" s="8">
        <v>41845</v>
      </c>
      <c r="B1582" s="260">
        <v>1984.599976</v>
      </c>
      <c r="C1582" s="260">
        <v>1984.599976</v>
      </c>
      <c r="D1582" s="260">
        <v>1974.369995</v>
      </c>
      <c r="E1582" s="260">
        <v>1978.339966</v>
      </c>
      <c r="F1582" s="261">
        <v>1978.339966</v>
      </c>
      <c r="G1582" s="260">
        <v>2638960000</v>
      </c>
      <c r="H1582" s="263">
        <f t="shared" si="24"/>
        <v>-4.8491504426518743E-3</v>
      </c>
      <c r="I1582" s="262"/>
      <c r="J1582" s="266">
        <v>1580</v>
      </c>
      <c r="K1582">
        <v>-4.8491504426518743E-3</v>
      </c>
      <c r="L1582" s="267">
        <v>-6.0702169961085167E-3</v>
      </c>
    </row>
    <row r="1583" spans="1:12" ht="14.4" x14ac:dyDescent="0.3">
      <c r="A1583" s="8">
        <v>41844</v>
      </c>
      <c r="B1583" s="260">
        <v>1988.0699460000001</v>
      </c>
      <c r="C1583" s="260">
        <v>1991.3900149999999</v>
      </c>
      <c r="D1583" s="260">
        <v>1985.790039</v>
      </c>
      <c r="E1583" s="260">
        <v>1987.9799800000001</v>
      </c>
      <c r="F1583" s="261">
        <v>1987.9799800000001</v>
      </c>
      <c r="G1583" s="260">
        <v>3203530000</v>
      </c>
      <c r="H1583" s="263">
        <f t="shared" si="24"/>
        <v>4.8815556797325999E-4</v>
      </c>
      <c r="I1583" s="262"/>
      <c r="J1583" s="266">
        <v>1581</v>
      </c>
      <c r="K1583">
        <v>4.8815556797325999E-4</v>
      </c>
      <c r="L1583" s="267">
        <v>-6.0681264867375514E-3</v>
      </c>
    </row>
    <row r="1584" spans="1:12" ht="14.4" x14ac:dyDescent="0.3">
      <c r="A1584" s="8">
        <v>41843</v>
      </c>
      <c r="B1584" s="260">
        <v>1985.3199460000001</v>
      </c>
      <c r="C1584" s="260">
        <v>1989.2299800000001</v>
      </c>
      <c r="D1584" s="260">
        <v>1982.4399410000001</v>
      </c>
      <c r="E1584" s="260">
        <v>1987.01001</v>
      </c>
      <c r="F1584" s="261">
        <v>1987.01001</v>
      </c>
      <c r="G1584" s="260">
        <v>2869720000</v>
      </c>
      <c r="H1584" s="263">
        <f t="shared" si="24"/>
        <v>1.7544382737449105E-3</v>
      </c>
      <c r="I1584" s="262"/>
      <c r="J1584" s="266">
        <v>1582</v>
      </c>
      <c r="K1584">
        <v>1.7544382737449105E-3</v>
      </c>
      <c r="L1584" s="267">
        <v>-6.0674946140922741E-3</v>
      </c>
    </row>
    <row r="1585" spans="1:12" ht="14.4" x14ac:dyDescent="0.3">
      <c r="A1585" s="8">
        <v>41842</v>
      </c>
      <c r="B1585" s="260">
        <v>1975.650024</v>
      </c>
      <c r="C1585" s="260">
        <v>1986.23999</v>
      </c>
      <c r="D1585" s="260">
        <v>1975.650024</v>
      </c>
      <c r="E1585" s="260">
        <v>1983.530029</v>
      </c>
      <c r="F1585" s="261">
        <v>1983.530029</v>
      </c>
      <c r="G1585" s="260">
        <v>2890480000</v>
      </c>
      <c r="H1585" s="263">
        <f t="shared" si="24"/>
        <v>5.0161499242103542E-3</v>
      </c>
      <c r="I1585" s="262"/>
      <c r="J1585" s="266">
        <v>1583</v>
      </c>
      <c r="K1585">
        <v>5.0161499242103542E-3</v>
      </c>
      <c r="L1585" s="267">
        <v>-6.0532058984068523E-3</v>
      </c>
    </row>
    <row r="1586" spans="1:12" ht="14.4" x14ac:dyDescent="0.3">
      <c r="A1586" s="8">
        <v>41841</v>
      </c>
      <c r="B1586" s="260">
        <v>1976.9300539999999</v>
      </c>
      <c r="C1586" s="260">
        <v>1976.9300539999999</v>
      </c>
      <c r="D1586" s="260">
        <v>1965.7700199999999</v>
      </c>
      <c r="E1586" s="260">
        <v>1973.630005</v>
      </c>
      <c r="F1586" s="261">
        <v>1973.630005</v>
      </c>
      <c r="G1586" s="260">
        <v>2611160000</v>
      </c>
      <c r="H1586" s="263">
        <f t="shared" si="24"/>
        <v>-2.3202505622667196E-3</v>
      </c>
      <c r="I1586" s="262"/>
      <c r="J1586" s="266">
        <v>1584</v>
      </c>
      <c r="K1586">
        <v>-2.3202505622667196E-3</v>
      </c>
      <c r="L1586" s="267">
        <v>-6.0493251637452347E-3</v>
      </c>
    </row>
    <row r="1587" spans="1:12" ht="14.4" x14ac:dyDescent="0.3">
      <c r="A1587" s="8">
        <v>41838</v>
      </c>
      <c r="B1587" s="260">
        <v>1961.540039</v>
      </c>
      <c r="C1587" s="260">
        <v>1979.910034</v>
      </c>
      <c r="D1587" s="260">
        <v>1960.8199460000001</v>
      </c>
      <c r="E1587" s="260">
        <v>1978.219971</v>
      </c>
      <c r="F1587" s="261">
        <v>1978.219971</v>
      </c>
      <c r="G1587" s="260">
        <v>3106060000</v>
      </c>
      <c r="H1587" s="263">
        <f t="shared" si="24"/>
        <v>1.0264935780914678E-2</v>
      </c>
      <c r="I1587" s="262"/>
      <c r="J1587" s="266">
        <v>1585</v>
      </c>
      <c r="K1587">
        <v>1.0264935780914678E-2</v>
      </c>
      <c r="L1587" s="267">
        <v>-6.045422088880488E-3</v>
      </c>
    </row>
    <row r="1588" spans="1:12" ht="14.4" x14ac:dyDescent="0.3">
      <c r="A1588" s="8">
        <v>41837</v>
      </c>
      <c r="B1588" s="260">
        <v>1979.75</v>
      </c>
      <c r="C1588" s="260">
        <v>1981.8000489999999</v>
      </c>
      <c r="D1588" s="260">
        <v>1955.589966</v>
      </c>
      <c r="E1588" s="260">
        <v>1958.119995</v>
      </c>
      <c r="F1588" s="261">
        <v>1958.119995</v>
      </c>
      <c r="G1588" s="260">
        <v>3381680000</v>
      </c>
      <c r="H1588" s="263">
        <f t="shared" si="24"/>
        <v>-1.1834026372541712E-2</v>
      </c>
      <c r="I1588" s="262"/>
      <c r="J1588" s="266">
        <v>1586</v>
      </c>
      <c r="K1588">
        <v>-1.1834026372541712E-2</v>
      </c>
      <c r="L1588" s="267">
        <v>-6.0292306782917422E-3</v>
      </c>
    </row>
    <row r="1589" spans="1:12" ht="14.4" x14ac:dyDescent="0.3">
      <c r="A1589" s="8">
        <v>41836</v>
      </c>
      <c r="B1589" s="260">
        <v>1976.349976</v>
      </c>
      <c r="C1589" s="260">
        <v>1983.9399410000001</v>
      </c>
      <c r="D1589" s="260">
        <v>1975.670044</v>
      </c>
      <c r="E1589" s="260">
        <v>1981.5699460000001</v>
      </c>
      <c r="F1589" s="261">
        <v>1981.5699460000001</v>
      </c>
      <c r="G1589" s="260">
        <v>3390950000</v>
      </c>
      <c r="H1589" s="263">
        <f t="shared" si="24"/>
        <v>4.2010849337998646E-3</v>
      </c>
      <c r="I1589" s="262"/>
      <c r="J1589" s="266">
        <v>1587</v>
      </c>
      <c r="K1589">
        <v>4.2010849337998646E-3</v>
      </c>
      <c r="L1589" s="267">
        <v>-6.014938750618563E-3</v>
      </c>
    </row>
    <row r="1590" spans="1:12" ht="14.4" x14ac:dyDescent="0.3">
      <c r="A1590" s="8">
        <v>41835</v>
      </c>
      <c r="B1590" s="260">
        <v>1977.3599850000001</v>
      </c>
      <c r="C1590" s="260">
        <v>1982.5200199999999</v>
      </c>
      <c r="D1590" s="260">
        <v>1965.339966</v>
      </c>
      <c r="E1590" s="260">
        <v>1973.280029</v>
      </c>
      <c r="F1590" s="261">
        <v>1973.280029</v>
      </c>
      <c r="G1590" s="260">
        <v>3328740000</v>
      </c>
      <c r="H1590" s="263">
        <f t="shared" si="24"/>
        <v>-1.932096022644409E-3</v>
      </c>
      <c r="I1590" s="262"/>
      <c r="J1590" s="266">
        <v>1588</v>
      </c>
      <c r="K1590">
        <v>-1.932096022644409E-3</v>
      </c>
      <c r="L1590" s="267">
        <v>-6.0121491800959152E-3</v>
      </c>
    </row>
    <row r="1591" spans="1:12" ht="14.4" x14ac:dyDescent="0.3">
      <c r="A1591" s="8">
        <v>41834</v>
      </c>
      <c r="B1591" s="260">
        <v>1969.8599850000001</v>
      </c>
      <c r="C1591" s="260">
        <v>1979.849976</v>
      </c>
      <c r="D1591" s="260">
        <v>1969.8599850000001</v>
      </c>
      <c r="E1591" s="260">
        <v>1977.099976</v>
      </c>
      <c r="F1591" s="261">
        <v>1977.099976</v>
      </c>
      <c r="G1591" s="260">
        <v>2744920000</v>
      </c>
      <c r="H1591" s="263">
        <f t="shared" si="24"/>
        <v>4.8435533483188794E-3</v>
      </c>
      <c r="I1591" s="262"/>
      <c r="J1591" s="266">
        <v>1589</v>
      </c>
      <c r="K1591">
        <v>4.8435533483188794E-3</v>
      </c>
      <c r="L1591" s="267">
        <v>-6.0103424011760326E-3</v>
      </c>
    </row>
    <row r="1592" spans="1:12" ht="14.4" x14ac:dyDescent="0.3">
      <c r="A1592" s="8">
        <v>41831</v>
      </c>
      <c r="B1592" s="260">
        <v>1965.76001</v>
      </c>
      <c r="C1592" s="260">
        <v>1968.670044</v>
      </c>
      <c r="D1592" s="260">
        <v>1959.630005</v>
      </c>
      <c r="E1592" s="260">
        <v>1967.5699460000001</v>
      </c>
      <c r="F1592" s="261">
        <v>1967.5699460000001</v>
      </c>
      <c r="G1592" s="260">
        <v>2684630000</v>
      </c>
      <c r="H1592" s="263">
        <f t="shared" si="24"/>
        <v>1.4709224507656886E-3</v>
      </c>
      <c r="I1592" s="262"/>
      <c r="J1592" s="266">
        <v>1590</v>
      </c>
      <c r="K1592">
        <v>1.4709224507656886E-3</v>
      </c>
      <c r="L1592" s="267">
        <v>-6.0095434915230575E-3</v>
      </c>
    </row>
    <row r="1593" spans="1:12" ht="14.4" x14ac:dyDescent="0.3">
      <c r="A1593" s="8">
        <v>41830</v>
      </c>
      <c r="B1593" s="260">
        <v>1966.670044</v>
      </c>
      <c r="C1593" s="260">
        <v>1969.839966</v>
      </c>
      <c r="D1593" s="260">
        <v>1952.8599850000001</v>
      </c>
      <c r="E1593" s="260">
        <v>1964.6800539999999</v>
      </c>
      <c r="F1593" s="261">
        <v>1964.6800539999999</v>
      </c>
      <c r="G1593" s="260">
        <v>3165690000</v>
      </c>
      <c r="H1593" s="263">
        <f t="shared" si="24"/>
        <v>-4.1310716999271432E-3</v>
      </c>
      <c r="I1593" s="262"/>
      <c r="J1593" s="266">
        <v>1591</v>
      </c>
      <c r="K1593">
        <v>-4.1310716999271432E-3</v>
      </c>
      <c r="L1593" s="267">
        <v>-5.9965349109452745E-3</v>
      </c>
    </row>
    <row r="1594" spans="1:12" ht="14.4" x14ac:dyDescent="0.3">
      <c r="A1594" s="8">
        <v>41829</v>
      </c>
      <c r="B1594" s="260">
        <v>1965.099976</v>
      </c>
      <c r="C1594" s="260">
        <v>1974.150024</v>
      </c>
      <c r="D1594" s="260">
        <v>1965.099976</v>
      </c>
      <c r="E1594" s="260">
        <v>1972.829956</v>
      </c>
      <c r="F1594" s="261">
        <v>1972.829956</v>
      </c>
      <c r="G1594" s="260">
        <v>2858800000</v>
      </c>
      <c r="H1594" s="263">
        <f t="shared" si="24"/>
        <v>4.6442678303448386E-3</v>
      </c>
      <c r="I1594" s="262"/>
      <c r="J1594" s="266">
        <v>1592</v>
      </c>
      <c r="K1594">
        <v>4.6442678303448386E-3</v>
      </c>
      <c r="L1594" s="267">
        <v>-5.9944932148915117E-3</v>
      </c>
    </row>
    <row r="1595" spans="1:12" ht="14.4" x14ac:dyDescent="0.3">
      <c r="A1595" s="8">
        <v>41828</v>
      </c>
      <c r="B1595" s="260">
        <v>1976.3900149999999</v>
      </c>
      <c r="C1595" s="260">
        <v>1976.3900149999999</v>
      </c>
      <c r="D1595" s="260">
        <v>1959.459961</v>
      </c>
      <c r="E1595" s="260">
        <v>1963.709961</v>
      </c>
      <c r="F1595" s="261">
        <v>1963.709961</v>
      </c>
      <c r="G1595" s="260">
        <v>3302430000</v>
      </c>
      <c r="H1595" s="263">
        <f t="shared" si="24"/>
        <v>-7.0488017752528337E-3</v>
      </c>
      <c r="I1595" s="262"/>
      <c r="J1595" s="266">
        <v>1593</v>
      </c>
      <c r="K1595">
        <v>-7.0488017752528337E-3</v>
      </c>
      <c r="L1595" s="267">
        <v>-5.9926937030431388E-3</v>
      </c>
    </row>
    <row r="1596" spans="1:12" ht="14.4" x14ac:dyDescent="0.3">
      <c r="A1596" s="8">
        <v>41827</v>
      </c>
      <c r="B1596" s="260">
        <v>1984.219971</v>
      </c>
      <c r="C1596" s="260">
        <v>1984.219971</v>
      </c>
      <c r="D1596" s="260">
        <v>1974.880005</v>
      </c>
      <c r="E1596" s="260">
        <v>1977.650024</v>
      </c>
      <c r="F1596" s="261">
        <v>1977.650024</v>
      </c>
      <c r="G1596" s="260">
        <v>2681260000</v>
      </c>
      <c r="H1596" s="263">
        <f t="shared" si="24"/>
        <v>-3.9235218548472122E-3</v>
      </c>
      <c r="I1596" s="262"/>
      <c r="J1596" s="266">
        <v>1594</v>
      </c>
      <c r="K1596">
        <v>-3.9235218548472122E-3</v>
      </c>
      <c r="L1596" s="267">
        <v>-5.9812110330360888E-3</v>
      </c>
    </row>
    <row r="1597" spans="1:12" ht="14.4" x14ac:dyDescent="0.3">
      <c r="A1597" s="8">
        <v>41823</v>
      </c>
      <c r="B1597" s="260">
        <v>1975.880005</v>
      </c>
      <c r="C1597" s="260">
        <v>1985.589966</v>
      </c>
      <c r="D1597" s="260">
        <v>1975.880005</v>
      </c>
      <c r="E1597" s="260">
        <v>1985.4399410000001</v>
      </c>
      <c r="F1597" s="261">
        <v>1985.4399410000001</v>
      </c>
      <c r="G1597" s="260">
        <v>1998090000</v>
      </c>
      <c r="H1597" s="263">
        <f t="shared" si="24"/>
        <v>5.4795079698360255E-3</v>
      </c>
      <c r="I1597" s="262"/>
      <c r="J1597" s="266">
        <v>1595</v>
      </c>
      <c r="K1597">
        <v>5.4795079698360255E-3</v>
      </c>
      <c r="L1597" s="267">
        <v>-5.9730672557967348E-3</v>
      </c>
    </row>
    <row r="1598" spans="1:12" ht="14.4" x14ac:dyDescent="0.3">
      <c r="A1598" s="8">
        <v>41822</v>
      </c>
      <c r="B1598" s="260">
        <v>1973.0600589999999</v>
      </c>
      <c r="C1598" s="260">
        <v>1976.670044</v>
      </c>
      <c r="D1598" s="260">
        <v>1972.579956</v>
      </c>
      <c r="E1598" s="260">
        <v>1974.619995</v>
      </c>
      <c r="F1598" s="261">
        <v>1974.619995</v>
      </c>
      <c r="G1598" s="260">
        <v>2851480000</v>
      </c>
      <c r="H1598" s="263">
        <f t="shared" si="24"/>
        <v>6.5881308433292677E-4</v>
      </c>
      <c r="I1598" s="262"/>
      <c r="J1598" s="266">
        <v>1596</v>
      </c>
      <c r="K1598">
        <v>6.5881308433292677E-4</v>
      </c>
      <c r="L1598" s="267">
        <v>-5.9723765440564715E-3</v>
      </c>
    </row>
    <row r="1599" spans="1:12" ht="14.4" x14ac:dyDescent="0.3">
      <c r="A1599" s="8">
        <v>41821</v>
      </c>
      <c r="B1599" s="260">
        <v>1962.290039</v>
      </c>
      <c r="C1599" s="260">
        <v>1978.579956</v>
      </c>
      <c r="D1599" s="260">
        <v>1962.290039</v>
      </c>
      <c r="E1599" s="260">
        <v>1973.3199460000001</v>
      </c>
      <c r="F1599" s="261">
        <v>1973.3199460000001</v>
      </c>
      <c r="G1599" s="260">
        <v>3188240000</v>
      </c>
      <c r="H1599" s="263">
        <f t="shared" si="24"/>
        <v>6.6777705338431784E-3</v>
      </c>
      <c r="I1599" s="262"/>
      <c r="J1599" s="266">
        <v>1597</v>
      </c>
      <c r="K1599">
        <v>6.6777705338431784E-3</v>
      </c>
      <c r="L1599" s="267">
        <v>-5.9707121109955422E-3</v>
      </c>
    </row>
    <row r="1600" spans="1:12" ht="14.4" x14ac:dyDescent="0.3">
      <c r="A1600" s="8">
        <v>41820</v>
      </c>
      <c r="B1600" s="260">
        <v>1960.790039</v>
      </c>
      <c r="C1600" s="260">
        <v>1964.23999</v>
      </c>
      <c r="D1600" s="260">
        <v>1958.219971</v>
      </c>
      <c r="E1600" s="260">
        <v>1960.2299800000001</v>
      </c>
      <c r="F1600" s="261">
        <v>1960.2299800000001</v>
      </c>
      <c r="G1600" s="260">
        <v>3037350000</v>
      </c>
      <c r="H1600" s="263">
        <f t="shared" si="24"/>
        <v>-3.7225696318026581E-4</v>
      </c>
      <c r="I1600" s="262"/>
      <c r="J1600" s="266">
        <v>1598</v>
      </c>
      <c r="K1600">
        <v>-3.7225696318026581E-4</v>
      </c>
      <c r="L1600" s="267">
        <v>-5.9685816013195911E-3</v>
      </c>
    </row>
    <row r="1601" spans="1:12" ht="14.4" x14ac:dyDescent="0.3">
      <c r="A1601" s="8">
        <v>41817</v>
      </c>
      <c r="B1601" s="260">
        <v>1956.5600589999999</v>
      </c>
      <c r="C1601" s="260">
        <v>1961.469971</v>
      </c>
      <c r="D1601" s="260">
        <v>1952.1800539999999</v>
      </c>
      <c r="E1601" s="260">
        <v>1960.959961</v>
      </c>
      <c r="F1601" s="261">
        <v>1960.959961</v>
      </c>
      <c r="G1601" s="260">
        <v>4290590000</v>
      </c>
      <c r="H1601" s="263">
        <f t="shared" si="24"/>
        <v>1.9108685050302067E-3</v>
      </c>
      <c r="I1601" s="262"/>
      <c r="J1601" s="266">
        <v>1599</v>
      </c>
      <c r="K1601">
        <v>1.9108685050302067E-3</v>
      </c>
      <c r="L1601" s="267">
        <v>-5.9676275327512273E-3</v>
      </c>
    </row>
    <row r="1602" spans="1:12" ht="14.4" x14ac:dyDescent="0.3">
      <c r="A1602" s="8">
        <v>41816</v>
      </c>
      <c r="B1602" s="260">
        <v>1959.8900149999999</v>
      </c>
      <c r="C1602" s="260">
        <v>1959.8900149999999</v>
      </c>
      <c r="D1602" s="260">
        <v>1944.6899410000001</v>
      </c>
      <c r="E1602" s="260">
        <v>1957.219971</v>
      </c>
      <c r="F1602" s="261">
        <v>1957.219971</v>
      </c>
      <c r="G1602" s="260">
        <v>2778840000</v>
      </c>
      <c r="H1602" s="263">
        <f t="shared" si="24"/>
        <v>-1.178883694463672E-3</v>
      </c>
      <c r="I1602" s="262"/>
      <c r="J1602" s="266">
        <v>1600</v>
      </c>
      <c r="K1602">
        <v>-1.178883694463672E-3</v>
      </c>
      <c r="L1602" s="267">
        <v>-5.9674050729934397E-3</v>
      </c>
    </row>
    <row r="1603" spans="1:12" ht="14.4" x14ac:dyDescent="0.3">
      <c r="A1603" s="8">
        <v>41815</v>
      </c>
      <c r="B1603" s="260">
        <v>1949.2700199999999</v>
      </c>
      <c r="C1603" s="260">
        <v>1960.829956</v>
      </c>
      <c r="D1603" s="260">
        <v>1947.48999</v>
      </c>
      <c r="E1603" s="260">
        <v>1959.530029</v>
      </c>
      <c r="F1603" s="261">
        <v>1959.530029</v>
      </c>
      <c r="G1603" s="260">
        <v>3106710000</v>
      </c>
      <c r="H1603" s="263">
        <f t="shared" si="24"/>
        <v>4.89751130675708E-3</v>
      </c>
      <c r="I1603" s="262"/>
      <c r="J1603" s="266">
        <v>1601</v>
      </c>
      <c r="K1603">
        <v>4.89751130675708E-3</v>
      </c>
      <c r="L1603" s="267">
        <v>-5.962558408052987E-3</v>
      </c>
    </row>
    <row r="1604" spans="1:12" ht="14.4" x14ac:dyDescent="0.3">
      <c r="A1604" s="8">
        <v>41814</v>
      </c>
      <c r="B1604" s="260">
        <v>1961.969971</v>
      </c>
      <c r="C1604" s="260">
        <v>1968.170044</v>
      </c>
      <c r="D1604" s="260">
        <v>1948.339966</v>
      </c>
      <c r="E1604" s="260">
        <v>1949.9799800000001</v>
      </c>
      <c r="F1604" s="261">
        <v>1949.9799800000001</v>
      </c>
      <c r="G1604" s="260">
        <v>3089700000</v>
      </c>
      <c r="H1604" s="263">
        <f t="shared" ref="H1604:H1667" si="25">(F1604-F1605)/F1605</f>
        <v>-6.4353106814546155E-3</v>
      </c>
      <c r="I1604" s="262"/>
      <c r="J1604" s="266">
        <v>1602</v>
      </c>
      <c r="K1604">
        <v>-6.4353106814546155E-3</v>
      </c>
      <c r="L1604" s="267">
        <v>-5.9430566297989217E-3</v>
      </c>
    </row>
    <row r="1605" spans="1:12" ht="14.4" x14ac:dyDescent="0.3">
      <c r="A1605" s="8">
        <v>41813</v>
      </c>
      <c r="B1605" s="260">
        <v>1962.920044</v>
      </c>
      <c r="C1605" s="260">
        <v>1963.73999</v>
      </c>
      <c r="D1605" s="260">
        <v>1958.8900149999999</v>
      </c>
      <c r="E1605" s="260">
        <v>1962.6099850000001</v>
      </c>
      <c r="F1605" s="261">
        <v>1962.6099850000001</v>
      </c>
      <c r="G1605" s="260">
        <v>2717630000</v>
      </c>
      <c r="H1605" s="263">
        <f t="shared" si="25"/>
        <v>-1.3246419817017257E-4</v>
      </c>
      <c r="I1605" s="262"/>
      <c r="J1605" s="266">
        <v>1603</v>
      </c>
      <c r="K1605">
        <v>-1.3246419817017257E-4</v>
      </c>
      <c r="L1605" s="267">
        <v>-5.9416751412428529E-3</v>
      </c>
    </row>
    <row r="1606" spans="1:12" ht="14.4" x14ac:dyDescent="0.3">
      <c r="A1606" s="8">
        <v>41810</v>
      </c>
      <c r="B1606" s="260">
        <v>1960.4499510000001</v>
      </c>
      <c r="C1606" s="260">
        <v>1963.910034</v>
      </c>
      <c r="D1606" s="260">
        <v>1959.170044</v>
      </c>
      <c r="E1606" s="260">
        <v>1962.869995</v>
      </c>
      <c r="F1606" s="261">
        <v>1962.869995</v>
      </c>
      <c r="G1606" s="260">
        <v>4336240000</v>
      </c>
      <c r="H1606" s="263">
        <f t="shared" si="25"/>
        <v>1.730058502562475E-3</v>
      </c>
      <c r="I1606" s="262"/>
      <c r="J1606" s="266">
        <v>1604</v>
      </c>
      <c r="K1606">
        <v>1.730058502562475E-3</v>
      </c>
      <c r="L1606" s="267">
        <v>-5.9368893147539953E-3</v>
      </c>
    </row>
    <row r="1607" spans="1:12" ht="14.4" x14ac:dyDescent="0.3">
      <c r="A1607" s="8">
        <v>41809</v>
      </c>
      <c r="B1607" s="260">
        <v>1957.5</v>
      </c>
      <c r="C1607" s="260">
        <v>1959.869995</v>
      </c>
      <c r="D1607" s="260">
        <v>1952.26001</v>
      </c>
      <c r="E1607" s="260">
        <v>1959.4799800000001</v>
      </c>
      <c r="F1607" s="261">
        <v>1959.4799800000001</v>
      </c>
      <c r="G1607" s="260">
        <v>2952150000</v>
      </c>
      <c r="H1607" s="263">
        <f t="shared" si="25"/>
        <v>1.2774785769653096E-3</v>
      </c>
      <c r="I1607" s="262"/>
      <c r="J1607" s="266">
        <v>1605</v>
      </c>
      <c r="K1607">
        <v>1.2774785769653096E-3</v>
      </c>
      <c r="L1607" s="267">
        <v>-5.9363172019393376E-3</v>
      </c>
    </row>
    <row r="1608" spans="1:12" ht="14.4" x14ac:dyDescent="0.3">
      <c r="A1608" s="8">
        <v>41808</v>
      </c>
      <c r="B1608" s="260">
        <v>1942.7299800000001</v>
      </c>
      <c r="C1608" s="260">
        <v>1957.73999</v>
      </c>
      <c r="D1608" s="260">
        <v>1939.290039</v>
      </c>
      <c r="E1608" s="260">
        <v>1956.9799800000001</v>
      </c>
      <c r="F1608" s="261">
        <v>1956.9799800000001</v>
      </c>
      <c r="G1608" s="260">
        <v>3065220000</v>
      </c>
      <c r="H1608" s="263">
        <f t="shared" si="25"/>
        <v>7.7188811874360046E-3</v>
      </c>
      <c r="I1608" s="262"/>
      <c r="J1608" s="266">
        <v>1606</v>
      </c>
      <c r="K1608">
        <v>7.7188811874360046E-3</v>
      </c>
      <c r="L1608" s="267">
        <v>-5.9343971807788599E-3</v>
      </c>
    </row>
    <row r="1609" spans="1:12" ht="14.4" x14ac:dyDescent="0.3">
      <c r="A1609" s="8">
        <v>41807</v>
      </c>
      <c r="B1609" s="260">
        <v>1937.150024</v>
      </c>
      <c r="C1609" s="260">
        <v>1943.6899410000001</v>
      </c>
      <c r="D1609" s="260">
        <v>1933.5500489999999</v>
      </c>
      <c r="E1609" s="260">
        <v>1941.98999</v>
      </c>
      <c r="F1609" s="261">
        <v>1941.98999</v>
      </c>
      <c r="G1609" s="260">
        <v>2971260000</v>
      </c>
      <c r="H1609" s="263">
        <f t="shared" si="25"/>
        <v>2.1725690929803782E-3</v>
      </c>
      <c r="I1609" s="262"/>
      <c r="J1609" s="266">
        <v>1607</v>
      </c>
      <c r="K1609">
        <v>2.1725690929803782E-3</v>
      </c>
      <c r="L1609" s="267">
        <v>-5.916172971529873E-3</v>
      </c>
    </row>
    <row r="1610" spans="1:12" ht="14.4" x14ac:dyDescent="0.3">
      <c r="A1610" s="8">
        <v>41806</v>
      </c>
      <c r="B1610" s="260">
        <v>1934.839966</v>
      </c>
      <c r="C1610" s="260">
        <v>1941.150024</v>
      </c>
      <c r="D1610" s="260">
        <v>1930.910034</v>
      </c>
      <c r="E1610" s="260">
        <v>1937.780029</v>
      </c>
      <c r="F1610" s="261">
        <v>1937.780029</v>
      </c>
      <c r="G1610" s="260">
        <v>2926130000</v>
      </c>
      <c r="H1610" s="263">
        <f t="shared" si="25"/>
        <v>8.3670511298242049E-4</v>
      </c>
      <c r="I1610" s="262"/>
      <c r="J1610" s="266">
        <v>1608</v>
      </c>
      <c r="K1610">
        <v>8.3670511298242049E-4</v>
      </c>
      <c r="L1610" s="267">
        <v>-5.9051960174462638E-3</v>
      </c>
    </row>
    <row r="1611" spans="1:12" ht="14.4" x14ac:dyDescent="0.3">
      <c r="A1611" s="8">
        <v>41803</v>
      </c>
      <c r="B1611" s="260">
        <v>1930.8000489999999</v>
      </c>
      <c r="C1611" s="260">
        <v>1937.3000489999999</v>
      </c>
      <c r="D1611" s="260">
        <v>1927.6899410000001</v>
      </c>
      <c r="E1611" s="260">
        <v>1936.160034</v>
      </c>
      <c r="F1611" s="261">
        <v>1936.160034</v>
      </c>
      <c r="G1611" s="260">
        <v>2598230000</v>
      </c>
      <c r="H1611" s="263">
        <f t="shared" si="25"/>
        <v>3.1345617850891249E-3</v>
      </c>
      <c r="I1611" s="262"/>
      <c r="J1611" s="266">
        <v>1609</v>
      </c>
      <c r="K1611">
        <v>3.1345617850891249E-3</v>
      </c>
      <c r="L1611" s="267">
        <v>-5.9049790544291863E-3</v>
      </c>
    </row>
    <row r="1612" spans="1:12" ht="14.4" x14ac:dyDescent="0.3">
      <c r="A1612" s="8">
        <v>41802</v>
      </c>
      <c r="B1612" s="260">
        <v>1943.349976</v>
      </c>
      <c r="C1612" s="260">
        <v>1943.349976</v>
      </c>
      <c r="D1612" s="260">
        <v>1925.780029</v>
      </c>
      <c r="E1612" s="260">
        <v>1930.1099850000001</v>
      </c>
      <c r="F1612" s="261">
        <v>1930.1099850000001</v>
      </c>
      <c r="G1612" s="260">
        <v>3040480000</v>
      </c>
      <c r="H1612" s="263">
        <f t="shared" si="25"/>
        <v>-7.0888938641931847E-3</v>
      </c>
      <c r="I1612" s="262"/>
      <c r="J1612" s="266">
        <v>1610</v>
      </c>
      <c r="K1612">
        <v>-7.0888938641931847E-3</v>
      </c>
      <c r="L1612" s="267">
        <v>-5.9003021201532897E-3</v>
      </c>
    </row>
    <row r="1613" spans="1:12" ht="14.4" x14ac:dyDescent="0.3">
      <c r="A1613" s="8">
        <v>41801</v>
      </c>
      <c r="B1613" s="260">
        <v>1949.369995</v>
      </c>
      <c r="C1613" s="260">
        <v>1949.369995</v>
      </c>
      <c r="D1613" s="260">
        <v>1940.079956</v>
      </c>
      <c r="E1613" s="260">
        <v>1943.8900149999999</v>
      </c>
      <c r="F1613" s="261">
        <v>1943.8900149999999</v>
      </c>
      <c r="G1613" s="260">
        <v>2710620000</v>
      </c>
      <c r="H1613" s="263">
        <f t="shared" si="25"/>
        <v>-3.5370408204140058E-3</v>
      </c>
      <c r="I1613" s="262"/>
      <c r="J1613" s="266">
        <v>1611</v>
      </c>
      <c r="K1613">
        <v>-3.5370408204140058E-3</v>
      </c>
      <c r="L1613" s="267">
        <v>-5.8873373966606309E-3</v>
      </c>
    </row>
    <row r="1614" spans="1:12" ht="14.4" x14ac:dyDescent="0.3">
      <c r="A1614" s="8">
        <v>41800</v>
      </c>
      <c r="B1614" s="260">
        <v>1950.339966</v>
      </c>
      <c r="C1614" s="260">
        <v>1950.8599850000001</v>
      </c>
      <c r="D1614" s="260">
        <v>1944.6400149999999</v>
      </c>
      <c r="E1614" s="260">
        <v>1950.790039</v>
      </c>
      <c r="F1614" s="261">
        <v>1950.790039</v>
      </c>
      <c r="G1614" s="260">
        <v>2702360000</v>
      </c>
      <c r="H1614" s="263">
        <f t="shared" si="25"/>
        <v>-2.4598389514535386E-4</v>
      </c>
      <c r="I1614" s="262"/>
      <c r="J1614" s="266">
        <v>1612</v>
      </c>
      <c r="K1614">
        <v>-2.4598389514535386E-4</v>
      </c>
      <c r="L1614" s="267">
        <v>-5.885016187315276E-3</v>
      </c>
    </row>
    <row r="1615" spans="1:12" ht="14.4" x14ac:dyDescent="0.3">
      <c r="A1615" s="8">
        <v>41799</v>
      </c>
      <c r="B1615" s="260">
        <v>1948.969971</v>
      </c>
      <c r="C1615" s="260">
        <v>1955.5500489999999</v>
      </c>
      <c r="D1615" s="260">
        <v>1947.160034</v>
      </c>
      <c r="E1615" s="260">
        <v>1951.2700199999999</v>
      </c>
      <c r="F1615" s="261">
        <v>1951.2700199999999</v>
      </c>
      <c r="G1615" s="260">
        <v>2812180000</v>
      </c>
      <c r="H1615" s="263">
        <f t="shared" si="25"/>
        <v>9.387716756542239E-4</v>
      </c>
      <c r="I1615" s="262"/>
      <c r="J1615" s="266">
        <v>1613</v>
      </c>
      <c r="K1615">
        <v>9.387716756542239E-4</v>
      </c>
      <c r="L1615" s="267">
        <v>-5.8831781987254131E-3</v>
      </c>
    </row>
    <row r="1616" spans="1:12" ht="14.4" x14ac:dyDescent="0.3">
      <c r="A1616" s="8">
        <v>41796</v>
      </c>
      <c r="B1616" s="260">
        <v>1942.410034</v>
      </c>
      <c r="C1616" s="260">
        <v>1949.4399410000001</v>
      </c>
      <c r="D1616" s="260">
        <v>1942.410034</v>
      </c>
      <c r="E1616" s="260">
        <v>1949.4399410000001</v>
      </c>
      <c r="F1616" s="261">
        <v>1949.4399410000001</v>
      </c>
      <c r="G1616" s="260">
        <v>2864300000</v>
      </c>
      <c r="H1616" s="263">
        <f t="shared" si="25"/>
        <v>4.6277584595831138E-3</v>
      </c>
      <c r="I1616" s="262"/>
      <c r="J1616" s="266">
        <v>1614</v>
      </c>
      <c r="K1616">
        <v>4.6277584595831138E-3</v>
      </c>
      <c r="L1616" s="267">
        <v>-5.8767069770024093E-3</v>
      </c>
    </row>
    <row r="1617" spans="1:12" ht="14.4" x14ac:dyDescent="0.3">
      <c r="A1617" s="8">
        <v>41795</v>
      </c>
      <c r="B1617" s="260">
        <v>1928.5200199999999</v>
      </c>
      <c r="C1617" s="260">
        <v>1941.73999</v>
      </c>
      <c r="D1617" s="260">
        <v>1922.9300539999999</v>
      </c>
      <c r="E1617" s="260">
        <v>1940.459961</v>
      </c>
      <c r="F1617" s="261">
        <v>1940.459961</v>
      </c>
      <c r="G1617" s="260">
        <v>3113270000</v>
      </c>
      <c r="H1617" s="263">
        <f t="shared" si="25"/>
        <v>6.5252795647932653E-3</v>
      </c>
      <c r="I1617" s="262"/>
      <c r="J1617" s="266">
        <v>1615</v>
      </c>
      <c r="K1617">
        <v>6.5252795647932653E-3</v>
      </c>
      <c r="L1617" s="267">
        <v>-5.8759214257377524E-3</v>
      </c>
    </row>
    <row r="1618" spans="1:12" ht="14.4" x14ac:dyDescent="0.3">
      <c r="A1618" s="8">
        <v>41794</v>
      </c>
      <c r="B1618" s="260">
        <v>1923.0600589999999</v>
      </c>
      <c r="C1618" s="260">
        <v>1928.630005</v>
      </c>
      <c r="D1618" s="260">
        <v>1918.599976</v>
      </c>
      <c r="E1618" s="260">
        <v>1927.880005</v>
      </c>
      <c r="F1618" s="261">
        <v>1927.880005</v>
      </c>
      <c r="G1618" s="260">
        <v>2793920000</v>
      </c>
      <c r="H1618" s="263">
        <f t="shared" si="25"/>
        <v>1.8916637316117458E-3</v>
      </c>
      <c r="I1618" s="262"/>
      <c r="J1618" s="266">
        <v>1616</v>
      </c>
      <c r="K1618">
        <v>1.8916637316117458E-3</v>
      </c>
      <c r="L1618" s="267">
        <v>-5.8634549347743731E-3</v>
      </c>
    </row>
    <row r="1619" spans="1:12" ht="14.4" x14ac:dyDescent="0.3">
      <c r="A1619" s="8">
        <v>41793</v>
      </c>
      <c r="B1619" s="260">
        <v>1923.0699460000001</v>
      </c>
      <c r="C1619" s="260">
        <v>1925.0699460000001</v>
      </c>
      <c r="D1619" s="260">
        <v>1918.790039</v>
      </c>
      <c r="E1619" s="260">
        <v>1924.23999</v>
      </c>
      <c r="F1619" s="261">
        <v>1924.23999</v>
      </c>
      <c r="G1619" s="260">
        <v>2867180000</v>
      </c>
      <c r="H1619" s="263">
        <f t="shared" si="25"/>
        <v>-3.7921682467635361E-4</v>
      </c>
      <c r="I1619" s="262"/>
      <c r="J1619" s="266">
        <v>1617</v>
      </c>
      <c r="K1619">
        <v>-3.7921682467635361E-4</v>
      </c>
      <c r="L1619" s="267">
        <v>-5.8598804773599385E-3</v>
      </c>
    </row>
    <row r="1620" spans="1:12" ht="14.4" x14ac:dyDescent="0.3">
      <c r="A1620" s="8">
        <v>41792</v>
      </c>
      <c r="B1620" s="260">
        <v>1923.869995</v>
      </c>
      <c r="C1620" s="260">
        <v>1925.880005</v>
      </c>
      <c r="D1620" s="260">
        <v>1915.9799800000001</v>
      </c>
      <c r="E1620" s="260">
        <v>1924.969971</v>
      </c>
      <c r="F1620" s="261">
        <v>1924.969971</v>
      </c>
      <c r="G1620" s="260">
        <v>2509020000</v>
      </c>
      <c r="H1620" s="263">
        <f t="shared" si="25"/>
        <v>7.2782640574688725E-4</v>
      </c>
      <c r="I1620" s="262"/>
      <c r="J1620" s="266">
        <v>1618</v>
      </c>
      <c r="K1620">
        <v>7.2782640574688725E-4</v>
      </c>
      <c r="L1620" s="267">
        <v>-5.8552018289241949E-3</v>
      </c>
    </row>
    <row r="1621" spans="1:12" ht="14.4" x14ac:dyDescent="0.3">
      <c r="A1621" s="8">
        <v>41789</v>
      </c>
      <c r="B1621" s="260">
        <v>1920.329956</v>
      </c>
      <c r="C1621" s="260">
        <v>1924.030029</v>
      </c>
      <c r="D1621" s="260">
        <v>1916.6400149999999</v>
      </c>
      <c r="E1621" s="260">
        <v>1923.5699460000001</v>
      </c>
      <c r="F1621" s="261">
        <v>1923.5699460000001</v>
      </c>
      <c r="G1621" s="260">
        <v>3263490000</v>
      </c>
      <c r="H1621" s="263">
        <f t="shared" si="25"/>
        <v>1.8436779355184029E-3</v>
      </c>
      <c r="I1621" s="262"/>
      <c r="J1621" s="266">
        <v>1619</v>
      </c>
      <c r="K1621">
        <v>1.8436779355184029E-3</v>
      </c>
      <c r="L1621" s="267">
        <v>-5.8548429602262343E-3</v>
      </c>
    </row>
    <row r="1622" spans="1:12" ht="14.4" x14ac:dyDescent="0.3">
      <c r="A1622" s="8">
        <v>41788</v>
      </c>
      <c r="B1622" s="260">
        <v>1910.599976</v>
      </c>
      <c r="C1622" s="260">
        <v>1920.030029</v>
      </c>
      <c r="D1622" s="260">
        <v>1909.8199460000001</v>
      </c>
      <c r="E1622" s="260">
        <v>1920.030029</v>
      </c>
      <c r="F1622" s="261">
        <v>1920.030029</v>
      </c>
      <c r="G1622" s="260">
        <v>2709050000</v>
      </c>
      <c r="H1622" s="263">
        <f t="shared" si="25"/>
        <v>5.3671102662892073E-3</v>
      </c>
      <c r="I1622" s="262"/>
      <c r="J1622" s="266">
        <v>1620</v>
      </c>
      <c r="K1622">
        <v>5.3671102662892073E-3</v>
      </c>
      <c r="L1622" s="267">
        <v>-5.8528644786096451E-3</v>
      </c>
    </row>
    <row r="1623" spans="1:12" ht="14.4" x14ac:dyDescent="0.3">
      <c r="A1623" s="8">
        <v>41787</v>
      </c>
      <c r="B1623" s="260">
        <v>1911.7700199999999</v>
      </c>
      <c r="C1623" s="260">
        <v>1914.459961</v>
      </c>
      <c r="D1623" s="260">
        <v>1907.3000489999999</v>
      </c>
      <c r="E1623" s="260">
        <v>1909.780029</v>
      </c>
      <c r="F1623" s="261">
        <v>1909.780029</v>
      </c>
      <c r="G1623" s="260">
        <v>2976450000</v>
      </c>
      <c r="H1623" s="263">
        <f t="shared" si="25"/>
        <v>-1.114071772270422E-3</v>
      </c>
      <c r="I1623" s="262"/>
      <c r="J1623" s="266">
        <v>1621</v>
      </c>
      <c r="K1623">
        <v>-1.114071772270422E-3</v>
      </c>
      <c r="L1623" s="267">
        <v>-5.8413894815938384E-3</v>
      </c>
    </row>
    <row r="1624" spans="1:12" ht="14.4" x14ac:dyDescent="0.3">
      <c r="A1624" s="8">
        <v>41786</v>
      </c>
      <c r="B1624" s="260">
        <v>1902.01001</v>
      </c>
      <c r="C1624" s="260">
        <v>1912.280029</v>
      </c>
      <c r="D1624" s="260">
        <v>1902.01001</v>
      </c>
      <c r="E1624" s="260">
        <v>1911.910034</v>
      </c>
      <c r="F1624" s="261">
        <v>1911.910034</v>
      </c>
      <c r="G1624" s="260">
        <v>2911020000</v>
      </c>
      <c r="H1624" s="263">
        <f t="shared" si="25"/>
        <v>5.9878059416865878E-3</v>
      </c>
      <c r="I1624" s="262"/>
      <c r="J1624" s="266">
        <v>1622</v>
      </c>
      <c r="K1624">
        <v>5.9878059416865878E-3</v>
      </c>
      <c r="L1624" s="267">
        <v>-5.8390164404467683E-3</v>
      </c>
    </row>
    <row r="1625" spans="1:12" ht="14.4" x14ac:dyDescent="0.3">
      <c r="A1625" s="8">
        <v>41782</v>
      </c>
      <c r="B1625" s="260">
        <v>1893.3199460000001</v>
      </c>
      <c r="C1625" s="260">
        <v>1901.26001</v>
      </c>
      <c r="D1625" s="260">
        <v>1893.3199460000001</v>
      </c>
      <c r="E1625" s="260">
        <v>1900.530029</v>
      </c>
      <c r="F1625" s="261">
        <v>1900.530029</v>
      </c>
      <c r="G1625" s="260">
        <v>2396280000</v>
      </c>
      <c r="H1625" s="263">
        <f t="shared" si="25"/>
        <v>4.2483918237263586E-3</v>
      </c>
      <c r="I1625" s="262"/>
      <c r="J1625" s="266">
        <v>1623</v>
      </c>
      <c r="K1625">
        <v>4.2483918237263586E-3</v>
      </c>
      <c r="L1625" s="267">
        <v>-5.8373333297620962E-3</v>
      </c>
    </row>
    <row r="1626" spans="1:12" ht="14.4" x14ac:dyDescent="0.3">
      <c r="A1626" s="8">
        <v>41781</v>
      </c>
      <c r="B1626" s="260">
        <v>1888.1899410000001</v>
      </c>
      <c r="C1626" s="260">
        <v>1896.329956</v>
      </c>
      <c r="D1626" s="260">
        <v>1885.3900149999999</v>
      </c>
      <c r="E1626" s="260">
        <v>1892.48999</v>
      </c>
      <c r="F1626" s="261">
        <v>1892.48999</v>
      </c>
      <c r="G1626" s="260">
        <v>2759800000</v>
      </c>
      <c r="H1626" s="263">
        <f t="shared" si="25"/>
        <v>2.362229907096473E-3</v>
      </c>
      <c r="I1626" s="262"/>
      <c r="J1626" s="266">
        <v>1624</v>
      </c>
      <c r="K1626">
        <v>2.362229907096473E-3</v>
      </c>
      <c r="L1626" s="267">
        <v>-5.8327438349239169E-3</v>
      </c>
    </row>
    <row r="1627" spans="1:12" ht="14.4" x14ac:dyDescent="0.3">
      <c r="A1627" s="8">
        <v>41780</v>
      </c>
      <c r="B1627" s="260">
        <v>1873.339966</v>
      </c>
      <c r="C1627" s="260">
        <v>1888.8000489999999</v>
      </c>
      <c r="D1627" s="260">
        <v>1873.339966</v>
      </c>
      <c r="E1627" s="260">
        <v>1888.030029</v>
      </c>
      <c r="F1627" s="261">
        <v>1888.030029</v>
      </c>
      <c r="G1627" s="260">
        <v>2777140000</v>
      </c>
      <c r="H1627" s="263">
        <f t="shared" si="25"/>
        <v>8.1160988221612874E-3</v>
      </c>
      <c r="I1627" s="262"/>
      <c r="J1627" s="266">
        <v>1625</v>
      </c>
      <c r="K1627">
        <v>8.1160988221612874E-3</v>
      </c>
      <c r="L1627" s="267">
        <v>-5.8320591155930366E-3</v>
      </c>
    </row>
    <row r="1628" spans="1:12" ht="14.4" x14ac:dyDescent="0.3">
      <c r="A1628" s="8">
        <v>41779</v>
      </c>
      <c r="B1628" s="260">
        <v>1884.880005</v>
      </c>
      <c r="C1628" s="260">
        <v>1884.880005</v>
      </c>
      <c r="D1628" s="260">
        <v>1868.1400149999999</v>
      </c>
      <c r="E1628" s="260">
        <v>1872.829956</v>
      </c>
      <c r="F1628" s="261">
        <v>1872.829956</v>
      </c>
      <c r="G1628" s="260">
        <v>3007700000</v>
      </c>
      <c r="H1628" s="263">
        <f t="shared" si="25"/>
        <v>-6.4983980976560758E-3</v>
      </c>
      <c r="I1628" s="262"/>
      <c r="J1628" s="266">
        <v>1626</v>
      </c>
      <c r="K1628">
        <v>-6.4983980976560758E-3</v>
      </c>
      <c r="L1628" s="267">
        <v>-5.8262971724971618E-3</v>
      </c>
    </row>
    <row r="1629" spans="1:12" ht="14.4" x14ac:dyDescent="0.3">
      <c r="A1629" s="8">
        <v>41778</v>
      </c>
      <c r="B1629" s="260">
        <v>1876.660034</v>
      </c>
      <c r="C1629" s="260">
        <v>1886</v>
      </c>
      <c r="D1629" s="260">
        <v>1872.420044</v>
      </c>
      <c r="E1629" s="260">
        <v>1885.079956</v>
      </c>
      <c r="F1629" s="261">
        <v>1885.079956</v>
      </c>
      <c r="G1629" s="260">
        <v>2664250000</v>
      </c>
      <c r="H1629" s="263">
        <f t="shared" si="25"/>
        <v>3.8447866495222149E-3</v>
      </c>
      <c r="I1629" s="262"/>
      <c r="J1629" s="266">
        <v>1627</v>
      </c>
      <c r="K1629">
        <v>3.8447866495222149E-3</v>
      </c>
      <c r="L1629" s="267">
        <v>-5.8254154254255936E-3</v>
      </c>
    </row>
    <row r="1630" spans="1:12" ht="14.4" x14ac:dyDescent="0.3">
      <c r="A1630" s="8">
        <v>41775</v>
      </c>
      <c r="B1630" s="260">
        <v>1871.1899410000001</v>
      </c>
      <c r="C1630" s="260">
        <v>1878.280029</v>
      </c>
      <c r="D1630" s="260">
        <v>1864.8199460000001</v>
      </c>
      <c r="E1630" s="260">
        <v>1877.8599850000001</v>
      </c>
      <c r="F1630" s="261">
        <v>1877.8599850000001</v>
      </c>
      <c r="G1630" s="260">
        <v>3173650000</v>
      </c>
      <c r="H1630" s="263">
        <f t="shared" si="25"/>
        <v>3.7469647967112475E-3</v>
      </c>
      <c r="I1630" s="262"/>
      <c r="J1630" s="266">
        <v>1628</v>
      </c>
      <c r="K1630">
        <v>3.7469647967112475E-3</v>
      </c>
      <c r="L1630" s="267">
        <v>-5.8224944678031479E-3</v>
      </c>
    </row>
    <row r="1631" spans="1:12" ht="14.4" x14ac:dyDescent="0.3">
      <c r="A1631" s="8">
        <v>41774</v>
      </c>
      <c r="B1631" s="260">
        <v>1888.160034</v>
      </c>
      <c r="C1631" s="260">
        <v>1888.160034</v>
      </c>
      <c r="D1631" s="260">
        <v>1862.3599850000001</v>
      </c>
      <c r="E1631" s="260">
        <v>1870.849976</v>
      </c>
      <c r="F1631" s="261">
        <v>1870.849976</v>
      </c>
      <c r="G1631" s="260">
        <v>3552640000</v>
      </c>
      <c r="H1631" s="263">
        <f t="shared" si="25"/>
        <v>-9.3618066583573741E-3</v>
      </c>
      <c r="I1631" s="262"/>
      <c r="J1631" s="266">
        <v>1629</v>
      </c>
      <c r="K1631">
        <v>-9.3618066583573741E-3</v>
      </c>
      <c r="L1631" s="267">
        <v>-5.8130669497838093E-3</v>
      </c>
    </row>
    <row r="1632" spans="1:12" ht="14.4" x14ac:dyDescent="0.3">
      <c r="A1632" s="8">
        <v>41773</v>
      </c>
      <c r="B1632" s="260">
        <v>1897.130005</v>
      </c>
      <c r="C1632" s="260">
        <v>1897.130005</v>
      </c>
      <c r="D1632" s="260">
        <v>1885.7700199999999</v>
      </c>
      <c r="E1632" s="260">
        <v>1888.530029</v>
      </c>
      <c r="F1632" s="261">
        <v>1888.530029</v>
      </c>
      <c r="G1632" s="260">
        <v>2822060000</v>
      </c>
      <c r="H1632" s="263">
        <f t="shared" si="25"/>
        <v>-4.7010051544701019E-3</v>
      </c>
      <c r="I1632" s="262"/>
      <c r="J1632" s="266">
        <v>1630</v>
      </c>
      <c r="K1632">
        <v>-4.7010051544701019E-3</v>
      </c>
      <c r="L1632" s="267">
        <v>-5.8075114027851243E-3</v>
      </c>
    </row>
    <row r="1633" spans="1:12" ht="14.4" x14ac:dyDescent="0.3">
      <c r="A1633" s="8">
        <v>41772</v>
      </c>
      <c r="B1633" s="260">
        <v>1896.75</v>
      </c>
      <c r="C1633" s="260">
        <v>1902.170044</v>
      </c>
      <c r="D1633" s="260">
        <v>1896.0600589999999</v>
      </c>
      <c r="E1633" s="260">
        <v>1897.4499510000001</v>
      </c>
      <c r="F1633" s="261">
        <v>1897.4499510000001</v>
      </c>
      <c r="G1633" s="260">
        <v>2915680000</v>
      </c>
      <c r="H1633" s="263">
        <f t="shared" si="25"/>
        <v>4.2175783084798837E-4</v>
      </c>
      <c r="I1633" s="262"/>
      <c r="J1633" s="266">
        <v>1631</v>
      </c>
      <c r="K1633">
        <v>4.2175783084798837E-4</v>
      </c>
      <c r="L1633" s="267">
        <v>-5.8049711523248402E-3</v>
      </c>
    </row>
    <row r="1634" spans="1:12" ht="14.4" x14ac:dyDescent="0.3">
      <c r="A1634" s="8">
        <v>41771</v>
      </c>
      <c r="B1634" s="260">
        <v>1880.030029</v>
      </c>
      <c r="C1634" s="260">
        <v>1897.130005</v>
      </c>
      <c r="D1634" s="260">
        <v>1880.030029</v>
      </c>
      <c r="E1634" s="260">
        <v>1896.650024</v>
      </c>
      <c r="F1634" s="261">
        <v>1896.650024</v>
      </c>
      <c r="G1634" s="260">
        <v>3005740000</v>
      </c>
      <c r="H1634" s="263">
        <f t="shared" si="25"/>
        <v>9.6727376354577704E-3</v>
      </c>
      <c r="I1634" s="262"/>
      <c r="J1634" s="266">
        <v>1632</v>
      </c>
      <c r="K1634">
        <v>9.6727376354577704E-3</v>
      </c>
      <c r="L1634" s="267">
        <v>-5.7928884272984314E-3</v>
      </c>
    </row>
    <row r="1635" spans="1:12" ht="14.4" x14ac:dyDescent="0.3">
      <c r="A1635" s="8">
        <v>41768</v>
      </c>
      <c r="B1635" s="260">
        <v>1875.2700199999999</v>
      </c>
      <c r="C1635" s="260">
        <v>1878.5699460000001</v>
      </c>
      <c r="D1635" s="260">
        <v>1867.0200199999999</v>
      </c>
      <c r="E1635" s="260">
        <v>1878.4799800000001</v>
      </c>
      <c r="F1635" s="261">
        <v>1878.4799800000001</v>
      </c>
      <c r="G1635" s="260">
        <v>3025020000</v>
      </c>
      <c r="H1635" s="263">
        <f t="shared" si="25"/>
        <v>1.5194761186389134E-3</v>
      </c>
      <c r="I1635" s="262"/>
      <c r="J1635" s="266">
        <v>1633</v>
      </c>
      <c r="K1635">
        <v>1.5194761186389134E-3</v>
      </c>
      <c r="L1635" s="267">
        <v>-5.791854866034233E-3</v>
      </c>
    </row>
    <row r="1636" spans="1:12" ht="14.4" x14ac:dyDescent="0.3">
      <c r="A1636" s="8">
        <v>41767</v>
      </c>
      <c r="B1636" s="260">
        <v>1877.3900149999999</v>
      </c>
      <c r="C1636" s="260">
        <v>1889.0699460000001</v>
      </c>
      <c r="D1636" s="260">
        <v>1870.0500489999999</v>
      </c>
      <c r="E1636" s="260">
        <v>1875.630005</v>
      </c>
      <c r="F1636" s="261">
        <v>1875.630005</v>
      </c>
      <c r="G1636" s="260">
        <v>3393420000</v>
      </c>
      <c r="H1636" s="263">
        <f t="shared" si="25"/>
        <v>-1.373624916048477E-3</v>
      </c>
      <c r="I1636" s="262"/>
      <c r="J1636" s="266">
        <v>1634</v>
      </c>
      <c r="K1636">
        <v>-1.373624916048477E-3</v>
      </c>
      <c r="L1636" s="267">
        <v>-5.791794823330549E-3</v>
      </c>
    </row>
    <row r="1637" spans="1:12" ht="14.4" x14ac:dyDescent="0.3">
      <c r="A1637" s="8">
        <v>41766</v>
      </c>
      <c r="B1637" s="260">
        <v>1868.530029</v>
      </c>
      <c r="C1637" s="260">
        <v>1878.829956</v>
      </c>
      <c r="D1637" s="260">
        <v>1859.790039</v>
      </c>
      <c r="E1637" s="260">
        <v>1878.209961</v>
      </c>
      <c r="F1637" s="261">
        <v>1878.209961</v>
      </c>
      <c r="G1637" s="260">
        <v>3632950000</v>
      </c>
      <c r="H1637" s="263">
        <f t="shared" si="25"/>
        <v>5.6164682944325785E-3</v>
      </c>
      <c r="I1637" s="262"/>
      <c r="J1637" s="266">
        <v>1635</v>
      </c>
      <c r="K1637">
        <v>5.6164682944325785E-3</v>
      </c>
      <c r="L1637" s="267">
        <v>-5.7878280870160255E-3</v>
      </c>
    </row>
    <row r="1638" spans="1:12" ht="14.4" x14ac:dyDescent="0.3">
      <c r="A1638" s="8">
        <v>41765</v>
      </c>
      <c r="B1638" s="260">
        <v>1883.6899410000001</v>
      </c>
      <c r="C1638" s="260">
        <v>1883.6899410000001</v>
      </c>
      <c r="D1638" s="260">
        <v>1867.719971</v>
      </c>
      <c r="E1638" s="260">
        <v>1867.719971</v>
      </c>
      <c r="F1638" s="261">
        <v>1867.719971</v>
      </c>
      <c r="G1638" s="260">
        <v>3327260000</v>
      </c>
      <c r="H1638" s="263">
        <f t="shared" si="25"/>
        <v>-8.9883919085642413E-3</v>
      </c>
      <c r="I1638" s="262"/>
      <c r="J1638" s="266">
        <v>1636</v>
      </c>
      <c r="K1638">
        <v>-8.9883919085642413E-3</v>
      </c>
      <c r="L1638" s="267">
        <v>-5.780822613559021E-3</v>
      </c>
    </row>
    <row r="1639" spans="1:12" ht="14.4" x14ac:dyDescent="0.3">
      <c r="A1639" s="8">
        <v>41764</v>
      </c>
      <c r="B1639" s="260">
        <v>1879.4499510000001</v>
      </c>
      <c r="C1639" s="260">
        <v>1885.51001</v>
      </c>
      <c r="D1639" s="260">
        <v>1866.7700199999999</v>
      </c>
      <c r="E1639" s="260">
        <v>1884.660034</v>
      </c>
      <c r="F1639" s="261">
        <v>1884.660034</v>
      </c>
      <c r="G1639" s="260">
        <v>2733730000</v>
      </c>
      <c r="H1639" s="263">
        <f t="shared" si="25"/>
        <v>1.8712158435479603E-3</v>
      </c>
      <c r="I1639" s="262"/>
      <c r="J1639" s="266">
        <v>1637</v>
      </c>
      <c r="K1639">
        <v>1.8712158435479603E-3</v>
      </c>
      <c r="L1639" s="267">
        <v>-5.7799703914712813E-3</v>
      </c>
    </row>
    <row r="1640" spans="1:12" ht="14.4" x14ac:dyDescent="0.3">
      <c r="A1640" s="8">
        <v>41761</v>
      </c>
      <c r="B1640" s="260">
        <v>1885.3000489999999</v>
      </c>
      <c r="C1640" s="260">
        <v>1891.329956</v>
      </c>
      <c r="D1640" s="260">
        <v>1878.5</v>
      </c>
      <c r="E1640" s="260">
        <v>1881.1400149999999</v>
      </c>
      <c r="F1640" s="261">
        <v>1881.1400149999999</v>
      </c>
      <c r="G1640" s="260">
        <v>3159560000</v>
      </c>
      <c r="H1640" s="263">
        <f t="shared" si="25"/>
        <v>-1.3484450263229145E-3</v>
      </c>
      <c r="I1640" s="262"/>
      <c r="J1640" s="266">
        <v>1638</v>
      </c>
      <c r="K1640">
        <v>-1.3484450263229145E-3</v>
      </c>
      <c r="L1640" s="267">
        <v>-5.779879507860213E-3</v>
      </c>
    </row>
    <row r="1641" spans="1:12" ht="14.4" x14ac:dyDescent="0.3">
      <c r="A1641" s="8">
        <v>41760</v>
      </c>
      <c r="B1641" s="260">
        <v>1884.3900149999999</v>
      </c>
      <c r="C1641" s="260">
        <v>1888.589966</v>
      </c>
      <c r="D1641" s="260">
        <v>1878.040039</v>
      </c>
      <c r="E1641" s="260">
        <v>1883.6800539999999</v>
      </c>
      <c r="F1641" s="261">
        <v>1883.6800539999999</v>
      </c>
      <c r="G1641" s="260">
        <v>3416740000</v>
      </c>
      <c r="H1641" s="263">
        <f t="shared" si="25"/>
        <v>-1.4326123677376192E-4</v>
      </c>
      <c r="I1641" s="262"/>
      <c r="J1641" s="266">
        <v>1639</v>
      </c>
      <c r="K1641">
        <v>-1.4326123677376192E-4</v>
      </c>
      <c r="L1641" s="267">
        <v>-5.779603073628771E-3</v>
      </c>
    </row>
    <row r="1642" spans="1:12" ht="14.4" x14ac:dyDescent="0.3">
      <c r="A1642" s="8">
        <v>41759</v>
      </c>
      <c r="B1642" s="260">
        <v>1877.099976</v>
      </c>
      <c r="C1642" s="260">
        <v>1885.1999510000001</v>
      </c>
      <c r="D1642" s="260">
        <v>1872.6899410000001</v>
      </c>
      <c r="E1642" s="260">
        <v>1883.9499510000001</v>
      </c>
      <c r="F1642" s="261">
        <v>1883.9499510000001</v>
      </c>
      <c r="G1642" s="260">
        <v>3779230000</v>
      </c>
      <c r="H1642" s="263">
        <f t="shared" si="25"/>
        <v>2.9920169148385861E-3</v>
      </c>
      <c r="I1642" s="262"/>
      <c r="J1642" s="266">
        <v>1640</v>
      </c>
      <c r="K1642">
        <v>2.9920169148385861E-3</v>
      </c>
      <c r="L1642" s="267">
        <v>-5.7792557482481367E-3</v>
      </c>
    </row>
    <row r="1643" spans="1:12" ht="14.4" x14ac:dyDescent="0.3">
      <c r="A1643" s="8">
        <v>41758</v>
      </c>
      <c r="B1643" s="260">
        <v>1870.780029</v>
      </c>
      <c r="C1643" s="260">
        <v>1880.599976</v>
      </c>
      <c r="D1643" s="260">
        <v>1870.780029</v>
      </c>
      <c r="E1643" s="260">
        <v>1878.329956</v>
      </c>
      <c r="F1643" s="261">
        <v>1878.329956</v>
      </c>
      <c r="G1643" s="260">
        <v>3647820000</v>
      </c>
      <c r="H1643" s="263">
        <f t="shared" si="25"/>
        <v>4.7607568846756709E-3</v>
      </c>
      <c r="I1643" s="262"/>
      <c r="J1643" s="266">
        <v>1641</v>
      </c>
      <c r="K1643">
        <v>4.7607568846756709E-3</v>
      </c>
      <c r="L1643" s="267">
        <v>-5.7765012985656538E-3</v>
      </c>
    </row>
    <row r="1644" spans="1:12" ht="14.4" x14ac:dyDescent="0.3">
      <c r="A1644" s="8">
        <v>41757</v>
      </c>
      <c r="B1644" s="260">
        <v>1865</v>
      </c>
      <c r="C1644" s="260">
        <v>1877.01001</v>
      </c>
      <c r="D1644" s="260">
        <v>1850.6099850000001</v>
      </c>
      <c r="E1644" s="260">
        <v>1869.4300539999999</v>
      </c>
      <c r="F1644" s="261">
        <v>1869.4300539999999</v>
      </c>
      <c r="G1644" s="260">
        <v>4034680000</v>
      </c>
      <c r="H1644" s="263">
        <f t="shared" si="25"/>
        <v>3.236036236092641E-3</v>
      </c>
      <c r="I1644" s="262"/>
      <c r="J1644" s="266">
        <v>1642</v>
      </c>
      <c r="K1644">
        <v>3.236036236092641E-3</v>
      </c>
      <c r="L1644" s="267">
        <v>-5.7750148178547034E-3</v>
      </c>
    </row>
    <row r="1645" spans="1:12" ht="14.4" x14ac:dyDescent="0.3">
      <c r="A1645" s="8">
        <v>41754</v>
      </c>
      <c r="B1645" s="260">
        <v>1877.719971</v>
      </c>
      <c r="C1645" s="260">
        <v>1877.719971</v>
      </c>
      <c r="D1645" s="260">
        <v>1859.6999510000001</v>
      </c>
      <c r="E1645" s="260">
        <v>1863.400024</v>
      </c>
      <c r="F1645" s="261">
        <v>1863.400024</v>
      </c>
      <c r="G1645" s="260">
        <v>3213020000</v>
      </c>
      <c r="H1645" s="263">
        <f t="shared" si="25"/>
        <v>-8.0963910132735833E-3</v>
      </c>
      <c r="I1645" s="262"/>
      <c r="J1645" s="266">
        <v>1643</v>
      </c>
      <c r="K1645">
        <v>-8.0963910132735833E-3</v>
      </c>
      <c r="L1645" s="267">
        <v>-5.7705677150957421E-3</v>
      </c>
    </row>
    <row r="1646" spans="1:12" ht="14.4" x14ac:dyDescent="0.3">
      <c r="A1646" s="8">
        <v>41753</v>
      </c>
      <c r="B1646" s="260">
        <v>1881.969971</v>
      </c>
      <c r="C1646" s="260">
        <v>1884.0600589999999</v>
      </c>
      <c r="D1646" s="260">
        <v>1870.23999</v>
      </c>
      <c r="E1646" s="260">
        <v>1878.6099850000001</v>
      </c>
      <c r="F1646" s="261">
        <v>1878.6099850000001</v>
      </c>
      <c r="G1646" s="260">
        <v>3191830000</v>
      </c>
      <c r="H1646" s="263">
        <f t="shared" si="25"/>
        <v>1.7169601918777962E-3</v>
      </c>
      <c r="I1646" s="262"/>
      <c r="J1646" s="266">
        <v>1644</v>
      </c>
      <c r="K1646">
        <v>1.7169601918777962E-3</v>
      </c>
      <c r="L1646" s="267">
        <v>-5.7541700458761252E-3</v>
      </c>
    </row>
    <row r="1647" spans="1:12" ht="14.4" x14ac:dyDescent="0.3">
      <c r="A1647" s="8">
        <v>41752</v>
      </c>
      <c r="B1647" s="260">
        <v>1879.3199460000001</v>
      </c>
      <c r="C1647" s="260">
        <v>1879.75</v>
      </c>
      <c r="D1647" s="260">
        <v>1873.910034</v>
      </c>
      <c r="E1647" s="260">
        <v>1875.3900149999999</v>
      </c>
      <c r="F1647" s="261">
        <v>1875.3900149999999</v>
      </c>
      <c r="G1647" s="260">
        <v>3085720000</v>
      </c>
      <c r="H1647" s="263">
        <f t="shared" si="25"/>
        <v>-2.2133137674164674E-3</v>
      </c>
      <c r="I1647" s="262"/>
      <c r="J1647" s="266">
        <v>1645</v>
      </c>
      <c r="K1647">
        <v>-2.2133137674164674E-3</v>
      </c>
      <c r="L1647" s="267">
        <v>-5.7538909706351263E-3</v>
      </c>
    </row>
    <row r="1648" spans="1:12" ht="14.4" x14ac:dyDescent="0.3">
      <c r="A1648" s="8">
        <v>41751</v>
      </c>
      <c r="B1648" s="260">
        <v>1872.5699460000001</v>
      </c>
      <c r="C1648" s="260">
        <v>1884.8900149999999</v>
      </c>
      <c r="D1648" s="260">
        <v>1872.5699460000001</v>
      </c>
      <c r="E1648" s="260">
        <v>1879.5500489999999</v>
      </c>
      <c r="F1648" s="261">
        <v>1879.5500489999999</v>
      </c>
      <c r="G1648" s="260">
        <v>3215440000</v>
      </c>
      <c r="H1648" s="263">
        <f t="shared" si="25"/>
        <v>4.0921389283654023E-3</v>
      </c>
      <c r="I1648" s="262"/>
      <c r="J1648" s="266">
        <v>1646</v>
      </c>
      <c r="K1648">
        <v>4.0921389283654023E-3</v>
      </c>
      <c r="L1648" s="267">
        <v>-5.7458378883700704E-3</v>
      </c>
    </row>
    <row r="1649" spans="1:12" ht="14.4" x14ac:dyDescent="0.3">
      <c r="A1649" s="8">
        <v>41750</v>
      </c>
      <c r="B1649" s="260">
        <v>1865.790039</v>
      </c>
      <c r="C1649" s="260">
        <v>1871.8900149999999</v>
      </c>
      <c r="D1649" s="260">
        <v>1863.1800539999999</v>
      </c>
      <c r="E1649" s="260">
        <v>1871.8900149999999</v>
      </c>
      <c r="F1649" s="261">
        <v>1871.8900149999999</v>
      </c>
      <c r="G1649" s="260">
        <v>2642500000</v>
      </c>
      <c r="H1649" s="263">
        <f t="shared" si="25"/>
        <v>3.7751235169600468E-3</v>
      </c>
      <c r="I1649" s="262"/>
      <c r="J1649" s="266">
        <v>1647</v>
      </c>
      <c r="K1649">
        <v>3.7751235169600468E-3</v>
      </c>
      <c r="L1649" s="267">
        <v>-5.7367748142554157E-3</v>
      </c>
    </row>
    <row r="1650" spans="1:12" ht="14.4" x14ac:dyDescent="0.3">
      <c r="A1650" s="8">
        <v>41746</v>
      </c>
      <c r="B1650" s="260">
        <v>1861.7299800000001</v>
      </c>
      <c r="C1650" s="260">
        <v>1869.630005</v>
      </c>
      <c r="D1650" s="260">
        <v>1856.719971</v>
      </c>
      <c r="E1650" s="260">
        <v>1864.849976</v>
      </c>
      <c r="F1650" s="261">
        <v>1864.849976</v>
      </c>
      <c r="G1650" s="260">
        <v>3341430000</v>
      </c>
      <c r="H1650" s="263">
        <f t="shared" si="25"/>
        <v>1.3638529136033946E-3</v>
      </c>
      <c r="I1650" s="262"/>
      <c r="J1650" s="266">
        <v>1648</v>
      </c>
      <c r="K1650">
        <v>1.3638529136033946E-3</v>
      </c>
      <c r="L1650" s="267">
        <v>-5.7367352680366334E-3</v>
      </c>
    </row>
    <row r="1651" spans="1:12" ht="14.4" x14ac:dyDescent="0.3">
      <c r="A1651" s="8">
        <v>41745</v>
      </c>
      <c r="B1651" s="260">
        <v>1846.01001</v>
      </c>
      <c r="C1651" s="260">
        <v>1862.3100589999999</v>
      </c>
      <c r="D1651" s="260">
        <v>1846.01001</v>
      </c>
      <c r="E1651" s="260">
        <v>1862.3100589999999</v>
      </c>
      <c r="F1651" s="261">
        <v>1862.3100589999999</v>
      </c>
      <c r="G1651" s="260">
        <v>3155080000</v>
      </c>
      <c r="H1651" s="263">
        <f t="shared" si="25"/>
        <v>1.0488491036131515E-2</v>
      </c>
      <c r="I1651" s="262"/>
      <c r="J1651" s="266">
        <v>1649</v>
      </c>
      <c r="K1651">
        <v>1.0488491036131515E-2</v>
      </c>
      <c r="L1651" s="267">
        <v>-5.7261247757898117E-3</v>
      </c>
    </row>
    <row r="1652" spans="1:12" ht="14.4" x14ac:dyDescent="0.3">
      <c r="A1652" s="8">
        <v>41744</v>
      </c>
      <c r="B1652" s="260">
        <v>1831.4499510000001</v>
      </c>
      <c r="C1652" s="260">
        <v>1844.0200199999999</v>
      </c>
      <c r="D1652" s="260">
        <v>1816.290039</v>
      </c>
      <c r="E1652" s="260">
        <v>1842.9799800000001</v>
      </c>
      <c r="F1652" s="261">
        <v>1842.9799800000001</v>
      </c>
      <c r="G1652" s="260">
        <v>3736440000</v>
      </c>
      <c r="H1652" s="263">
        <f t="shared" si="25"/>
        <v>6.7573077287678054E-3</v>
      </c>
      <c r="I1652" s="262"/>
      <c r="J1652" s="266">
        <v>1650</v>
      </c>
      <c r="K1652">
        <v>6.7573077287678054E-3</v>
      </c>
      <c r="L1652" s="267">
        <v>-5.7245222641414632E-3</v>
      </c>
    </row>
    <row r="1653" spans="1:12" ht="14.4" x14ac:dyDescent="0.3">
      <c r="A1653" s="8">
        <v>41743</v>
      </c>
      <c r="B1653" s="260">
        <v>1818.1800539999999</v>
      </c>
      <c r="C1653" s="260">
        <v>1834.1899410000001</v>
      </c>
      <c r="D1653" s="260">
        <v>1815.8000489999999</v>
      </c>
      <c r="E1653" s="260">
        <v>1830.6099850000001</v>
      </c>
      <c r="F1653" s="261">
        <v>1830.6099850000001</v>
      </c>
      <c r="G1653" s="260">
        <v>3111540000</v>
      </c>
      <c r="H1653" s="263">
        <f t="shared" si="25"/>
        <v>8.2172862574667761E-3</v>
      </c>
      <c r="I1653" s="262"/>
      <c r="J1653" s="266">
        <v>1651</v>
      </c>
      <c r="K1653">
        <v>8.2172862574667761E-3</v>
      </c>
      <c r="L1653" s="267">
        <v>-5.723033795795556E-3</v>
      </c>
    </row>
    <row r="1654" spans="1:12" ht="14.4" x14ac:dyDescent="0.3">
      <c r="A1654" s="8">
        <v>41740</v>
      </c>
      <c r="B1654" s="260">
        <v>1830.650024</v>
      </c>
      <c r="C1654" s="260">
        <v>1835.0699460000001</v>
      </c>
      <c r="D1654" s="260">
        <v>1814.3599850000001</v>
      </c>
      <c r="E1654" s="260">
        <v>1815.6899410000001</v>
      </c>
      <c r="F1654" s="261">
        <v>1815.6899410000001</v>
      </c>
      <c r="G1654" s="260">
        <v>3743460000</v>
      </c>
      <c r="H1654" s="263">
        <f t="shared" si="25"/>
        <v>-9.4867738546151811E-3</v>
      </c>
      <c r="I1654" s="262"/>
      <c r="J1654" s="266">
        <v>1652</v>
      </c>
      <c r="K1654">
        <v>-9.4867738546151811E-3</v>
      </c>
      <c r="L1654" s="267">
        <v>-5.7227178275184101E-3</v>
      </c>
    </row>
    <row r="1655" spans="1:12" ht="14.4" x14ac:dyDescent="0.3">
      <c r="A1655" s="8">
        <v>41739</v>
      </c>
      <c r="B1655" s="260">
        <v>1872.280029</v>
      </c>
      <c r="C1655" s="260">
        <v>1872.530029</v>
      </c>
      <c r="D1655" s="260">
        <v>1830.869995</v>
      </c>
      <c r="E1655" s="260">
        <v>1833.079956</v>
      </c>
      <c r="F1655" s="261">
        <v>1833.079956</v>
      </c>
      <c r="G1655" s="260">
        <v>3758780000</v>
      </c>
      <c r="H1655" s="263">
        <f t="shared" si="25"/>
        <v>-2.0884795731297697E-2</v>
      </c>
      <c r="I1655" s="262"/>
      <c r="J1655" s="266">
        <v>1653</v>
      </c>
      <c r="K1655">
        <v>-2.0884795731297697E-2</v>
      </c>
      <c r="L1655" s="267">
        <v>-5.7195145494569307E-3</v>
      </c>
    </row>
    <row r="1656" spans="1:12" ht="14.4" x14ac:dyDescent="0.3">
      <c r="A1656" s="8">
        <v>41738</v>
      </c>
      <c r="B1656" s="260">
        <v>1852.6400149999999</v>
      </c>
      <c r="C1656" s="260">
        <v>1872.4300539999999</v>
      </c>
      <c r="D1656" s="260">
        <v>1852.380005</v>
      </c>
      <c r="E1656" s="260">
        <v>1872.1800539999999</v>
      </c>
      <c r="F1656" s="261">
        <v>1872.1800539999999</v>
      </c>
      <c r="G1656" s="260">
        <v>3308650000</v>
      </c>
      <c r="H1656" s="263">
        <f t="shared" si="25"/>
        <v>1.0918212826308456E-2</v>
      </c>
      <c r="I1656" s="262"/>
      <c r="J1656" s="266">
        <v>1654</v>
      </c>
      <c r="K1656">
        <v>1.0918212826308456E-2</v>
      </c>
      <c r="L1656" s="267">
        <v>-5.7116178699817442E-3</v>
      </c>
    </row>
    <row r="1657" spans="1:12" ht="14.4" x14ac:dyDescent="0.3">
      <c r="A1657" s="8">
        <v>41737</v>
      </c>
      <c r="B1657" s="260">
        <v>1845.4799800000001</v>
      </c>
      <c r="C1657" s="260">
        <v>1854.9499510000001</v>
      </c>
      <c r="D1657" s="260">
        <v>1837.48999</v>
      </c>
      <c r="E1657" s="260">
        <v>1851.959961</v>
      </c>
      <c r="F1657" s="261">
        <v>1851.959961</v>
      </c>
      <c r="G1657" s="260">
        <v>3721450000</v>
      </c>
      <c r="H1657" s="263">
        <f t="shared" si="25"/>
        <v>3.750553838251985E-3</v>
      </c>
      <c r="I1657" s="262"/>
      <c r="J1657" s="266">
        <v>1655</v>
      </c>
      <c r="K1657">
        <v>3.750553838251985E-3</v>
      </c>
      <c r="L1657" s="267">
        <v>-5.7054464113918619E-3</v>
      </c>
    </row>
    <row r="1658" spans="1:12" ht="14.4" x14ac:dyDescent="0.3">
      <c r="A1658" s="8">
        <v>41736</v>
      </c>
      <c r="B1658" s="260">
        <v>1863.920044</v>
      </c>
      <c r="C1658" s="260">
        <v>1864.040039</v>
      </c>
      <c r="D1658" s="260">
        <v>1841.4799800000001</v>
      </c>
      <c r="E1658" s="260">
        <v>1845.040039</v>
      </c>
      <c r="F1658" s="261">
        <v>1845.040039</v>
      </c>
      <c r="G1658" s="260">
        <v>3801540000</v>
      </c>
      <c r="H1658" s="263">
        <f t="shared" si="25"/>
        <v>-1.0750112522990232E-2</v>
      </c>
      <c r="I1658" s="262"/>
      <c r="J1658" s="266">
        <v>1656</v>
      </c>
      <c r="K1658">
        <v>-1.0750112522990232E-2</v>
      </c>
      <c r="L1658" s="267">
        <v>-5.6968508676910326E-3</v>
      </c>
    </row>
    <row r="1659" spans="1:12" ht="14.4" x14ac:dyDescent="0.3">
      <c r="A1659" s="8">
        <v>41733</v>
      </c>
      <c r="B1659" s="260">
        <v>1890.25</v>
      </c>
      <c r="C1659" s="260">
        <v>1897.280029</v>
      </c>
      <c r="D1659" s="260">
        <v>1863.26001</v>
      </c>
      <c r="E1659" s="260">
        <v>1865.089966</v>
      </c>
      <c r="F1659" s="261">
        <v>1865.089966</v>
      </c>
      <c r="G1659" s="260">
        <v>3583750000</v>
      </c>
      <c r="H1659" s="263">
        <f t="shared" si="25"/>
        <v>-1.2537288155389044E-2</v>
      </c>
      <c r="I1659" s="262"/>
      <c r="J1659" s="266">
        <v>1657</v>
      </c>
      <c r="K1659">
        <v>-1.2537288155389044E-2</v>
      </c>
      <c r="L1659" s="267">
        <v>-5.6797902996188841E-3</v>
      </c>
    </row>
    <row r="1660" spans="1:12" ht="14.4" x14ac:dyDescent="0.3">
      <c r="A1660" s="8">
        <v>41732</v>
      </c>
      <c r="B1660" s="260">
        <v>1891.4300539999999</v>
      </c>
      <c r="C1660" s="260">
        <v>1893.8000489999999</v>
      </c>
      <c r="D1660" s="260">
        <v>1882.650024</v>
      </c>
      <c r="E1660" s="260">
        <v>1888.7700199999999</v>
      </c>
      <c r="F1660" s="261">
        <v>1888.7700199999999</v>
      </c>
      <c r="G1660" s="260">
        <v>3055600000</v>
      </c>
      <c r="H1660" s="263">
        <f t="shared" si="25"/>
        <v>-1.1264498244038836E-3</v>
      </c>
      <c r="I1660" s="262"/>
      <c r="J1660" s="266">
        <v>1658</v>
      </c>
      <c r="K1660">
        <v>-1.1264498244038836E-3</v>
      </c>
      <c r="L1660" s="267">
        <v>-5.678939351309773E-3</v>
      </c>
    </row>
    <row r="1661" spans="1:12" ht="14.4" x14ac:dyDescent="0.3">
      <c r="A1661" s="8">
        <v>41731</v>
      </c>
      <c r="B1661" s="260">
        <v>1886.6099850000001</v>
      </c>
      <c r="C1661" s="260">
        <v>1893.170044</v>
      </c>
      <c r="D1661" s="260">
        <v>1883.790039</v>
      </c>
      <c r="E1661" s="260">
        <v>1890.900024</v>
      </c>
      <c r="F1661" s="261">
        <v>1890.900024</v>
      </c>
      <c r="G1661" s="260">
        <v>3131660000</v>
      </c>
      <c r="H1661" s="263">
        <f t="shared" si="25"/>
        <v>2.8533263730607852E-3</v>
      </c>
      <c r="I1661" s="262"/>
      <c r="J1661" s="266">
        <v>1659</v>
      </c>
      <c r="K1661">
        <v>2.8533263730607852E-3</v>
      </c>
      <c r="L1661" s="267">
        <v>-5.6760402791911392E-3</v>
      </c>
    </row>
    <row r="1662" spans="1:12" ht="14.4" x14ac:dyDescent="0.3">
      <c r="A1662" s="8">
        <v>41730</v>
      </c>
      <c r="B1662" s="260">
        <v>1873.959961</v>
      </c>
      <c r="C1662" s="260">
        <v>1885.839966</v>
      </c>
      <c r="D1662" s="260">
        <v>1873.959961</v>
      </c>
      <c r="E1662" s="260">
        <v>1885.5200199999999</v>
      </c>
      <c r="F1662" s="261">
        <v>1885.5200199999999</v>
      </c>
      <c r="G1662" s="260">
        <v>3336190000</v>
      </c>
      <c r="H1662" s="263">
        <f t="shared" si="25"/>
        <v>7.0393487504073968E-3</v>
      </c>
      <c r="I1662" s="262"/>
      <c r="J1662" s="266">
        <v>1660</v>
      </c>
      <c r="K1662">
        <v>7.0393487504073968E-3</v>
      </c>
      <c r="L1662" s="267">
        <v>-5.6689154648336317E-3</v>
      </c>
    </row>
    <row r="1663" spans="1:12" ht="14.4" x14ac:dyDescent="0.3">
      <c r="A1663" s="8">
        <v>41729</v>
      </c>
      <c r="B1663" s="260">
        <v>1859.160034</v>
      </c>
      <c r="C1663" s="260">
        <v>1875.1800539999999</v>
      </c>
      <c r="D1663" s="260">
        <v>1859.160034</v>
      </c>
      <c r="E1663" s="260">
        <v>1872.339966</v>
      </c>
      <c r="F1663" s="261">
        <v>1872.339966</v>
      </c>
      <c r="G1663" s="260">
        <v>3274300000</v>
      </c>
      <c r="H1663" s="263">
        <f t="shared" si="25"/>
        <v>7.9241023673412743E-3</v>
      </c>
      <c r="I1663" s="262"/>
      <c r="J1663" s="266">
        <v>1661</v>
      </c>
      <c r="K1663">
        <v>7.9241023673412743E-3</v>
      </c>
      <c r="L1663" s="267">
        <v>-5.6674325529812164E-3</v>
      </c>
    </row>
    <row r="1664" spans="1:12" ht="14.4" x14ac:dyDescent="0.3">
      <c r="A1664" s="8">
        <v>41726</v>
      </c>
      <c r="B1664" s="260">
        <v>1850.0699460000001</v>
      </c>
      <c r="C1664" s="260">
        <v>1866.630005</v>
      </c>
      <c r="D1664" s="260">
        <v>1850.0699460000001</v>
      </c>
      <c r="E1664" s="260">
        <v>1857.619995</v>
      </c>
      <c r="F1664" s="261">
        <v>1857.619995</v>
      </c>
      <c r="G1664" s="260">
        <v>2955520000</v>
      </c>
      <c r="H1664" s="263">
        <f t="shared" si="25"/>
        <v>4.6402218551417958E-3</v>
      </c>
      <c r="I1664" s="262"/>
      <c r="J1664" s="266">
        <v>1662</v>
      </c>
      <c r="K1664">
        <v>4.6402218551417958E-3</v>
      </c>
      <c r="L1664" s="267">
        <v>-5.6654499113561359E-3</v>
      </c>
    </row>
    <row r="1665" spans="1:12" ht="14.4" x14ac:dyDescent="0.3">
      <c r="A1665" s="8">
        <v>41725</v>
      </c>
      <c r="B1665" s="260">
        <v>1852.1099850000001</v>
      </c>
      <c r="C1665" s="260">
        <v>1855.5500489999999</v>
      </c>
      <c r="D1665" s="260">
        <v>1842.1099850000001</v>
      </c>
      <c r="E1665" s="260">
        <v>1849.040039</v>
      </c>
      <c r="F1665" s="261">
        <v>1849.040039</v>
      </c>
      <c r="G1665" s="260">
        <v>3733430000</v>
      </c>
      <c r="H1665" s="263">
        <f t="shared" si="25"/>
        <v>-1.9000841472853601E-3</v>
      </c>
      <c r="I1665" s="262"/>
      <c r="J1665" s="266">
        <v>1663</v>
      </c>
      <c r="K1665">
        <v>-1.9000841472853601E-3</v>
      </c>
      <c r="L1665" s="267">
        <v>-5.6609944189930633E-3</v>
      </c>
    </row>
    <row r="1666" spans="1:12" ht="14.4" x14ac:dyDescent="0.3">
      <c r="A1666" s="8">
        <v>41724</v>
      </c>
      <c r="B1666" s="260">
        <v>1867.089966</v>
      </c>
      <c r="C1666" s="260">
        <v>1875.920044</v>
      </c>
      <c r="D1666" s="260">
        <v>1852.5600589999999</v>
      </c>
      <c r="E1666" s="260">
        <v>1852.5600589999999</v>
      </c>
      <c r="F1666" s="261">
        <v>1852.5600589999999</v>
      </c>
      <c r="G1666" s="260">
        <v>3480850000</v>
      </c>
      <c r="H1666" s="263">
        <f t="shared" si="25"/>
        <v>-7.0003194836042197E-3</v>
      </c>
      <c r="I1666" s="262"/>
      <c r="J1666" s="266">
        <v>1664</v>
      </c>
      <c r="K1666">
        <v>-7.0003194836042197E-3</v>
      </c>
      <c r="L1666" s="267">
        <v>-5.6595243109085515E-3</v>
      </c>
    </row>
    <row r="1667" spans="1:12" ht="14.4" x14ac:dyDescent="0.3">
      <c r="A1667" s="8">
        <v>41723</v>
      </c>
      <c r="B1667" s="260">
        <v>1859.4799800000001</v>
      </c>
      <c r="C1667" s="260">
        <v>1871.869995</v>
      </c>
      <c r="D1667" s="260">
        <v>1855.959961</v>
      </c>
      <c r="E1667" s="260">
        <v>1865.619995</v>
      </c>
      <c r="F1667" s="261">
        <v>1865.619995</v>
      </c>
      <c r="G1667" s="260">
        <v>3200560000</v>
      </c>
      <c r="H1667" s="263">
        <f t="shared" si="25"/>
        <v>4.4039399710528388E-3</v>
      </c>
      <c r="I1667" s="262"/>
      <c r="J1667" s="266">
        <v>1665</v>
      </c>
      <c r="K1667">
        <v>4.4039399710528388E-3</v>
      </c>
      <c r="L1667" s="267">
        <v>-5.6591119003369713E-3</v>
      </c>
    </row>
    <row r="1668" spans="1:12" ht="14.4" x14ac:dyDescent="0.3">
      <c r="A1668" s="8">
        <v>41722</v>
      </c>
      <c r="B1668" s="260">
        <v>1867.670044</v>
      </c>
      <c r="C1668" s="260">
        <v>1873.339966</v>
      </c>
      <c r="D1668" s="260">
        <v>1849.6899410000001</v>
      </c>
      <c r="E1668" s="260">
        <v>1857.4399410000001</v>
      </c>
      <c r="F1668" s="261">
        <v>1857.4399410000001</v>
      </c>
      <c r="G1668" s="260">
        <v>3409000000</v>
      </c>
      <c r="H1668" s="263">
        <f t="shared" ref="H1668:H1731" si="26">(F1668-F1669)/F1669</f>
        <v>-4.8647102108231562E-3</v>
      </c>
      <c r="I1668" s="262"/>
      <c r="J1668" s="266">
        <v>1666</v>
      </c>
      <c r="K1668">
        <v>-4.8647102108231562E-3</v>
      </c>
      <c r="L1668" s="267">
        <v>-5.6509091761111534E-3</v>
      </c>
    </row>
    <row r="1669" spans="1:12" ht="14.4" x14ac:dyDescent="0.3">
      <c r="A1669" s="8">
        <v>41719</v>
      </c>
      <c r="B1669" s="260">
        <v>1874.530029</v>
      </c>
      <c r="C1669" s="260">
        <v>1883.969971</v>
      </c>
      <c r="D1669" s="260">
        <v>1863.459961</v>
      </c>
      <c r="E1669" s="260">
        <v>1866.5200199999999</v>
      </c>
      <c r="F1669" s="261">
        <v>1866.5200199999999</v>
      </c>
      <c r="G1669" s="260">
        <v>5270710000</v>
      </c>
      <c r="H1669" s="263">
        <f t="shared" si="26"/>
        <v>-2.932671284166923E-3</v>
      </c>
      <c r="I1669" s="262"/>
      <c r="J1669" s="266">
        <v>1667</v>
      </c>
      <c r="K1669">
        <v>-2.932671284166923E-3</v>
      </c>
      <c r="L1669" s="267">
        <v>-5.6501712028786365E-3</v>
      </c>
    </row>
    <row r="1670" spans="1:12" ht="14.4" x14ac:dyDescent="0.3">
      <c r="A1670" s="8">
        <v>41718</v>
      </c>
      <c r="B1670" s="260">
        <v>1860.089966</v>
      </c>
      <c r="C1670" s="260">
        <v>1873.48999</v>
      </c>
      <c r="D1670" s="260">
        <v>1854.630005</v>
      </c>
      <c r="E1670" s="260">
        <v>1872.01001</v>
      </c>
      <c r="F1670" s="261">
        <v>1872.01001</v>
      </c>
      <c r="G1670" s="260">
        <v>3327540000</v>
      </c>
      <c r="H1670" s="263">
        <f t="shared" si="26"/>
        <v>6.04050467236141E-3</v>
      </c>
      <c r="I1670" s="262"/>
      <c r="J1670" s="266">
        <v>1668</v>
      </c>
      <c r="K1670">
        <v>6.04050467236141E-3</v>
      </c>
      <c r="L1670" s="267">
        <v>-5.6494949196056726E-3</v>
      </c>
    </row>
    <row r="1671" spans="1:12" ht="14.4" x14ac:dyDescent="0.3">
      <c r="A1671" s="8">
        <v>41717</v>
      </c>
      <c r="B1671" s="260">
        <v>1872.25</v>
      </c>
      <c r="C1671" s="260">
        <v>1874.1400149999999</v>
      </c>
      <c r="D1671" s="260">
        <v>1850.349976</v>
      </c>
      <c r="E1671" s="260">
        <v>1860.7700199999999</v>
      </c>
      <c r="F1671" s="261">
        <v>1860.7700199999999</v>
      </c>
      <c r="G1671" s="260">
        <v>3289210000</v>
      </c>
      <c r="H1671" s="263">
        <f t="shared" si="26"/>
        <v>-6.1316490853251804E-3</v>
      </c>
      <c r="I1671" s="262"/>
      <c r="J1671" s="266">
        <v>1669</v>
      </c>
      <c r="K1671">
        <v>-6.1316490853251804E-3</v>
      </c>
      <c r="L1671" s="267">
        <v>-5.643605977707117E-3</v>
      </c>
    </row>
    <row r="1672" spans="1:12" ht="14.4" x14ac:dyDescent="0.3">
      <c r="A1672" s="8">
        <v>41716</v>
      </c>
      <c r="B1672" s="260">
        <v>1858.920044</v>
      </c>
      <c r="C1672" s="260">
        <v>1873.76001</v>
      </c>
      <c r="D1672" s="260">
        <v>1858.920044</v>
      </c>
      <c r="E1672" s="260">
        <v>1872.25</v>
      </c>
      <c r="F1672" s="261">
        <v>1872.25</v>
      </c>
      <c r="G1672" s="260">
        <v>2930190000</v>
      </c>
      <c r="H1672" s="263">
        <f t="shared" si="26"/>
        <v>7.2196189633603912E-3</v>
      </c>
      <c r="I1672" s="262"/>
      <c r="J1672" s="266">
        <v>1670</v>
      </c>
      <c r="K1672">
        <v>7.2196189633603912E-3</v>
      </c>
      <c r="L1672" s="267">
        <v>-5.6430134028785713E-3</v>
      </c>
    </row>
    <row r="1673" spans="1:12" ht="14.4" x14ac:dyDescent="0.3">
      <c r="A1673" s="8">
        <v>41715</v>
      </c>
      <c r="B1673" s="260">
        <v>1842.8100589999999</v>
      </c>
      <c r="C1673" s="260">
        <v>1862.3000489999999</v>
      </c>
      <c r="D1673" s="260">
        <v>1842.8100589999999</v>
      </c>
      <c r="E1673" s="260">
        <v>1858.829956</v>
      </c>
      <c r="F1673" s="261">
        <v>1858.829956</v>
      </c>
      <c r="G1673" s="260">
        <v>2860490000</v>
      </c>
      <c r="H1673" s="263">
        <f t="shared" si="26"/>
        <v>9.6136345352755559E-3</v>
      </c>
      <c r="I1673" s="262"/>
      <c r="J1673" s="266">
        <v>1671</v>
      </c>
      <c r="K1673">
        <v>9.6136345352755559E-3</v>
      </c>
      <c r="L1673" s="267">
        <v>-5.6342093433193645E-3</v>
      </c>
    </row>
    <row r="1674" spans="1:12" ht="14.4" x14ac:dyDescent="0.3">
      <c r="A1674" s="8">
        <v>41712</v>
      </c>
      <c r="B1674" s="260">
        <v>1845.0699460000001</v>
      </c>
      <c r="C1674" s="260">
        <v>1852.4399410000001</v>
      </c>
      <c r="D1674" s="260">
        <v>1839.5699460000001</v>
      </c>
      <c r="E1674" s="260">
        <v>1841.130005</v>
      </c>
      <c r="F1674" s="261">
        <v>1841.130005</v>
      </c>
      <c r="G1674" s="260">
        <v>3285460000</v>
      </c>
      <c r="H1674" s="263">
        <f t="shared" si="26"/>
        <v>-2.8217777310465377E-3</v>
      </c>
      <c r="I1674" s="262"/>
      <c r="J1674" s="266">
        <v>1672</v>
      </c>
      <c r="K1674">
        <v>-2.8217777310465377E-3</v>
      </c>
      <c r="L1674" s="267">
        <v>-5.631765575592947E-3</v>
      </c>
    </row>
    <row r="1675" spans="1:12" ht="14.4" x14ac:dyDescent="0.3">
      <c r="A1675" s="8">
        <v>41711</v>
      </c>
      <c r="B1675" s="260">
        <v>1869.0600589999999</v>
      </c>
      <c r="C1675" s="260">
        <v>1874.400024</v>
      </c>
      <c r="D1675" s="260">
        <v>1841.8599850000001</v>
      </c>
      <c r="E1675" s="260">
        <v>1846.339966</v>
      </c>
      <c r="F1675" s="261">
        <v>1846.339966</v>
      </c>
      <c r="G1675" s="260">
        <v>3670990000</v>
      </c>
      <c r="H1675" s="263">
        <f t="shared" si="26"/>
        <v>-1.1701094943450221E-2</v>
      </c>
      <c r="I1675" s="262"/>
      <c r="J1675" s="266">
        <v>1673</v>
      </c>
      <c r="K1675">
        <v>-1.1701094943450221E-2</v>
      </c>
      <c r="L1675" s="267">
        <v>-5.6269263508729097E-3</v>
      </c>
    </row>
    <row r="1676" spans="1:12" ht="14.4" x14ac:dyDescent="0.3">
      <c r="A1676" s="8">
        <v>41710</v>
      </c>
      <c r="B1676" s="260">
        <v>1866.150024</v>
      </c>
      <c r="C1676" s="260">
        <v>1868.380005</v>
      </c>
      <c r="D1676" s="260">
        <v>1854.380005</v>
      </c>
      <c r="E1676" s="260">
        <v>1868.1999510000001</v>
      </c>
      <c r="F1676" s="261">
        <v>1868.1999510000001</v>
      </c>
      <c r="G1676" s="260">
        <v>3270860000</v>
      </c>
      <c r="H1676" s="263">
        <f t="shared" si="26"/>
        <v>3.0517072357705706E-4</v>
      </c>
      <c r="I1676" s="262"/>
      <c r="J1676" s="266">
        <v>1674</v>
      </c>
      <c r="K1676">
        <v>3.0517072357705706E-4</v>
      </c>
      <c r="L1676" s="267">
        <v>-5.6267757071355989E-3</v>
      </c>
    </row>
    <row r="1677" spans="1:12" ht="14.4" x14ac:dyDescent="0.3">
      <c r="A1677" s="8">
        <v>41709</v>
      </c>
      <c r="B1677" s="260">
        <v>1878.26001</v>
      </c>
      <c r="C1677" s="260">
        <v>1882.349976</v>
      </c>
      <c r="D1677" s="260">
        <v>1863.880005</v>
      </c>
      <c r="E1677" s="260">
        <v>1867.630005</v>
      </c>
      <c r="F1677" s="261">
        <v>1867.630005</v>
      </c>
      <c r="G1677" s="260">
        <v>3392400000</v>
      </c>
      <c r="H1677" s="263">
        <f t="shared" si="26"/>
        <v>-5.0821389519254334E-3</v>
      </c>
      <c r="I1677" s="262"/>
      <c r="J1677" s="266">
        <v>1675</v>
      </c>
      <c r="K1677">
        <v>-5.0821389519254334E-3</v>
      </c>
      <c r="L1677" s="267">
        <v>-5.6246551012396149E-3</v>
      </c>
    </row>
    <row r="1678" spans="1:12" ht="14.4" x14ac:dyDescent="0.3">
      <c r="A1678" s="8">
        <v>41708</v>
      </c>
      <c r="B1678" s="260">
        <v>1877.8599850000001</v>
      </c>
      <c r="C1678" s="260">
        <v>1877.869995</v>
      </c>
      <c r="D1678" s="260">
        <v>1867.040039</v>
      </c>
      <c r="E1678" s="260">
        <v>1877.170044</v>
      </c>
      <c r="F1678" s="261">
        <v>1877.170044</v>
      </c>
      <c r="G1678" s="260">
        <v>3021350000</v>
      </c>
      <c r="H1678" s="263">
        <f t="shared" si="26"/>
        <v>-4.6324624711583008E-4</v>
      </c>
      <c r="I1678" s="262"/>
      <c r="J1678" s="266">
        <v>1676</v>
      </c>
      <c r="K1678">
        <v>-4.6324624711583008E-4</v>
      </c>
      <c r="L1678" s="267">
        <v>-5.6197142905770334E-3</v>
      </c>
    </row>
    <row r="1679" spans="1:12" ht="14.4" x14ac:dyDescent="0.3">
      <c r="A1679" s="8">
        <v>41705</v>
      </c>
      <c r="B1679" s="260">
        <v>1878.5200199999999</v>
      </c>
      <c r="C1679" s="260">
        <v>1883.5699460000001</v>
      </c>
      <c r="D1679" s="260">
        <v>1870.5600589999999</v>
      </c>
      <c r="E1679" s="260">
        <v>1878.040039</v>
      </c>
      <c r="F1679" s="261">
        <v>1878.040039</v>
      </c>
      <c r="G1679" s="260">
        <v>3564740000</v>
      </c>
      <c r="H1679" s="263">
        <f t="shared" si="26"/>
        <v>5.38089420198597E-4</v>
      </c>
      <c r="I1679" s="262"/>
      <c r="J1679" s="266">
        <v>1677</v>
      </c>
      <c r="K1679">
        <v>5.38089420198597E-4</v>
      </c>
      <c r="L1679" s="267">
        <v>-5.6151019480183426E-3</v>
      </c>
    </row>
    <row r="1680" spans="1:12" ht="14.4" x14ac:dyDescent="0.3">
      <c r="A1680" s="8">
        <v>41704</v>
      </c>
      <c r="B1680" s="260">
        <v>1874.1800539999999</v>
      </c>
      <c r="C1680" s="260">
        <v>1881.9399410000001</v>
      </c>
      <c r="D1680" s="260">
        <v>1874.1800539999999</v>
      </c>
      <c r="E1680" s="260">
        <v>1877.030029</v>
      </c>
      <c r="F1680" s="261">
        <v>1877.030029</v>
      </c>
      <c r="G1680" s="260">
        <v>3360450000</v>
      </c>
      <c r="H1680" s="263">
        <f t="shared" si="26"/>
        <v>1.7184078954718127E-3</v>
      </c>
      <c r="I1680" s="262"/>
      <c r="J1680" s="266">
        <v>1678</v>
      </c>
      <c r="K1680">
        <v>1.7184078954718127E-3</v>
      </c>
      <c r="L1680" s="267">
        <v>-5.6120788406472813E-3</v>
      </c>
    </row>
    <row r="1681" spans="1:12" ht="14.4" x14ac:dyDescent="0.3">
      <c r="A1681" s="8">
        <v>41703</v>
      </c>
      <c r="B1681" s="260">
        <v>1874.0500489999999</v>
      </c>
      <c r="C1681" s="260">
        <v>1876.530029</v>
      </c>
      <c r="D1681" s="260">
        <v>1871.1099850000001</v>
      </c>
      <c r="E1681" s="260">
        <v>1873.8100589999999</v>
      </c>
      <c r="F1681" s="261">
        <v>1873.8100589999999</v>
      </c>
      <c r="G1681" s="260">
        <v>3392990000</v>
      </c>
      <c r="H1681" s="263">
        <f t="shared" si="26"/>
        <v>-5.3351013755277141E-5</v>
      </c>
      <c r="I1681" s="262"/>
      <c r="J1681" s="266">
        <v>1679</v>
      </c>
      <c r="K1681">
        <v>-5.3351013755277141E-5</v>
      </c>
      <c r="L1681" s="267">
        <v>-5.593335389323959E-3</v>
      </c>
    </row>
    <row r="1682" spans="1:12" ht="14.4" x14ac:dyDescent="0.3">
      <c r="A1682" s="8">
        <v>41702</v>
      </c>
      <c r="B1682" s="260">
        <v>1849.2299800000001</v>
      </c>
      <c r="C1682" s="260">
        <v>1876.2299800000001</v>
      </c>
      <c r="D1682" s="260">
        <v>1849.2299800000001</v>
      </c>
      <c r="E1682" s="260">
        <v>1873.910034</v>
      </c>
      <c r="F1682" s="261">
        <v>1873.910034</v>
      </c>
      <c r="G1682" s="260">
        <v>3765770000</v>
      </c>
      <c r="H1682" s="263">
        <f t="shared" si="26"/>
        <v>1.5267701291821638E-2</v>
      </c>
      <c r="I1682" s="262"/>
      <c r="J1682" s="266">
        <v>1680</v>
      </c>
      <c r="K1682">
        <v>1.5267701291821638E-2</v>
      </c>
      <c r="L1682" s="267">
        <v>-5.5862089708409481E-3</v>
      </c>
    </row>
    <row r="1683" spans="1:12" ht="14.4" x14ac:dyDescent="0.3">
      <c r="A1683" s="8">
        <v>41701</v>
      </c>
      <c r="B1683" s="260">
        <v>1857.6800539999999</v>
      </c>
      <c r="C1683" s="260">
        <v>1857.6800539999999</v>
      </c>
      <c r="D1683" s="260">
        <v>1834.4399410000001</v>
      </c>
      <c r="E1683" s="260">
        <v>1845.7299800000001</v>
      </c>
      <c r="F1683" s="261">
        <v>1845.7299800000001</v>
      </c>
      <c r="G1683" s="260">
        <v>3428220000</v>
      </c>
      <c r="H1683" s="263">
        <f t="shared" si="26"/>
        <v>-7.3785105066266916E-3</v>
      </c>
      <c r="I1683" s="262"/>
      <c r="J1683" s="266">
        <v>1681</v>
      </c>
      <c r="K1683">
        <v>-7.3785105066266916E-3</v>
      </c>
      <c r="L1683" s="267">
        <v>-5.5783947767110882E-3</v>
      </c>
    </row>
    <row r="1684" spans="1:12" ht="14.4" x14ac:dyDescent="0.3">
      <c r="A1684" s="8">
        <v>41698</v>
      </c>
      <c r="B1684" s="260">
        <v>1855.119995</v>
      </c>
      <c r="C1684" s="260">
        <v>1867.920044</v>
      </c>
      <c r="D1684" s="260">
        <v>1847.670044</v>
      </c>
      <c r="E1684" s="260">
        <v>1859.4499510000001</v>
      </c>
      <c r="F1684" s="261">
        <v>1859.4499510000001</v>
      </c>
      <c r="G1684" s="260">
        <v>3917450000</v>
      </c>
      <c r="H1684" s="263">
        <f t="shared" si="26"/>
        <v>2.7826887334102086E-3</v>
      </c>
      <c r="I1684" s="262"/>
      <c r="J1684" s="266">
        <v>1682</v>
      </c>
      <c r="K1684">
        <v>2.7826887334102086E-3</v>
      </c>
      <c r="L1684" s="267">
        <v>-5.5765064054257955E-3</v>
      </c>
    </row>
    <row r="1685" spans="1:12" ht="14.4" x14ac:dyDescent="0.3">
      <c r="A1685" s="8">
        <v>41697</v>
      </c>
      <c r="B1685" s="260">
        <v>1844.900024</v>
      </c>
      <c r="C1685" s="260">
        <v>1854.530029</v>
      </c>
      <c r="D1685" s="260">
        <v>1841.130005</v>
      </c>
      <c r="E1685" s="260">
        <v>1854.290039</v>
      </c>
      <c r="F1685" s="261">
        <v>1854.290039</v>
      </c>
      <c r="G1685" s="260">
        <v>3547460000</v>
      </c>
      <c r="H1685" s="263">
        <f t="shared" si="26"/>
        <v>4.9480830018888118E-3</v>
      </c>
      <c r="I1685" s="262"/>
      <c r="J1685" s="266">
        <v>1683</v>
      </c>
      <c r="K1685">
        <v>4.9480830018888118E-3</v>
      </c>
      <c r="L1685" s="267">
        <v>-5.5736409241439848E-3</v>
      </c>
    </row>
    <row r="1686" spans="1:12" ht="14.4" x14ac:dyDescent="0.3">
      <c r="A1686" s="8">
        <v>41696</v>
      </c>
      <c r="B1686" s="260">
        <v>1845.790039</v>
      </c>
      <c r="C1686" s="260">
        <v>1852.650024</v>
      </c>
      <c r="D1686" s="260">
        <v>1840.660034</v>
      </c>
      <c r="E1686" s="260">
        <v>1845.160034</v>
      </c>
      <c r="F1686" s="261">
        <v>1845.160034</v>
      </c>
      <c r="G1686" s="260">
        <v>3716730000</v>
      </c>
      <c r="H1686" s="263">
        <f t="shared" si="26"/>
        <v>2.1699943693894469E-5</v>
      </c>
      <c r="I1686" s="262"/>
      <c r="J1686" s="266">
        <v>1684</v>
      </c>
      <c r="K1686">
        <v>2.1699943693894469E-5</v>
      </c>
      <c r="L1686" s="267">
        <v>-5.5709489151027254E-3</v>
      </c>
    </row>
    <row r="1687" spans="1:12" ht="14.4" x14ac:dyDescent="0.3">
      <c r="A1687" s="8">
        <v>41695</v>
      </c>
      <c r="B1687" s="260">
        <v>1847.660034</v>
      </c>
      <c r="C1687" s="260">
        <v>1852.910034</v>
      </c>
      <c r="D1687" s="260">
        <v>1840.1899410000001</v>
      </c>
      <c r="E1687" s="260">
        <v>1845.119995</v>
      </c>
      <c r="F1687" s="261">
        <v>1845.119995</v>
      </c>
      <c r="G1687" s="260">
        <v>3515560000</v>
      </c>
      <c r="H1687" s="263">
        <f t="shared" si="26"/>
        <v>-1.3476816104130516E-3</v>
      </c>
      <c r="I1687" s="262"/>
      <c r="J1687" s="266">
        <v>1685</v>
      </c>
      <c r="K1687">
        <v>-1.3476816104130516E-3</v>
      </c>
      <c r="L1687" s="267">
        <v>-5.5697220329897499E-3</v>
      </c>
    </row>
    <row r="1688" spans="1:12" ht="14.4" x14ac:dyDescent="0.3">
      <c r="A1688" s="8">
        <v>41694</v>
      </c>
      <c r="B1688" s="260">
        <v>1836.780029</v>
      </c>
      <c r="C1688" s="260">
        <v>1858.709961</v>
      </c>
      <c r="D1688" s="260">
        <v>1836.780029</v>
      </c>
      <c r="E1688" s="260">
        <v>1847.6099850000001</v>
      </c>
      <c r="F1688" s="261">
        <v>1847.6099850000001</v>
      </c>
      <c r="G1688" s="260">
        <v>4014530000</v>
      </c>
      <c r="H1688" s="263">
        <f t="shared" si="26"/>
        <v>6.1865132743363109E-3</v>
      </c>
      <c r="I1688" s="262"/>
      <c r="J1688" s="266">
        <v>1686</v>
      </c>
      <c r="K1688">
        <v>6.1865132743363109E-3</v>
      </c>
      <c r="L1688" s="267">
        <v>-5.5663749093747012E-3</v>
      </c>
    </row>
    <row r="1689" spans="1:12" ht="14.4" x14ac:dyDescent="0.3">
      <c r="A1689" s="8">
        <v>41691</v>
      </c>
      <c r="B1689" s="260">
        <v>1841.0699460000001</v>
      </c>
      <c r="C1689" s="260">
        <v>1846.130005</v>
      </c>
      <c r="D1689" s="260">
        <v>1835.599976</v>
      </c>
      <c r="E1689" s="260">
        <v>1836.25</v>
      </c>
      <c r="F1689" s="261">
        <v>1836.25</v>
      </c>
      <c r="G1689" s="260">
        <v>3403880000</v>
      </c>
      <c r="H1689" s="263">
        <f t="shared" si="26"/>
        <v>-1.9187234040793108E-3</v>
      </c>
      <c r="I1689" s="262"/>
      <c r="J1689" s="266">
        <v>1687</v>
      </c>
      <c r="K1689">
        <v>-1.9187234040793108E-3</v>
      </c>
      <c r="L1689" s="267">
        <v>-5.5658438907201435E-3</v>
      </c>
    </row>
    <row r="1690" spans="1:12" ht="14.4" x14ac:dyDescent="0.3">
      <c r="A1690" s="8">
        <v>41690</v>
      </c>
      <c r="B1690" s="260">
        <v>1829.23999</v>
      </c>
      <c r="C1690" s="260">
        <v>1842.790039</v>
      </c>
      <c r="D1690" s="260">
        <v>1824.579956</v>
      </c>
      <c r="E1690" s="260">
        <v>1839.780029</v>
      </c>
      <c r="F1690" s="261">
        <v>1839.780029</v>
      </c>
      <c r="G1690" s="260">
        <v>3404980000</v>
      </c>
      <c r="H1690" s="263">
        <f t="shared" si="26"/>
        <v>6.0314580997949492E-3</v>
      </c>
      <c r="I1690" s="262"/>
      <c r="J1690" s="266">
        <v>1688</v>
      </c>
      <c r="K1690">
        <v>6.0314580997949492E-3</v>
      </c>
      <c r="L1690" s="267">
        <v>-5.5590795189454159E-3</v>
      </c>
    </row>
    <row r="1691" spans="1:12" ht="14.4" x14ac:dyDescent="0.3">
      <c r="A1691" s="8">
        <v>41689</v>
      </c>
      <c r="B1691" s="260">
        <v>1838.900024</v>
      </c>
      <c r="C1691" s="260">
        <v>1847.5</v>
      </c>
      <c r="D1691" s="260">
        <v>1826.98999</v>
      </c>
      <c r="E1691" s="260">
        <v>1828.75</v>
      </c>
      <c r="F1691" s="261">
        <v>1828.75</v>
      </c>
      <c r="G1691" s="260">
        <v>3661570000</v>
      </c>
      <c r="H1691" s="263">
        <f t="shared" si="26"/>
        <v>-6.5244844166296107E-3</v>
      </c>
      <c r="I1691" s="262"/>
      <c r="J1691" s="266">
        <v>1689</v>
      </c>
      <c r="K1691">
        <v>-6.5244844166296107E-3</v>
      </c>
      <c r="L1691" s="267">
        <v>-5.557377684922934E-3</v>
      </c>
    </row>
    <row r="1692" spans="1:12" ht="14.4" x14ac:dyDescent="0.3">
      <c r="A1692" s="8">
        <v>41688</v>
      </c>
      <c r="B1692" s="260">
        <v>1839.030029</v>
      </c>
      <c r="C1692" s="260">
        <v>1842.869995</v>
      </c>
      <c r="D1692" s="260">
        <v>1835.01001</v>
      </c>
      <c r="E1692" s="260">
        <v>1840.76001</v>
      </c>
      <c r="F1692" s="261">
        <v>1840.76001</v>
      </c>
      <c r="G1692" s="260">
        <v>3421110000</v>
      </c>
      <c r="H1692" s="263">
        <f t="shared" si="26"/>
        <v>1.1584739693182495E-3</v>
      </c>
      <c r="I1692" s="262"/>
      <c r="J1692" s="266">
        <v>1690</v>
      </c>
      <c r="K1692">
        <v>1.1584739693182495E-3</v>
      </c>
      <c r="L1692" s="267">
        <v>-5.5566200347696966E-3</v>
      </c>
    </row>
    <row r="1693" spans="1:12" ht="14.4" x14ac:dyDescent="0.3">
      <c r="A1693" s="8">
        <v>41684</v>
      </c>
      <c r="B1693" s="260">
        <v>1828.459961</v>
      </c>
      <c r="C1693" s="260">
        <v>1841.650024</v>
      </c>
      <c r="D1693" s="260">
        <v>1825.589966</v>
      </c>
      <c r="E1693" s="260">
        <v>1838.630005</v>
      </c>
      <c r="F1693" s="261">
        <v>1838.630005</v>
      </c>
      <c r="G1693" s="260">
        <v>3114750000</v>
      </c>
      <c r="H1693" s="263">
        <f t="shared" si="26"/>
        <v>4.8092168188331617E-3</v>
      </c>
      <c r="I1693" s="262"/>
      <c r="J1693" s="266">
        <v>1691</v>
      </c>
      <c r="K1693">
        <v>4.8092168188331617E-3</v>
      </c>
      <c r="L1693" s="267">
        <v>-5.5554359764320204E-3</v>
      </c>
    </row>
    <row r="1694" spans="1:12" ht="14.4" x14ac:dyDescent="0.3">
      <c r="A1694" s="8">
        <v>41683</v>
      </c>
      <c r="B1694" s="260">
        <v>1814.8199460000001</v>
      </c>
      <c r="C1694" s="260">
        <v>1830.25</v>
      </c>
      <c r="D1694" s="260">
        <v>1809.219971</v>
      </c>
      <c r="E1694" s="260">
        <v>1829.829956</v>
      </c>
      <c r="F1694" s="261">
        <v>1829.829956</v>
      </c>
      <c r="G1694" s="260">
        <v>3289510000</v>
      </c>
      <c r="H1694" s="263">
        <f t="shared" si="26"/>
        <v>5.8100249232654064E-3</v>
      </c>
      <c r="I1694" s="262"/>
      <c r="J1694" s="266">
        <v>1692</v>
      </c>
      <c r="K1694">
        <v>5.8100249232654064E-3</v>
      </c>
      <c r="L1694" s="267">
        <v>-5.5469667117292046E-3</v>
      </c>
    </row>
    <row r="1695" spans="1:12" ht="14.4" x14ac:dyDescent="0.3">
      <c r="A1695" s="8">
        <v>41682</v>
      </c>
      <c r="B1695" s="260">
        <v>1820.119995</v>
      </c>
      <c r="C1695" s="260">
        <v>1826.5500489999999</v>
      </c>
      <c r="D1695" s="260">
        <v>1815.969971</v>
      </c>
      <c r="E1695" s="260">
        <v>1819.26001</v>
      </c>
      <c r="F1695" s="261">
        <v>1819.26001</v>
      </c>
      <c r="G1695" s="260">
        <v>3326380000</v>
      </c>
      <c r="H1695" s="263">
        <f t="shared" si="26"/>
        <v>-2.6926226129964792E-4</v>
      </c>
      <c r="I1695" s="262"/>
      <c r="J1695" s="266">
        <v>1693</v>
      </c>
      <c r="K1695">
        <v>-2.6926226129964792E-4</v>
      </c>
      <c r="L1695" s="267">
        <v>-5.5416326265244828E-3</v>
      </c>
    </row>
    <row r="1696" spans="1:12" ht="14.4" x14ac:dyDescent="0.3">
      <c r="A1696" s="8">
        <v>41681</v>
      </c>
      <c r="B1696" s="260">
        <v>1800.4499510000001</v>
      </c>
      <c r="C1696" s="260">
        <v>1823.540039</v>
      </c>
      <c r="D1696" s="260">
        <v>1800.410034</v>
      </c>
      <c r="E1696" s="260">
        <v>1819.75</v>
      </c>
      <c r="F1696" s="261">
        <v>1819.75</v>
      </c>
      <c r="G1696" s="260">
        <v>3699380000</v>
      </c>
      <c r="H1696" s="263">
        <f t="shared" si="26"/>
        <v>1.1062113507929513E-2</v>
      </c>
      <c r="I1696" s="262"/>
      <c r="J1696" s="266">
        <v>1694</v>
      </c>
      <c r="K1696">
        <v>1.1062113507929513E-2</v>
      </c>
      <c r="L1696" s="267">
        <v>-5.5297077632849353E-3</v>
      </c>
    </row>
    <row r="1697" spans="1:12" ht="14.4" x14ac:dyDescent="0.3">
      <c r="A1697" s="8">
        <v>41680</v>
      </c>
      <c r="B1697" s="260">
        <v>1796.1999510000001</v>
      </c>
      <c r="C1697" s="260">
        <v>1799.9399410000001</v>
      </c>
      <c r="D1697" s="260">
        <v>1791.829956</v>
      </c>
      <c r="E1697" s="260">
        <v>1799.839966</v>
      </c>
      <c r="F1697" s="261">
        <v>1799.839966</v>
      </c>
      <c r="G1697" s="260">
        <v>3312160000</v>
      </c>
      <c r="H1697" s="263">
        <f t="shared" si="26"/>
        <v>1.5692346042978824E-3</v>
      </c>
      <c r="I1697" s="262"/>
      <c r="J1697" s="266">
        <v>1695</v>
      </c>
      <c r="K1697">
        <v>1.5692346042978824E-3</v>
      </c>
      <c r="L1697" s="267">
        <v>-5.5294954029160457E-3</v>
      </c>
    </row>
    <row r="1698" spans="1:12" ht="14.4" x14ac:dyDescent="0.3">
      <c r="A1698" s="8">
        <v>41677</v>
      </c>
      <c r="B1698" s="260">
        <v>1776.01001</v>
      </c>
      <c r="C1698" s="260">
        <v>1798.030029</v>
      </c>
      <c r="D1698" s="260">
        <v>1776.01001</v>
      </c>
      <c r="E1698" s="260">
        <v>1797.0200199999999</v>
      </c>
      <c r="F1698" s="261">
        <v>1797.0200199999999</v>
      </c>
      <c r="G1698" s="260">
        <v>3775990000</v>
      </c>
      <c r="H1698" s="263">
        <f t="shared" si="26"/>
        <v>1.3301886898100355E-2</v>
      </c>
      <c r="I1698" s="262"/>
      <c r="J1698" s="266">
        <v>1696</v>
      </c>
      <c r="K1698">
        <v>1.3301886898100355E-2</v>
      </c>
      <c r="L1698" s="267">
        <v>-5.5279787457674368E-3</v>
      </c>
    </row>
    <row r="1699" spans="1:12" ht="14.4" x14ac:dyDescent="0.3">
      <c r="A1699" s="8">
        <v>41676</v>
      </c>
      <c r="B1699" s="260">
        <v>1752.98999</v>
      </c>
      <c r="C1699" s="260">
        <v>1774.0600589999999</v>
      </c>
      <c r="D1699" s="260">
        <v>1752.98999</v>
      </c>
      <c r="E1699" s="260">
        <v>1773.4300539999999</v>
      </c>
      <c r="F1699" s="261">
        <v>1773.4300539999999</v>
      </c>
      <c r="G1699" s="260">
        <v>3825410000</v>
      </c>
      <c r="H1699" s="263">
        <f t="shared" si="26"/>
        <v>1.2439792887467223E-2</v>
      </c>
      <c r="I1699" s="262"/>
      <c r="J1699" s="266">
        <v>1697</v>
      </c>
      <c r="K1699">
        <v>1.2439792887467223E-2</v>
      </c>
      <c r="L1699" s="267">
        <v>-5.5256757236680949E-3</v>
      </c>
    </row>
    <row r="1700" spans="1:12" ht="14.4" x14ac:dyDescent="0.3">
      <c r="A1700" s="8">
        <v>41675</v>
      </c>
      <c r="B1700" s="260">
        <v>1753.380005</v>
      </c>
      <c r="C1700" s="260">
        <v>1755.790039</v>
      </c>
      <c r="D1700" s="260">
        <v>1737.920044</v>
      </c>
      <c r="E1700" s="260">
        <v>1751.6400149999999</v>
      </c>
      <c r="F1700" s="261">
        <v>1751.6400149999999</v>
      </c>
      <c r="G1700" s="260">
        <v>3984290000</v>
      </c>
      <c r="H1700" s="263">
        <f t="shared" si="26"/>
        <v>-2.0282224814169372E-3</v>
      </c>
      <c r="I1700" s="262"/>
      <c r="J1700" s="266">
        <v>1698</v>
      </c>
      <c r="K1700">
        <v>-2.0282224814169372E-3</v>
      </c>
      <c r="L1700" s="267">
        <v>-5.5253645656476204E-3</v>
      </c>
    </row>
    <row r="1701" spans="1:12" ht="14.4" x14ac:dyDescent="0.3">
      <c r="A1701" s="8">
        <v>41674</v>
      </c>
      <c r="B1701" s="260">
        <v>1743.8199460000001</v>
      </c>
      <c r="C1701" s="260">
        <v>1758.7299800000001</v>
      </c>
      <c r="D1701" s="260">
        <v>1743.8199460000001</v>
      </c>
      <c r="E1701" s="260">
        <v>1755.1999510000001</v>
      </c>
      <c r="F1701" s="261">
        <v>1755.1999510000001</v>
      </c>
      <c r="G1701" s="260">
        <v>4068410000</v>
      </c>
      <c r="H1701" s="263">
        <f t="shared" si="26"/>
        <v>7.6410886367013859E-3</v>
      </c>
      <c r="I1701" s="262"/>
      <c r="J1701" s="266">
        <v>1699</v>
      </c>
      <c r="K1701">
        <v>7.6410886367013859E-3</v>
      </c>
      <c r="L1701" s="267">
        <v>-5.5118302120861972E-3</v>
      </c>
    </row>
    <row r="1702" spans="1:12" ht="14.4" x14ac:dyDescent="0.3">
      <c r="A1702" s="8">
        <v>41673</v>
      </c>
      <c r="B1702" s="260">
        <v>1782.6800539999999</v>
      </c>
      <c r="C1702" s="260">
        <v>1784.829956</v>
      </c>
      <c r="D1702" s="260">
        <v>1739.660034</v>
      </c>
      <c r="E1702" s="260">
        <v>1741.8900149999999</v>
      </c>
      <c r="F1702" s="261">
        <v>1741.8900149999999</v>
      </c>
      <c r="G1702" s="260">
        <v>4726040000</v>
      </c>
      <c r="H1702" s="263">
        <f t="shared" si="26"/>
        <v>-2.2831919721464457E-2</v>
      </c>
      <c r="I1702" s="262"/>
      <c r="J1702" s="266">
        <v>1700</v>
      </c>
      <c r="K1702">
        <v>-2.2831919721464457E-2</v>
      </c>
      <c r="L1702" s="267">
        <v>-5.510807450241067E-3</v>
      </c>
    </row>
    <row r="1703" spans="1:12" ht="14.4" x14ac:dyDescent="0.3">
      <c r="A1703" s="8">
        <v>41670</v>
      </c>
      <c r="B1703" s="260">
        <v>1790.880005</v>
      </c>
      <c r="C1703" s="260">
        <v>1793.880005</v>
      </c>
      <c r="D1703" s="260">
        <v>1772.26001</v>
      </c>
      <c r="E1703" s="260">
        <v>1782.589966</v>
      </c>
      <c r="F1703" s="261">
        <v>1782.589966</v>
      </c>
      <c r="G1703" s="260">
        <v>4059690000</v>
      </c>
      <c r="H1703" s="263">
        <f t="shared" si="26"/>
        <v>-6.4652993169356339E-3</v>
      </c>
      <c r="I1703" s="262"/>
      <c r="J1703" s="266">
        <v>1701</v>
      </c>
      <c r="K1703">
        <v>-6.4652993169356339E-3</v>
      </c>
      <c r="L1703" s="267">
        <v>-5.5103320753548774E-3</v>
      </c>
    </row>
    <row r="1704" spans="1:12" ht="14.4" x14ac:dyDescent="0.3">
      <c r="A1704" s="8">
        <v>41669</v>
      </c>
      <c r="B1704" s="260">
        <v>1777.170044</v>
      </c>
      <c r="C1704" s="260">
        <v>1798.7700199999999</v>
      </c>
      <c r="D1704" s="260">
        <v>1777.170044</v>
      </c>
      <c r="E1704" s="260">
        <v>1794.1899410000001</v>
      </c>
      <c r="F1704" s="261">
        <v>1794.1899410000001</v>
      </c>
      <c r="G1704" s="260">
        <v>3547510000</v>
      </c>
      <c r="H1704" s="263">
        <f t="shared" si="26"/>
        <v>1.1267044612831258E-2</v>
      </c>
      <c r="I1704" s="262"/>
      <c r="J1704" s="266">
        <v>1702</v>
      </c>
      <c r="K1704">
        <v>1.1267044612831258E-2</v>
      </c>
      <c r="L1704" s="267">
        <v>-5.5086302951867852E-3</v>
      </c>
    </row>
    <row r="1705" spans="1:12" ht="14.4" x14ac:dyDescent="0.3">
      <c r="A1705" s="8">
        <v>41668</v>
      </c>
      <c r="B1705" s="260">
        <v>1790.150024</v>
      </c>
      <c r="C1705" s="260">
        <v>1790.150024</v>
      </c>
      <c r="D1705" s="260">
        <v>1770.4499510000001</v>
      </c>
      <c r="E1705" s="260">
        <v>1774.1999510000001</v>
      </c>
      <c r="F1705" s="261">
        <v>1774.1999510000001</v>
      </c>
      <c r="G1705" s="260">
        <v>3964020000</v>
      </c>
      <c r="H1705" s="263">
        <f t="shared" si="26"/>
        <v>-1.0209232357043204E-2</v>
      </c>
      <c r="I1705" s="262"/>
      <c r="J1705" s="266">
        <v>1703</v>
      </c>
      <c r="K1705">
        <v>-1.0209232357043204E-2</v>
      </c>
      <c r="L1705" s="267">
        <v>-5.4965032600100784E-3</v>
      </c>
    </row>
    <row r="1706" spans="1:12" ht="14.4" x14ac:dyDescent="0.3">
      <c r="A1706" s="8">
        <v>41667</v>
      </c>
      <c r="B1706" s="260">
        <v>1783</v>
      </c>
      <c r="C1706" s="260">
        <v>1793.869995</v>
      </c>
      <c r="D1706" s="260">
        <v>1779.48999</v>
      </c>
      <c r="E1706" s="260">
        <v>1792.5</v>
      </c>
      <c r="F1706" s="261">
        <v>1792.5</v>
      </c>
      <c r="G1706" s="260">
        <v>3437830000</v>
      </c>
      <c r="H1706" s="263">
        <f t="shared" si="26"/>
        <v>6.1406523707882984E-3</v>
      </c>
      <c r="I1706" s="262"/>
      <c r="J1706" s="266">
        <v>1704</v>
      </c>
      <c r="K1706">
        <v>6.1406523707882984E-3</v>
      </c>
      <c r="L1706" s="267">
        <v>-5.4933040005234329E-3</v>
      </c>
    </row>
    <row r="1707" spans="1:12" ht="14.4" x14ac:dyDescent="0.3">
      <c r="A1707" s="8">
        <v>41666</v>
      </c>
      <c r="B1707" s="260">
        <v>1791.030029</v>
      </c>
      <c r="C1707" s="260">
        <v>1795.9799800000001</v>
      </c>
      <c r="D1707" s="260">
        <v>1772.880005</v>
      </c>
      <c r="E1707" s="260">
        <v>1781.5600589999999</v>
      </c>
      <c r="F1707" s="261">
        <v>1781.5600589999999</v>
      </c>
      <c r="G1707" s="260">
        <v>4045200000</v>
      </c>
      <c r="H1707" s="263">
        <f t="shared" si="26"/>
        <v>-4.8762936785797916E-3</v>
      </c>
      <c r="I1707" s="262"/>
      <c r="J1707" s="266">
        <v>1705</v>
      </c>
      <c r="K1707">
        <v>-4.8762936785797916E-3</v>
      </c>
      <c r="L1707" s="267">
        <v>-5.4915224477955155E-3</v>
      </c>
    </row>
    <row r="1708" spans="1:12" ht="14.4" x14ac:dyDescent="0.3">
      <c r="A1708" s="8">
        <v>41663</v>
      </c>
      <c r="B1708" s="260">
        <v>1826.959961</v>
      </c>
      <c r="C1708" s="260">
        <v>1826.959961</v>
      </c>
      <c r="D1708" s="260">
        <v>1790.290039</v>
      </c>
      <c r="E1708" s="260">
        <v>1790.290039</v>
      </c>
      <c r="F1708" s="261">
        <v>1790.290039</v>
      </c>
      <c r="G1708" s="260">
        <v>4618450000</v>
      </c>
      <c r="H1708" s="263">
        <f t="shared" si="26"/>
        <v>-2.0875448636635496E-2</v>
      </c>
      <c r="I1708" s="262"/>
      <c r="J1708" s="266">
        <v>1706</v>
      </c>
      <c r="K1708">
        <v>-2.0875448636635496E-2</v>
      </c>
      <c r="L1708" s="267">
        <v>-5.4821214507100105E-3</v>
      </c>
    </row>
    <row r="1709" spans="1:12" ht="14.4" x14ac:dyDescent="0.3">
      <c r="A1709" s="8">
        <v>41662</v>
      </c>
      <c r="B1709" s="260">
        <v>1842.290039</v>
      </c>
      <c r="C1709" s="260">
        <v>1842.290039</v>
      </c>
      <c r="D1709" s="260">
        <v>1820.0600589999999</v>
      </c>
      <c r="E1709" s="260">
        <v>1828.459961</v>
      </c>
      <c r="F1709" s="261">
        <v>1828.459961</v>
      </c>
      <c r="G1709" s="260">
        <v>3972250000</v>
      </c>
      <c r="H1709" s="263">
        <f t="shared" si="26"/>
        <v>-8.8895765171035628E-3</v>
      </c>
      <c r="I1709" s="262"/>
      <c r="J1709" s="266">
        <v>1707</v>
      </c>
      <c r="K1709">
        <v>-8.8895765171035628E-3</v>
      </c>
      <c r="L1709" s="267">
        <v>-5.4809996456093874E-3</v>
      </c>
    </row>
    <row r="1710" spans="1:12" ht="14.4" x14ac:dyDescent="0.3">
      <c r="A1710" s="8">
        <v>41661</v>
      </c>
      <c r="B1710" s="260">
        <v>1844.709961</v>
      </c>
      <c r="C1710" s="260">
        <v>1846.869995</v>
      </c>
      <c r="D1710" s="260">
        <v>1840.880005</v>
      </c>
      <c r="E1710" s="260">
        <v>1844.8599850000001</v>
      </c>
      <c r="F1710" s="261">
        <v>1844.8599850000001</v>
      </c>
      <c r="G1710" s="260">
        <v>3374170000</v>
      </c>
      <c r="H1710" s="263">
        <f t="shared" si="26"/>
        <v>5.7486493753754479E-4</v>
      </c>
      <c r="I1710" s="262"/>
      <c r="J1710" s="266">
        <v>1708</v>
      </c>
      <c r="K1710">
        <v>5.7486493753754479E-4</v>
      </c>
      <c r="L1710" s="267">
        <v>-5.4809537760639156E-3</v>
      </c>
    </row>
    <row r="1711" spans="1:12" ht="14.4" x14ac:dyDescent="0.3">
      <c r="A1711" s="8">
        <v>41660</v>
      </c>
      <c r="B1711" s="260">
        <v>1841.0500489999999</v>
      </c>
      <c r="C1711" s="260">
        <v>1849.3100589999999</v>
      </c>
      <c r="D1711" s="260">
        <v>1832.380005</v>
      </c>
      <c r="E1711" s="260">
        <v>1843.8000489999999</v>
      </c>
      <c r="F1711" s="261">
        <v>1843.8000489999999</v>
      </c>
      <c r="G1711" s="260">
        <v>3782470000</v>
      </c>
      <c r="H1711" s="263">
        <f t="shared" si="26"/>
        <v>2.7737521813856235E-3</v>
      </c>
      <c r="I1711" s="262"/>
      <c r="J1711" s="266">
        <v>1709</v>
      </c>
      <c r="K1711">
        <v>2.7737521813856235E-3</v>
      </c>
      <c r="L1711" s="267">
        <v>-5.4790770207289669E-3</v>
      </c>
    </row>
    <row r="1712" spans="1:12" ht="14.4" x14ac:dyDescent="0.3">
      <c r="A1712" s="8">
        <v>41656</v>
      </c>
      <c r="B1712" s="260">
        <v>1844.2299800000001</v>
      </c>
      <c r="C1712" s="260">
        <v>1846.040039</v>
      </c>
      <c r="D1712" s="260">
        <v>1835.2299800000001</v>
      </c>
      <c r="E1712" s="260">
        <v>1838.6999510000001</v>
      </c>
      <c r="F1712" s="261">
        <v>1838.6999510000001</v>
      </c>
      <c r="G1712" s="260">
        <v>3626120000</v>
      </c>
      <c r="H1712" s="263">
        <f t="shared" si="26"/>
        <v>-3.8951746537292434E-3</v>
      </c>
      <c r="I1712" s="262"/>
      <c r="J1712" s="266">
        <v>1710</v>
      </c>
      <c r="K1712">
        <v>-3.8951746537292434E-3</v>
      </c>
      <c r="L1712" s="267">
        <v>-5.4758877549430651E-3</v>
      </c>
    </row>
    <row r="1713" spans="1:12" ht="14.4" x14ac:dyDescent="0.3">
      <c r="A1713" s="8">
        <v>41655</v>
      </c>
      <c r="B1713" s="260">
        <v>1847.98999</v>
      </c>
      <c r="C1713" s="260">
        <v>1847.98999</v>
      </c>
      <c r="D1713" s="260">
        <v>1840.3000489999999</v>
      </c>
      <c r="E1713" s="260">
        <v>1845.8900149999999</v>
      </c>
      <c r="F1713" s="261">
        <v>1845.8900149999999</v>
      </c>
      <c r="G1713" s="260">
        <v>3491310000</v>
      </c>
      <c r="H1713" s="263">
        <f t="shared" si="26"/>
        <v>-1.347120177271142E-3</v>
      </c>
      <c r="I1713" s="262"/>
      <c r="J1713" s="266">
        <v>1711</v>
      </c>
      <c r="K1713">
        <v>-1.347120177271142E-3</v>
      </c>
      <c r="L1713" s="267">
        <v>-5.4754766215412819E-3</v>
      </c>
    </row>
    <row r="1714" spans="1:12" ht="14.4" x14ac:dyDescent="0.3">
      <c r="A1714" s="8">
        <v>41654</v>
      </c>
      <c r="B1714" s="260">
        <v>1840.5200199999999</v>
      </c>
      <c r="C1714" s="260">
        <v>1850.839966</v>
      </c>
      <c r="D1714" s="260">
        <v>1840.5200199999999</v>
      </c>
      <c r="E1714" s="260">
        <v>1848.380005</v>
      </c>
      <c r="F1714" s="261">
        <v>1848.380005</v>
      </c>
      <c r="G1714" s="260">
        <v>3777800000</v>
      </c>
      <c r="H1714" s="263">
        <f t="shared" si="26"/>
        <v>5.1661881004573763E-3</v>
      </c>
      <c r="I1714" s="262"/>
      <c r="J1714" s="266">
        <v>1712</v>
      </c>
      <c r="K1714">
        <v>5.1661881004573763E-3</v>
      </c>
      <c r="L1714" s="267">
        <v>-5.47431143785382E-3</v>
      </c>
    </row>
    <row r="1715" spans="1:12" ht="14.4" x14ac:dyDescent="0.3">
      <c r="A1715" s="8">
        <v>41653</v>
      </c>
      <c r="B1715" s="260">
        <v>1821.3599850000001</v>
      </c>
      <c r="C1715" s="260">
        <v>1839.26001</v>
      </c>
      <c r="D1715" s="260">
        <v>1821.3599850000001</v>
      </c>
      <c r="E1715" s="260">
        <v>1838.880005</v>
      </c>
      <c r="F1715" s="261">
        <v>1838.880005</v>
      </c>
      <c r="G1715" s="260">
        <v>3353270000</v>
      </c>
      <c r="H1715" s="263">
        <f t="shared" si="26"/>
        <v>1.0817971927265035E-2</v>
      </c>
      <c r="I1715" s="262"/>
      <c r="J1715" s="266">
        <v>1713</v>
      </c>
      <c r="K1715">
        <v>1.0817971927265035E-2</v>
      </c>
      <c r="L1715" s="267">
        <v>-5.4730644181768592E-3</v>
      </c>
    </row>
    <row r="1716" spans="1:12" ht="14.4" x14ac:dyDescent="0.3">
      <c r="A1716" s="8">
        <v>41652</v>
      </c>
      <c r="B1716" s="260">
        <v>1841.26001</v>
      </c>
      <c r="C1716" s="260">
        <v>1843.4499510000001</v>
      </c>
      <c r="D1716" s="260">
        <v>1815.5200199999999</v>
      </c>
      <c r="E1716" s="260">
        <v>1819.1999510000001</v>
      </c>
      <c r="F1716" s="261">
        <v>1819.1999510000001</v>
      </c>
      <c r="G1716" s="260">
        <v>3591350000</v>
      </c>
      <c r="H1716" s="263">
        <f t="shared" si="26"/>
        <v>-1.2576216537872982E-2</v>
      </c>
      <c r="I1716" s="262"/>
      <c r="J1716" s="266">
        <v>1714</v>
      </c>
      <c r="K1716">
        <v>-1.2576216537872982E-2</v>
      </c>
      <c r="L1716" s="267">
        <v>-5.4715215099984272E-3</v>
      </c>
    </row>
    <row r="1717" spans="1:12" ht="14.4" x14ac:dyDescent="0.3">
      <c r="A1717" s="8">
        <v>41649</v>
      </c>
      <c r="B1717" s="260">
        <v>1840.0600589999999</v>
      </c>
      <c r="C1717" s="260">
        <v>1843.150024</v>
      </c>
      <c r="D1717" s="260">
        <v>1832.4300539999999</v>
      </c>
      <c r="E1717" s="260">
        <v>1842.369995</v>
      </c>
      <c r="F1717" s="261">
        <v>1842.369995</v>
      </c>
      <c r="G1717" s="260">
        <v>3335710000</v>
      </c>
      <c r="H1717" s="263">
        <f t="shared" si="26"/>
        <v>2.3066866807389037E-3</v>
      </c>
      <c r="I1717" s="262"/>
      <c r="J1717" s="266">
        <v>1715</v>
      </c>
      <c r="K1717">
        <v>2.3066866807389037E-3</v>
      </c>
      <c r="L1717" s="267">
        <v>-5.4681637014022937E-3</v>
      </c>
    </row>
    <row r="1718" spans="1:12" ht="14.4" x14ac:dyDescent="0.3">
      <c r="A1718" s="8">
        <v>41648</v>
      </c>
      <c r="B1718" s="260">
        <v>1839</v>
      </c>
      <c r="C1718" s="260">
        <v>1843.2299800000001</v>
      </c>
      <c r="D1718" s="260">
        <v>1830.380005</v>
      </c>
      <c r="E1718" s="260">
        <v>1838.130005</v>
      </c>
      <c r="F1718" s="261">
        <v>1838.130005</v>
      </c>
      <c r="G1718" s="260">
        <v>3581150000</v>
      </c>
      <c r="H1718" s="263">
        <f t="shared" si="26"/>
        <v>3.4830938044998466E-4</v>
      </c>
      <c r="I1718" s="262"/>
      <c r="J1718" s="266">
        <v>1716</v>
      </c>
      <c r="K1718">
        <v>3.4830938044998466E-4</v>
      </c>
      <c r="L1718" s="267">
        <v>-5.4530047509121892E-3</v>
      </c>
    </row>
    <row r="1719" spans="1:12" ht="14.4" x14ac:dyDescent="0.3">
      <c r="A1719" s="8">
        <v>41647</v>
      </c>
      <c r="B1719" s="260">
        <v>1837.900024</v>
      </c>
      <c r="C1719" s="260">
        <v>1840.0200199999999</v>
      </c>
      <c r="D1719" s="260">
        <v>1831.400024</v>
      </c>
      <c r="E1719" s="260">
        <v>1837.48999</v>
      </c>
      <c r="F1719" s="261">
        <v>1837.48999</v>
      </c>
      <c r="G1719" s="260">
        <v>3652140000</v>
      </c>
      <c r="H1719" s="263">
        <f t="shared" si="26"/>
        <v>-2.1220917521214803E-4</v>
      </c>
      <c r="I1719" s="262"/>
      <c r="J1719" s="266">
        <v>1717</v>
      </c>
      <c r="K1719">
        <v>-2.1220917521214803E-4</v>
      </c>
      <c r="L1719" s="267">
        <v>-5.4484522398357792E-3</v>
      </c>
    </row>
    <row r="1720" spans="1:12" ht="14.4" x14ac:dyDescent="0.3">
      <c r="A1720" s="8">
        <v>41646</v>
      </c>
      <c r="B1720" s="260">
        <v>1828.709961</v>
      </c>
      <c r="C1720" s="260">
        <v>1840.099976</v>
      </c>
      <c r="D1720" s="260">
        <v>1828.709961</v>
      </c>
      <c r="E1720" s="260">
        <v>1837.880005</v>
      </c>
      <c r="F1720" s="261">
        <v>1837.880005</v>
      </c>
      <c r="G1720" s="260">
        <v>3511750000</v>
      </c>
      <c r="H1720" s="263">
        <f t="shared" si="26"/>
        <v>6.0817644686330316E-3</v>
      </c>
      <c r="I1720" s="262"/>
      <c r="J1720" s="266">
        <v>1718</v>
      </c>
      <c r="K1720">
        <v>6.0817644686330316E-3</v>
      </c>
      <c r="L1720" s="267">
        <v>-5.4421841088078422E-3</v>
      </c>
    </row>
    <row r="1721" spans="1:12" ht="14.4" x14ac:dyDescent="0.3">
      <c r="A1721" s="8">
        <v>41645</v>
      </c>
      <c r="B1721" s="260">
        <v>1832.3100589999999</v>
      </c>
      <c r="C1721" s="260">
        <v>1837.160034</v>
      </c>
      <c r="D1721" s="260">
        <v>1823.7299800000001</v>
      </c>
      <c r="E1721" s="260">
        <v>1826.7700199999999</v>
      </c>
      <c r="F1721" s="261">
        <v>1826.7700199999999</v>
      </c>
      <c r="G1721" s="260">
        <v>3294850000</v>
      </c>
      <c r="H1721" s="263">
        <f t="shared" si="26"/>
        <v>-2.5117671538569058E-3</v>
      </c>
      <c r="I1721" s="262"/>
      <c r="J1721" s="266">
        <v>1719</v>
      </c>
      <c r="K1721">
        <v>-2.5117671538569058E-3</v>
      </c>
      <c r="L1721" s="267">
        <v>-5.4350211445175637E-3</v>
      </c>
    </row>
    <row r="1722" spans="1:12" ht="14.4" x14ac:dyDescent="0.3">
      <c r="A1722" s="8">
        <v>41642</v>
      </c>
      <c r="B1722" s="260">
        <v>1833.209961</v>
      </c>
      <c r="C1722" s="260">
        <v>1838.23999</v>
      </c>
      <c r="D1722" s="260">
        <v>1829.130005</v>
      </c>
      <c r="E1722" s="260">
        <v>1831.369995</v>
      </c>
      <c r="F1722" s="261">
        <v>1831.369995</v>
      </c>
      <c r="G1722" s="260">
        <v>2774270000</v>
      </c>
      <c r="H1722" s="263">
        <f t="shared" si="26"/>
        <v>-3.3296488316430812E-4</v>
      </c>
      <c r="I1722" s="262"/>
      <c r="J1722" s="266">
        <v>1720</v>
      </c>
      <c r="K1722">
        <v>-3.3296488316430812E-4</v>
      </c>
      <c r="L1722" s="267">
        <v>-5.4078840412732166E-3</v>
      </c>
    </row>
    <row r="1723" spans="1:12" ht="14.4" x14ac:dyDescent="0.3">
      <c r="A1723" s="8">
        <v>41641</v>
      </c>
      <c r="B1723" s="260">
        <v>1845.8599850000001</v>
      </c>
      <c r="C1723" s="260">
        <v>1845.8599850000001</v>
      </c>
      <c r="D1723" s="260">
        <v>1827.73999</v>
      </c>
      <c r="E1723" s="260">
        <v>1831.9799800000001</v>
      </c>
      <c r="F1723" s="261">
        <v>1831.9799800000001</v>
      </c>
      <c r="G1723" s="260">
        <v>3080600000</v>
      </c>
      <c r="H1723" s="263">
        <f t="shared" si="26"/>
        <v>-8.861912794546881E-3</v>
      </c>
      <c r="I1723" s="262"/>
      <c r="J1723" s="266">
        <v>1721</v>
      </c>
      <c r="K1723">
        <v>-8.861912794546881E-3</v>
      </c>
      <c r="L1723" s="267">
        <v>-5.4008535657978822E-3</v>
      </c>
    </row>
    <row r="1724" spans="1:12" ht="14.4" x14ac:dyDescent="0.3">
      <c r="A1724" s="8">
        <v>41639</v>
      </c>
      <c r="B1724" s="260">
        <v>1842.6099850000001</v>
      </c>
      <c r="C1724" s="260">
        <v>1849.4399410000001</v>
      </c>
      <c r="D1724" s="260">
        <v>1842.410034</v>
      </c>
      <c r="E1724" s="260">
        <v>1848.3599850000001</v>
      </c>
      <c r="F1724" s="261">
        <v>1848.3599850000001</v>
      </c>
      <c r="G1724" s="260">
        <v>2312840000</v>
      </c>
      <c r="H1724" s="263">
        <f t="shared" si="26"/>
        <v>3.9596751963925543E-3</v>
      </c>
      <c r="I1724" s="262"/>
      <c r="J1724" s="266">
        <v>1722</v>
      </c>
      <c r="K1724">
        <v>3.9596751963925543E-3</v>
      </c>
      <c r="L1724" s="267">
        <v>-5.4008327611615396E-3</v>
      </c>
    </row>
    <row r="1725" spans="1:12" ht="14.4" x14ac:dyDescent="0.3">
      <c r="A1725" s="8">
        <v>41638</v>
      </c>
      <c r="B1725" s="260">
        <v>1841.469971</v>
      </c>
      <c r="C1725" s="260">
        <v>1842.469971</v>
      </c>
      <c r="D1725" s="260">
        <v>1838.7700199999999</v>
      </c>
      <c r="E1725" s="260">
        <v>1841.0699460000001</v>
      </c>
      <c r="F1725" s="261">
        <v>1841.0699460000001</v>
      </c>
      <c r="G1725" s="260">
        <v>2293860000</v>
      </c>
      <c r="H1725" s="263">
        <f t="shared" si="26"/>
        <v>-1.7925382627232859E-4</v>
      </c>
      <c r="I1725" s="262"/>
      <c r="J1725" s="266">
        <v>1723</v>
      </c>
      <c r="K1725">
        <v>-1.7925382627232859E-4</v>
      </c>
      <c r="L1725" s="267">
        <v>-5.3955120878991999E-3</v>
      </c>
    </row>
    <row r="1726" spans="1:12" ht="14.4" x14ac:dyDescent="0.3">
      <c r="A1726" s="8">
        <v>41635</v>
      </c>
      <c r="B1726" s="260">
        <v>1842.969971</v>
      </c>
      <c r="C1726" s="260">
        <v>1844.8900149999999</v>
      </c>
      <c r="D1726" s="260">
        <v>1839.8100589999999</v>
      </c>
      <c r="E1726" s="260">
        <v>1841.400024</v>
      </c>
      <c r="F1726" s="261">
        <v>1841.400024</v>
      </c>
      <c r="G1726" s="260">
        <v>2052920000</v>
      </c>
      <c r="H1726" s="263">
        <f t="shared" si="26"/>
        <v>-3.3658483255784646E-4</v>
      </c>
      <c r="I1726" s="262"/>
      <c r="J1726" s="266">
        <v>1724</v>
      </c>
      <c r="K1726">
        <v>-3.3658483255784646E-4</v>
      </c>
      <c r="L1726" s="267">
        <v>-5.3832062199184981E-3</v>
      </c>
    </row>
    <row r="1727" spans="1:12" ht="14.4" x14ac:dyDescent="0.3">
      <c r="A1727" s="8">
        <v>41634</v>
      </c>
      <c r="B1727" s="260">
        <v>1834.959961</v>
      </c>
      <c r="C1727" s="260">
        <v>1842.839966</v>
      </c>
      <c r="D1727" s="260">
        <v>1834.959961</v>
      </c>
      <c r="E1727" s="260">
        <v>1842.0200199999999</v>
      </c>
      <c r="F1727" s="261">
        <v>1842.0200199999999</v>
      </c>
      <c r="G1727" s="260">
        <v>1982270000</v>
      </c>
      <c r="H1727" s="263">
        <f t="shared" si="26"/>
        <v>4.7455295618105157E-3</v>
      </c>
      <c r="I1727" s="262"/>
      <c r="J1727" s="266">
        <v>1725</v>
      </c>
      <c r="K1727">
        <v>4.7455295618105157E-3</v>
      </c>
      <c r="L1727" s="267">
        <v>-5.3787494432923069E-3</v>
      </c>
    </row>
    <row r="1728" spans="1:12" ht="14.4" x14ac:dyDescent="0.3">
      <c r="A1728" s="8">
        <v>41632</v>
      </c>
      <c r="B1728" s="260">
        <v>1828.0200199999999</v>
      </c>
      <c r="C1728" s="260">
        <v>1833.3199460000001</v>
      </c>
      <c r="D1728" s="260">
        <v>1828.0200199999999</v>
      </c>
      <c r="E1728" s="260">
        <v>1833.3199460000001</v>
      </c>
      <c r="F1728" s="261">
        <v>1833.3199460000001</v>
      </c>
      <c r="G1728" s="260">
        <v>1307630000</v>
      </c>
      <c r="H1728" s="263">
        <f t="shared" si="26"/>
        <v>2.9157468198171251E-3</v>
      </c>
      <c r="I1728" s="262"/>
      <c r="J1728" s="266">
        <v>1726</v>
      </c>
      <c r="K1728">
        <v>2.9157468198171251E-3</v>
      </c>
      <c r="L1728" s="267">
        <v>-5.3734589745792951E-3</v>
      </c>
    </row>
    <row r="1729" spans="1:12" ht="14.4" x14ac:dyDescent="0.3">
      <c r="A1729" s="8">
        <v>41631</v>
      </c>
      <c r="B1729" s="260">
        <v>1822.920044</v>
      </c>
      <c r="C1729" s="260">
        <v>1829.75</v>
      </c>
      <c r="D1729" s="260">
        <v>1822.920044</v>
      </c>
      <c r="E1729" s="260">
        <v>1827.98999</v>
      </c>
      <c r="F1729" s="261">
        <v>1827.98999</v>
      </c>
      <c r="G1729" s="260">
        <v>2851540000</v>
      </c>
      <c r="H1729" s="263">
        <f t="shared" si="26"/>
        <v>5.3181201808144059E-3</v>
      </c>
      <c r="I1729" s="262"/>
      <c r="J1729" s="266">
        <v>1727</v>
      </c>
      <c r="K1729">
        <v>5.3181201808144059E-3</v>
      </c>
      <c r="L1729" s="267">
        <v>-5.3702668649089234E-3</v>
      </c>
    </row>
    <row r="1730" spans="1:12" ht="14.4" x14ac:dyDescent="0.3">
      <c r="A1730" s="8">
        <v>41628</v>
      </c>
      <c r="B1730" s="260">
        <v>1810.3900149999999</v>
      </c>
      <c r="C1730" s="260">
        <v>1823.75</v>
      </c>
      <c r="D1730" s="260">
        <v>1810.25</v>
      </c>
      <c r="E1730" s="260">
        <v>1818.3199460000001</v>
      </c>
      <c r="F1730" s="261">
        <v>1818.3199460000001</v>
      </c>
      <c r="G1730" s="260">
        <v>5097700000</v>
      </c>
      <c r="H1730" s="263">
        <f t="shared" si="26"/>
        <v>4.818727959576467E-3</v>
      </c>
      <c r="I1730" s="262"/>
      <c r="J1730" s="266">
        <v>1728</v>
      </c>
      <c r="K1730">
        <v>4.818727959576467E-3</v>
      </c>
      <c r="L1730" s="267">
        <v>-5.3660922266359204E-3</v>
      </c>
    </row>
    <row r="1731" spans="1:12" ht="14.4" x14ac:dyDescent="0.3">
      <c r="A1731" s="8">
        <v>41627</v>
      </c>
      <c r="B1731" s="260">
        <v>1809</v>
      </c>
      <c r="C1731" s="260">
        <v>1810.880005</v>
      </c>
      <c r="D1731" s="260">
        <v>1801.349976</v>
      </c>
      <c r="E1731" s="260">
        <v>1809.599976</v>
      </c>
      <c r="F1731" s="261">
        <v>1809.599976</v>
      </c>
      <c r="G1731" s="260">
        <v>3497210000</v>
      </c>
      <c r="H1731" s="263">
        <f t="shared" si="26"/>
        <v>-5.7992874718016773E-4</v>
      </c>
      <c r="I1731" s="262"/>
      <c r="J1731" s="266">
        <v>1729</v>
      </c>
      <c r="K1731">
        <v>-5.7992874718016773E-4</v>
      </c>
      <c r="L1731" s="267">
        <v>-5.3645435766797641E-3</v>
      </c>
    </row>
    <row r="1732" spans="1:12" ht="14.4" x14ac:dyDescent="0.3">
      <c r="A1732" s="8">
        <v>41626</v>
      </c>
      <c r="B1732" s="260">
        <v>1781.459961</v>
      </c>
      <c r="C1732" s="260">
        <v>1811.079956</v>
      </c>
      <c r="D1732" s="260">
        <v>1767.98999</v>
      </c>
      <c r="E1732" s="260">
        <v>1810.650024</v>
      </c>
      <c r="F1732" s="261">
        <v>1810.650024</v>
      </c>
      <c r="G1732" s="260">
        <v>4327770000</v>
      </c>
      <c r="H1732" s="263">
        <f t="shared" ref="H1732:H1795" si="27">(F1732-F1733)/F1733</f>
        <v>1.6647964065131967E-2</v>
      </c>
      <c r="I1732" s="262"/>
      <c r="J1732" s="266">
        <v>1730</v>
      </c>
      <c r="K1732">
        <v>1.6647964065131967E-2</v>
      </c>
      <c r="L1732" s="267">
        <v>-5.3586109834383279E-3</v>
      </c>
    </row>
    <row r="1733" spans="1:12" ht="14.4" x14ac:dyDescent="0.3">
      <c r="A1733" s="8">
        <v>41625</v>
      </c>
      <c r="B1733" s="260">
        <v>1786.469971</v>
      </c>
      <c r="C1733" s="260">
        <v>1786.7700199999999</v>
      </c>
      <c r="D1733" s="260">
        <v>1777.0500489999999</v>
      </c>
      <c r="E1733" s="260">
        <v>1781</v>
      </c>
      <c r="F1733" s="261">
        <v>1781</v>
      </c>
      <c r="G1733" s="260">
        <v>3270030000</v>
      </c>
      <c r="H1733" s="263">
        <f t="shared" si="27"/>
        <v>-3.1009878754807907E-3</v>
      </c>
      <c r="I1733" s="262"/>
      <c r="J1733" s="266">
        <v>1731</v>
      </c>
      <c r="K1733">
        <v>-3.1009878754807907E-3</v>
      </c>
      <c r="L1733" s="267">
        <v>-5.3576630339208856E-3</v>
      </c>
    </row>
    <row r="1734" spans="1:12" ht="14.4" x14ac:dyDescent="0.3">
      <c r="A1734" s="8">
        <v>41624</v>
      </c>
      <c r="B1734" s="260">
        <v>1777.4799800000001</v>
      </c>
      <c r="C1734" s="260">
        <v>1792.219971</v>
      </c>
      <c r="D1734" s="260">
        <v>1777.4799800000001</v>
      </c>
      <c r="E1734" s="260">
        <v>1786.540039</v>
      </c>
      <c r="F1734" s="261">
        <v>1786.540039</v>
      </c>
      <c r="G1734" s="260">
        <v>3209890000</v>
      </c>
      <c r="H1734" s="263">
        <f t="shared" si="27"/>
        <v>6.3200399597154672E-3</v>
      </c>
      <c r="I1734" s="262"/>
      <c r="J1734" s="266">
        <v>1732</v>
      </c>
      <c r="K1734">
        <v>6.3200399597154672E-3</v>
      </c>
      <c r="L1734" s="267">
        <v>-5.3555413161938811E-3</v>
      </c>
    </row>
    <row r="1735" spans="1:12" ht="14.4" x14ac:dyDescent="0.3">
      <c r="A1735" s="8">
        <v>41621</v>
      </c>
      <c r="B1735" s="260">
        <v>1777.9799800000001</v>
      </c>
      <c r="C1735" s="260">
        <v>1780.920044</v>
      </c>
      <c r="D1735" s="260">
        <v>1772.4499510000001</v>
      </c>
      <c r="E1735" s="260">
        <v>1775.3199460000001</v>
      </c>
      <c r="F1735" s="261">
        <v>1775.3199460000001</v>
      </c>
      <c r="G1735" s="260">
        <v>3061070000</v>
      </c>
      <c r="H1735" s="263">
        <f t="shared" si="27"/>
        <v>-1.0141030695574617E-4</v>
      </c>
      <c r="I1735" s="262"/>
      <c r="J1735" s="266">
        <v>1733</v>
      </c>
      <c r="K1735">
        <v>-1.0141030695574617E-4</v>
      </c>
      <c r="L1735" s="267">
        <v>-5.3534494767731935E-3</v>
      </c>
    </row>
    <row r="1736" spans="1:12" ht="14.4" x14ac:dyDescent="0.3">
      <c r="A1736" s="8">
        <v>41620</v>
      </c>
      <c r="B1736" s="260">
        <v>1781.709961</v>
      </c>
      <c r="C1736" s="260">
        <v>1782.98999</v>
      </c>
      <c r="D1736" s="260">
        <v>1772.280029</v>
      </c>
      <c r="E1736" s="260">
        <v>1775.5</v>
      </c>
      <c r="F1736" s="261">
        <v>1775.5</v>
      </c>
      <c r="G1736" s="260">
        <v>3306640000</v>
      </c>
      <c r="H1736" s="263">
        <f t="shared" si="27"/>
        <v>-3.7705620570671894E-3</v>
      </c>
      <c r="I1736" s="262"/>
      <c r="J1736" s="266">
        <v>1734</v>
      </c>
      <c r="K1736">
        <v>-3.7705620570671894E-3</v>
      </c>
      <c r="L1736" s="267">
        <v>-5.3496136600416867E-3</v>
      </c>
    </row>
    <row r="1737" spans="1:12" ht="14.4" x14ac:dyDescent="0.3">
      <c r="A1737" s="8">
        <v>41619</v>
      </c>
      <c r="B1737" s="260">
        <v>1802.76001</v>
      </c>
      <c r="C1737" s="260">
        <v>1802.969971</v>
      </c>
      <c r="D1737" s="260">
        <v>1780.089966</v>
      </c>
      <c r="E1737" s="260">
        <v>1782.219971</v>
      </c>
      <c r="F1737" s="261">
        <v>1782.219971</v>
      </c>
      <c r="G1737" s="260">
        <v>3472240000</v>
      </c>
      <c r="H1737" s="263">
        <f t="shared" si="27"/>
        <v>-1.1316874358758031E-2</v>
      </c>
      <c r="I1737" s="262"/>
      <c r="J1737" s="266">
        <v>1735</v>
      </c>
      <c r="K1737">
        <v>-1.1316874358758031E-2</v>
      </c>
      <c r="L1737" s="267">
        <v>-5.3470696807768484E-3</v>
      </c>
    </row>
    <row r="1738" spans="1:12" ht="14.4" x14ac:dyDescent="0.3">
      <c r="A1738" s="8">
        <v>41618</v>
      </c>
      <c r="B1738" s="260">
        <v>1807.599976</v>
      </c>
      <c r="C1738" s="260">
        <v>1808.5200199999999</v>
      </c>
      <c r="D1738" s="260">
        <v>1801.75</v>
      </c>
      <c r="E1738" s="260">
        <v>1802.619995</v>
      </c>
      <c r="F1738" s="261">
        <v>1802.619995</v>
      </c>
      <c r="G1738" s="260">
        <v>3117150000</v>
      </c>
      <c r="H1738" s="263">
        <f t="shared" si="27"/>
        <v>-3.1796590387466587E-3</v>
      </c>
      <c r="I1738" s="262"/>
      <c r="J1738" s="266">
        <v>1736</v>
      </c>
      <c r="K1738">
        <v>-3.1796590387466587E-3</v>
      </c>
      <c r="L1738" s="267">
        <v>-5.3454412348370728E-3</v>
      </c>
    </row>
    <row r="1739" spans="1:12" ht="14.4" x14ac:dyDescent="0.3">
      <c r="A1739" s="8">
        <v>41617</v>
      </c>
      <c r="B1739" s="260">
        <v>1806.209961</v>
      </c>
      <c r="C1739" s="260">
        <v>1811.5200199999999</v>
      </c>
      <c r="D1739" s="260">
        <v>1806.209961</v>
      </c>
      <c r="E1739" s="260">
        <v>1808.369995</v>
      </c>
      <c r="F1739" s="261">
        <v>1808.369995</v>
      </c>
      <c r="G1739" s="260">
        <v>3129500000</v>
      </c>
      <c r="H1739" s="263">
        <f t="shared" si="27"/>
        <v>1.8171000126206524E-3</v>
      </c>
      <c r="I1739" s="262"/>
      <c r="J1739" s="266">
        <v>1737</v>
      </c>
      <c r="K1739">
        <v>1.8171000126206524E-3</v>
      </c>
      <c r="L1739" s="267">
        <v>-5.3354454833881675E-3</v>
      </c>
    </row>
    <row r="1740" spans="1:12" ht="14.4" x14ac:dyDescent="0.3">
      <c r="A1740" s="8">
        <v>41614</v>
      </c>
      <c r="B1740" s="260">
        <v>1788.3599850000001</v>
      </c>
      <c r="C1740" s="260">
        <v>1806.040039</v>
      </c>
      <c r="D1740" s="260">
        <v>1788.3599850000001</v>
      </c>
      <c r="E1740" s="260">
        <v>1805.089966</v>
      </c>
      <c r="F1740" s="261">
        <v>1805.089966</v>
      </c>
      <c r="G1740" s="260">
        <v>3150030000</v>
      </c>
      <c r="H1740" s="263">
        <f t="shared" si="27"/>
        <v>1.1237870889621875E-2</v>
      </c>
      <c r="I1740" s="262"/>
      <c r="J1740" s="266">
        <v>1738</v>
      </c>
      <c r="K1740">
        <v>1.1237870889621875E-2</v>
      </c>
      <c r="L1740" s="267">
        <v>-5.3329786354071014E-3</v>
      </c>
    </row>
    <row r="1741" spans="1:12" ht="14.4" x14ac:dyDescent="0.3">
      <c r="A1741" s="8">
        <v>41613</v>
      </c>
      <c r="B1741" s="260">
        <v>1792.8199460000001</v>
      </c>
      <c r="C1741" s="260">
        <v>1792.8199460000001</v>
      </c>
      <c r="D1741" s="260">
        <v>1783.380005</v>
      </c>
      <c r="E1741" s="260">
        <v>1785.030029</v>
      </c>
      <c r="F1741" s="261">
        <v>1785.030029</v>
      </c>
      <c r="G1741" s="260">
        <v>3336880000</v>
      </c>
      <c r="H1741" s="263">
        <f t="shared" si="27"/>
        <v>-4.3395729296272856E-3</v>
      </c>
      <c r="I1741" s="262"/>
      <c r="J1741" s="266">
        <v>1739</v>
      </c>
      <c r="K1741">
        <v>-4.3395729296272856E-3</v>
      </c>
      <c r="L1741" s="267">
        <v>-5.3316617785485812E-3</v>
      </c>
    </row>
    <row r="1742" spans="1:12" ht="14.4" x14ac:dyDescent="0.3">
      <c r="A1742" s="8">
        <v>41612</v>
      </c>
      <c r="B1742" s="260">
        <v>1793.150024</v>
      </c>
      <c r="C1742" s="260">
        <v>1799.8000489999999</v>
      </c>
      <c r="D1742" s="260">
        <v>1779.089966</v>
      </c>
      <c r="E1742" s="260">
        <v>1792.8100589999999</v>
      </c>
      <c r="F1742" s="261">
        <v>1792.8100589999999</v>
      </c>
      <c r="G1742" s="260">
        <v>3610540000</v>
      </c>
      <c r="H1742" s="263">
        <f t="shared" si="27"/>
        <v>-1.3034927269121215E-3</v>
      </c>
      <c r="I1742" s="262"/>
      <c r="J1742" s="266">
        <v>1740</v>
      </c>
      <c r="K1742">
        <v>-1.3034927269121215E-3</v>
      </c>
      <c r="L1742" s="267">
        <v>-5.3310859473075763E-3</v>
      </c>
    </row>
    <row r="1743" spans="1:12" ht="14.4" x14ac:dyDescent="0.3">
      <c r="A1743" s="8">
        <v>41611</v>
      </c>
      <c r="B1743" s="260">
        <v>1800.099976</v>
      </c>
      <c r="C1743" s="260">
        <v>1800.099976</v>
      </c>
      <c r="D1743" s="260">
        <v>1787.849976</v>
      </c>
      <c r="E1743" s="260">
        <v>1795.150024</v>
      </c>
      <c r="F1743" s="261">
        <v>1795.150024</v>
      </c>
      <c r="G1743" s="260">
        <v>3475680000</v>
      </c>
      <c r="H1743" s="263">
        <f t="shared" si="27"/>
        <v>-3.1928479778841959E-3</v>
      </c>
      <c r="I1743" s="262"/>
      <c r="J1743" s="266">
        <v>1741</v>
      </c>
      <c r="K1743">
        <v>-3.1928479778841959E-3</v>
      </c>
      <c r="L1743" s="267">
        <v>-5.3266716412439354E-3</v>
      </c>
    </row>
    <row r="1744" spans="1:12" ht="14.4" x14ac:dyDescent="0.3">
      <c r="A1744" s="8">
        <v>41610</v>
      </c>
      <c r="B1744" s="260">
        <v>1806.5500489999999</v>
      </c>
      <c r="C1744" s="260">
        <v>1810.0200199999999</v>
      </c>
      <c r="D1744" s="260">
        <v>1798.599976</v>
      </c>
      <c r="E1744" s="260">
        <v>1800.900024</v>
      </c>
      <c r="F1744" s="261">
        <v>1800.900024</v>
      </c>
      <c r="G1744" s="260">
        <v>3095430000</v>
      </c>
      <c r="H1744" s="263">
        <f t="shared" si="27"/>
        <v>-2.7190207383820317E-3</v>
      </c>
      <c r="I1744" s="262"/>
      <c r="J1744" s="266">
        <v>1742</v>
      </c>
      <c r="K1744">
        <v>-2.7190207383820317E-3</v>
      </c>
      <c r="L1744" s="267">
        <v>-5.3221369688855246E-3</v>
      </c>
    </row>
    <row r="1745" spans="1:12" ht="14.4" x14ac:dyDescent="0.3">
      <c r="A1745" s="8">
        <v>41607</v>
      </c>
      <c r="B1745" s="260">
        <v>1808.6899410000001</v>
      </c>
      <c r="C1745" s="260">
        <v>1813.5500489999999</v>
      </c>
      <c r="D1745" s="260">
        <v>1803.9799800000001</v>
      </c>
      <c r="E1745" s="260">
        <v>1805.8100589999999</v>
      </c>
      <c r="F1745" s="261">
        <v>1805.8100589999999</v>
      </c>
      <c r="G1745" s="260">
        <v>1598300000</v>
      </c>
      <c r="H1745" s="263">
        <f t="shared" si="27"/>
        <v>-7.8568915728155335E-4</v>
      </c>
      <c r="I1745" s="262"/>
      <c r="J1745" s="266">
        <v>1743</v>
      </c>
      <c r="K1745">
        <v>-7.8568915728155335E-4</v>
      </c>
      <c r="L1745" s="267">
        <v>-5.3211638130311522E-3</v>
      </c>
    </row>
    <row r="1746" spans="1:12" ht="14.4" x14ac:dyDescent="0.3">
      <c r="A1746" s="8">
        <v>41605</v>
      </c>
      <c r="B1746" s="260">
        <v>1803.4799800000001</v>
      </c>
      <c r="C1746" s="260">
        <v>1808.2700199999999</v>
      </c>
      <c r="D1746" s="260">
        <v>1802.7700199999999</v>
      </c>
      <c r="E1746" s="260">
        <v>1807.2299800000001</v>
      </c>
      <c r="F1746" s="261">
        <v>1807.2299800000001</v>
      </c>
      <c r="G1746" s="260">
        <v>2613590000</v>
      </c>
      <c r="H1746" s="263">
        <f t="shared" si="27"/>
        <v>2.4850811260574506E-3</v>
      </c>
      <c r="I1746" s="262"/>
      <c r="J1746" s="266">
        <v>1744</v>
      </c>
      <c r="K1746">
        <v>2.4850811260574506E-3</v>
      </c>
      <c r="L1746" s="267">
        <v>-5.3172058813732298E-3</v>
      </c>
    </row>
    <row r="1747" spans="1:12" ht="14.4" x14ac:dyDescent="0.3">
      <c r="A1747" s="8">
        <v>41604</v>
      </c>
      <c r="B1747" s="260">
        <v>1802.869995</v>
      </c>
      <c r="C1747" s="260">
        <v>1808.420044</v>
      </c>
      <c r="D1747" s="260">
        <v>1800.7700199999999</v>
      </c>
      <c r="E1747" s="260">
        <v>1802.75</v>
      </c>
      <c r="F1747" s="261">
        <v>1802.75</v>
      </c>
      <c r="G1747" s="260">
        <v>3427120000</v>
      </c>
      <c r="H1747" s="263">
        <f t="shared" si="27"/>
        <v>1.4980471516800497E-4</v>
      </c>
      <c r="I1747" s="262"/>
      <c r="J1747" s="266">
        <v>1745</v>
      </c>
      <c r="K1747">
        <v>1.4980471516800497E-4</v>
      </c>
      <c r="L1747" s="267">
        <v>-5.3163524485954289E-3</v>
      </c>
    </row>
    <row r="1748" spans="1:12" ht="14.4" x14ac:dyDescent="0.3">
      <c r="A1748" s="8">
        <v>41603</v>
      </c>
      <c r="B1748" s="260">
        <v>1806.329956</v>
      </c>
      <c r="C1748" s="260">
        <v>1808.099976</v>
      </c>
      <c r="D1748" s="260">
        <v>1800.579956</v>
      </c>
      <c r="E1748" s="260">
        <v>1802.4799800000001</v>
      </c>
      <c r="F1748" s="261">
        <v>1802.4799800000001</v>
      </c>
      <c r="G1748" s="260">
        <v>2998540000</v>
      </c>
      <c r="H1748" s="263">
        <f t="shared" si="27"/>
        <v>-1.2633424872927547E-3</v>
      </c>
      <c r="I1748" s="262"/>
      <c r="J1748" s="266">
        <v>1746</v>
      </c>
      <c r="K1748">
        <v>-1.2633424872927547E-3</v>
      </c>
      <c r="L1748" s="267">
        <v>-5.3162509620698593E-3</v>
      </c>
    </row>
    <row r="1749" spans="1:12" ht="14.4" x14ac:dyDescent="0.3">
      <c r="A1749" s="8">
        <v>41600</v>
      </c>
      <c r="B1749" s="260">
        <v>1797.209961</v>
      </c>
      <c r="C1749" s="260">
        <v>1804.839966</v>
      </c>
      <c r="D1749" s="260">
        <v>1794.6999510000001</v>
      </c>
      <c r="E1749" s="260">
        <v>1804.76001</v>
      </c>
      <c r="F1749" s="261">
        <v>1804.76001</v>
      </c>
      <c r="G1749" s="260">
        <v>3055140000</v>
      </c>
      <c r="H1749" s="263">
        <f t="shared" si="27"/>
        <v>4.9614578718016455E-3</v>
      </c>
      <c r="I1749" s="262"/>
      <c r="J1749" s="266">
        <v>1747</v>
      </c>
      <c r="K1749">
        <v>4.9614578718016455E-3</v>
      </c>
      <c r="L1749" s="267">
        <v>-5.3130910523544583E-3</v>
      </c>
    </row>
    <row r="1750" spans="1:12" ht="14.4" x14ac:dyDescent="0.3">
      <c r="A1750" s="8">
        <v>41599</v>
      </c>
      <c r="B1750" s="260">
        <v>1783.5200199999999</v>
      </c>
      <c r="C1750" s="260">
        <v>1797.160034</v>
      </c>
      <c r="D1750" s="260">
        <v>1783.5200199999999</v>
      </c>
      <c r="E1750" s="260">
        <v>1795.849976</v>
      </c>
      <c r="F1750" s="261">
        <v>1795.849976</v>
      </c>
      <c r="G1750" s="260">
        <v>3256630000</v>
      </c>
      <c r="H1750" s="263">
        <f t="shared" si="27"/>
        <v>8.1285645546084057E-3</v>
      </c>
      <c r="I1750" s="262"/>
      <c r="J1750" s="266">
        <v>1748</v>
      </c>
      <c r="K1750">
        <v>8.1285645546084057E-3</v>
      </c>
      <c r="L1750" s="267">
        <v>-5.3074301541828272E-3</v>
      </c>
    </row>
    <row r="1751" spans="1:12" ht="14.4" x14ac:dyDescent="0.3">
      <c r="A1751" s="8">
        <v>41598</v>
      </c>
      <c r="B1751" s="260">
        <v>1789.589966</v>
      </c>
      <c r="C1751" s="260">
        <v>1795.7299800000001</v>
      </c>
      <c r="D1751" s="260">
        <v>1777.2299800000001</v>
      </c>
      <c r="E1751" s="260">
        <v>1781.369995</v>
      </c>
      <c r="F1751" s="261">
        <v>1781.369995</v>
      </c>
      <c r="G1751" s="260">
        <v>3109140000</v>
      </c>
      <c r="H1751" s="263">
        <f t="shared" si="27"/>
        <v>-3.6356111004592368E-3</v>
      </c>
      <c r="I1751" s="262"/>
      <c r="J1751" s="266">
        <v>1749</v>
      </c>
      <c r="K1751">
        <v>-3.6356111004592368E-3</v>
      </c>
      <c r="L1751" s="267">
        <v>-5.3035017504077884E-3</v>
      </c>
    </row>
    <row r="1752" spans="1:12" ht="14.4" x14ac:dyDescent="0.3">
      <c r="A1752" s="8">
        <v>41597</v>
      </c>
      <c r="B1752" s="260">
        <v>1790.790039</v>
      </c>
      <c r="C1752" s="260">
        <v>1795.51001</v>
      </c>
      <c r="D1752" s="260">
        <v>1784.719971</v>
      </c>
      <c r="E1752" s="260">
        <v>1787.869995</v>
      </c>
      <c r="F1752" s="261">
        <v>1787.869995</v>
      </c>
      <c r="G1752" s="260">
        <v>3224450000</v>
      </c>
      <c r="H1752" s="263">
        <f t="shared" si="27"/>
        <v>-2.0429654768572099E-3</v>
      </c>
      <c r="I1752" s="262"/>
      <c r="J1752" s="266">
        <v>1750</v>
      </c>
      <c r="K1752">
        <v>-2.0429654768572099E-3</v>
      </c>
      <c r="L1752" s="267">
        <v>-5.3009553878604161E-3</v>
      </c>
    </row>
    <row r="1753" spans="1:12" ht="14.4" x14ac:dyDescent="0.3">
      <c r="A1753" s="8">
        <v>41596</v>
      </c>
      <c r="B1753" s="260">
        <v>1798.8199460000001</v>
      </c>
      <c r="C1753" s="260">
        <v>1802.329956</v>
      </c>
      <c r="D1753" s="260">
        <v>1788</v>
      </c>
      <c r="E1753" s="260">
        <v>1791.530029</v>
      </c>
      <c r="F1753" s="261">
        <v>1791.530029</v>
      </c>
      <c r="G1753" s="260">
        <v>3168520000</v>
      </c>
      <c r="H1753" s="263">
        <f t="shared" si="27"/>
        <v>-3.6981975109817975E-3</v>
      </c>
      <c r="I1753" s="262"/>
      <c r="J1753" s="266">
        <v>1751</v>
      </c>
      <c r="K1753">
        <v>-3.6981975109817975E-3</v>
      </c>
      <c r="L1753" s="267">
        <v>-5.2866706439098597E-3</v>
      </c>
    </row>
    <row r="1754" spans="1:12" ht="14.4" x14ac:dyDescent="0.3">
      <c r="A1754" s="8">
        <v>41593</v>
      </c>
      <c r="B1754" s="260">
        <v>1790.660034</v>
      </c>
      <c r="C1754" s="260">
        <v>1798.219971</v>
      </c>
      <c r="D1754" s="260">
        <v>1790.660034</v>
      </c>
      <c r="E1754" s="260">
        <v>1798.1800539999999</v>
      </c>
      <c r="F1754" s="261">
        <v>1798.1800539999999</v>
      </c>
      <c r="G1754" s="260">
        <v>3254820000</v>
      </c>
      <c r="H1754" s="263">
        <f t="shared" si="27"/>
        <v>4.2220342792496906E-3</v>
      </c>
      <c r="I1754" s="262"/>
      <c r="J1754" s="266">
        <v>1752</v>
      </c>
      <c r="K1754">
        <v>4.2220342792496906E-3</v>
      </c>
      <c r="L1754" s="267">
        <v>-5.2779091226843374E-3</v>
      </c>
    </row>
    <row r="1755" spans="1:12" ht="14.4" x14ac:dyDescent="0.3">
      <c r="A1755" s="8">
        <v>41592</v>
      </c>
      <c r="B1755" s="260">
        <v>1782.75</v>
      </c>
      <c r="C1755" s="260">
        <v>1791.530029</v>
      </c>
      <c r="D1755" s="260">
        <v>1780.219971</v>
      </c>
      <c r="E1755" s="260">
        <v>1790.619995</v>
      </c>
      <c r="F1755" s="261">
        <v>1790.619995</v>
      </c>
      <c r="G1755" s="260">
        <v>3139060000</v>
      </c>
      <c r="H1755" s="263">
        <f t="shared" si="27"/>
        <v>4.8372586980920413E-3</v>
      </c>
      <c r="I1755" s="262"/>
      <c r="J1755" s="266">
        <v>1753</v>
      </c>
      <c r="K1755">
        <v>4.8372586980920413E-3</v>
      </c>
      <c r="L1755" s="267">
        <v>-5.2741810384562288E-3</v>
      </c>
    </row>
    <row r="1756" spans="1:12" ht="14.4" x14ac:dyDescent="0.3">
      <c r="A1756" s="8">
        <v>41591</v>
      </c>
      <c r="B1756" s="260">
        <v>1764.369995</v>
      </c>
      <c r="C1756" s="260">
        <v>1782</v>
      </c>
      <c r="D1756" s="260">
        <v>1760.6400149999999</v>
      </c>
      <c r="E1756" s="260">
        <v>1782</v>
      </c>
      <c r="F1756" s="261">
        <v>1782</v>
      </c>
      <c r="G1756" s="260">
        <v>3327480000</v>
      </c>
      <c r="H1756" s="263">
        <f t="shared" si="27"/>
        <v>8.0953444764779083E-3</v>
      </c>
      <c r="I1756" s="262"/>
      <c r="J1756" s="266">
        <v>1754</v>
      </c>
      <c r="K1756">
        <v>8.0953444764779083E-3</v>
      </c>
      <c r="L1756" s="267">
        <v>-5.270703767980011E-3</v>
      </c>
    </row>
    <row r="1757" spans="1:12" ht="14.4" x14ac:dyDescent="0.3">
      <c r="A1757" s="8">
        <v>41590</v>
      </c>
      <c r="B1757" s="260">
        <v>1769.51001</v>
      </c>
      <c r="C1757" s="260">
        <v>1771.780029</v>
      </c>
      <c r="D1757" s="260">
        <v>1762.290039</v>
      </c>
      <c r="E1757" s="260">
        <v>1767.6899410000001</v>
      </c>
      <c r="F1757" s="261">
        <v>1767.6899410000001</v>
      </c>
      <c r="G1757" s="260">
        <v>3221030000</v>
      </c>
      <c r="H1757" s="263">
        <f t="shared" si="27"/>
        <v>-2.3703920471609286E-3</v>
      </c>
      <c r="I1757" s="262"/>
      <c r="J1757" s="266">
        <v>1755</v>
      </c>
      <c r="K1757">
        <v>-2.3703920471609286E-3</v>
      </c>
      <c r="L1757" s="267">
        <v>-5.2668778105104614E-3</v>
      </c>
    </row>
    <row r="1758" spans="1:12" ht="14.4" x14ac:dyDescent="0.3">
      <c r="A1758" s="8">
        <v>41589</v>
      </c>
      <c r="B1758" s="260">
        <v>1769.959961</v>
      </c>
      <c r="C1758" s="260">
        <v>1773.4399410000001</v>
      </c>
      <c r="D1758" s="260">
        <v>1767.849976</v>
      </c>
      <c r="E1758" s="260">
        <v>1771.8900149999999</v>
      </c>
      <c r="F1758" s="261">
        <v>1771.8900149999999</v>
      </c>
      <c r="G1758" s="260">
        <v>2534060000</v>
      </c>
      <c r="H1758" s="263">
        <f t="shared" si="27"/>
        <v>7.2293165115066085E-4</v>
      </c>
      <c r="I1758" s="262"/>
      <c r="J1758" s="266">
        <v>1756</v>
      </c>
      <c r="K1758">
        <v>7.2293165115066085E-4</v>
      </c>
      <c r="L1758" s="267">
        <v>-5.2659556737588899E-3</v>
      </c>
    </row>
    <row r="1759" spans="1:12" ht="14.4" x14ac:dyDescent="0.3">
      <c r="A1759" s="8">
        <v>41586</v>
      </c>
      <c r="B1759" s="260">
        <v>1748.369995</v>
      </c>
      <c r="C1759" s="260">
        <v>1770.780029</v>
      </c>
      <c r="D1759" s="260">
        <v>1747.630005</v>
      </c>
      <c r="E1759" s="260">
        <v>1770.6099850000001</v>
      </c>
      <c r="F1759" s="261">
        <v>1770.6099850000001</v>
      </c>
      <c r="G1759" s="260">
        <v>3837170000</v>
      </c>
      <c r="H1759" s="263">
        <f t="shared" si="27"/>
        <v>1.3427559555698475E-2</v>
      </c>
      <c r="I1759" s="262"/>
      <c r="J1759" s="266">
        <v>1757</v>
      </c>
      <c r="K1759">
        <v>1.3427559555698475E-2</v>
      </c>
      <c r="L1759" s="267">
        <v>-5.2633832090449714E-3</v>
      </c>
    </row>
    <row r="1760" spans="1:12" ht="14.4" x14ac:dyDescent="0.3">
      <c r="A1760" s="8">
        <v>41585</v>
      </c>
      <c r="B1760" s="260">
        <v>1770.73999</v>
      </c>
      <c r="C1760" s="260">
        <v>1774.540039</v>
      </c>
      <c r="D1760" s="260">
        <v>1746.1999510000001</v>
      </c>
      <c r="E1760" s="260">
        <v>1747.150024</v>
      </c>
      <c r="F1760" s="261">
        <v>1747.150024</v>
      </c>
      <c r="G1760" s="260">
        <v>4143200000</v>
      </c>
      <c r="H1760" s="263">
        <f t="shared" si="27"/>
        <v>-1.3182772075429811E-2</v>
      </c>
      <c r="I1760" s="262"/>
      <c r="J1760" s="266">
        <v>1758</v>
      </c>
      <c r="K1760">
        <v>-1.3182772075429811E-2</v>
      </c>
      <c r="L1760" s="267">
        <v>-5.2624013728881647E-3</v>
      </c>
    </row>
    <row r="1761" spans="1:12" ht="14.4" x14ac:dyDescent="0.3">
      <c r="A1761" s="8">
        <v>41584</v>
      </c>
      <c r="B1761" s="260">
        <v>1765</v>
      </c>
      <c r="C1761" s="260">
        <v>1773.73999</v>
      </c>
      <c r="D1761" s="260">
        <v>1764.400024</v>
      </c>
      <c r="E1761" s="260">
        <v>1770.48999</v>
      </c>
      <c r="F1761" s="261">
        <v>1770.48999</v>
      </c>
      <c r="G1761" s="260">
        <v>3322100000</v>
      </c>
      <c r="H1761" s="263">
        <f t="shared" si="27"/>
        <v>4.2655400396494035E-3</v>
      </c>
      <c r="I1761" s="262"/>
      <c r="J1761" s="266">
        <v>1759</v>
      </c>
      <c r="K1761">
        <v>4.2655400396494035E-3</v>
      </c>
      <c r="L1761" s="267">
        <v>-5.2575254201908672E-3</v>
      </c>
    </row>
    <row r="1762" spans="1:12" ht="14.4" x14ac:dyDescent="0.3">
      <c r="A1762" s="8">
        <v>41583</v>
      </c>
      <c r="B1762" s="260">
        <v>1765.670044</v>
      </c>
      <c r="C1762" s="260">
        <v>1767.030029</v>
      </c>
      <c r="D1762" s="260">
        <v>1755.76001</v>
      </c>
      <c r="E1762" s="260">
        <v>1762.969971</v>
      </c>
      <c r="F1762" s="261">
        <v>1762.969971</v>
      </c>
      <c r="G1762" s="260">
        <v>3516680000</v>
      </c>
      <c r="H1762" s="263">
        <f t="shared" si="27"/>
        <v>-2.8055878052288263E-3</v>
      </c>
      <c r="I1762" s="262"/>
      <c r="J1762" s="266">
        <v>1760</v>
      </c>
      <c r="K1762">
        <v>-2.8055878052288263E-3</v>
      </c>
      <c r="L1762" s="267">
        <v>-5.2569501124745659E-3</v>
      </c>
    </row>
    <row r="1763" spans="1:12" ht="14.4" x14ac:dyDescent="0.3">
      <c r="A1763" s="8">
        <v>41582</v>
      </c>
      <c r="B1763" s="260">
        <v>1763.400024</v>
      </c>
      <c r="C1763" s="260">
        <v>1768.780029</v>
      </c>
      <c r="D1763" s="260">
        <v>1761.5600589999999</v>
      </c>
      <c r="E1763" s="260">
        <v>1767.9300539999999</v>
      </c>
      <c r="F1763" s="261">
        <v>1767.9300539999999</v>
      </c>
      <c r="G1763" s="260">
        <v>3194870000</v>
      </c>
      <c r="H1763" s="263">
        <f t="shared" si="27"/>
        <v>3.570558653551009E-3</v>
      </c>
      <c r="I1763" s="262"/>
      <c r="J1763" s="266">
        <v>1761</v>
      </c>
      <c r="K1763">
        <v>3.570558653551009E-3</v>
      </c>
      <c r="L1763" s="267">
        <v>-5.2564443716204695E-3</v>
      </c>
    </row>
    <row r="1764" spans="1:12" ht="14.4" x14ac:dyDescent="0.3">
      <c r="A1764" s="8">
        <v>41579</v>
      </c>
      <c r="B1764" s="260">
        <v>1758.6999510000001</v>
      </c>
      <c r="C1764" s="260">
        <v>1765.670044</v>
      </c>
      <c r="D1764" s="260">
        <v>1752.6999510000001</v>
      </c>
      <c r="E1764" s="260">
        <v>1761.6400149999999</v>
      </c>
      <c r="F1764" s="261">
        <v>1761.6400149999999</v>
      </c>
      <c r="G1764" s="260">
        <v>3686290000</v>
      </c>
      <c r="H1764" s="263">
        <f t="shared" si="27"/>
        <v>2.9034214346194986E-3</v>
      </c>
      <c r="I1764" s="262"/>
      <c r="J1764" s="266">
        <v>1762</v>
      </c>
      <c r="K1764">
        <v>2.9034214346194986E-3</v>
      </c>
      <c r="L1764" s="267">
        <v>-5.2558372093022459E-3</v>
      </c>
    </row>
    <row r="1765" spans="1:12" ht="14.4" x14ac:dyDescent="0.3">
      <c r="A1765" s="8">
        <v>41578</v>
      </c>
      <c r="B1765" s="260">
        <v>1763.23999</v>
      </c>
      <c r="C1765" s="260">
        <v>1768.530029</v>
      </c>
      <c r="D1765" s="260">
        <v>1755.719971</v>
      </c>
      <c r="E1765" s="260">
        <v>1756.540039</v>
      </c>
      <c r="F1765" s="261">
        <v>1756.540039</v>
      </c>
      <c r="G1765" s="260">
        <v>3826530000</v>
      </c>
      <c r="H1765" s="263">
        <f t="shared" si="27"/>
        <v>-3.8393814890611542E-3</v>
      </c>
      <c r="I1765" s="262"/>
      <c r="J1765" s="266">
        <v>1763</v>
      </c>
      <c r="K1765">
        <v>-3.8393814890611542E-3</v>
      </c>
      <c r="L1765" s="267">
        <v>-5.254535651865005E-3</v>
      </c>
    </row>
    <row r="1766" spans="1:12" ht="14.4" x14ac:dyDescent="0.3">
      <c r="A1766" s="8">
        <v>41577</v>
      </c>
      <c r="B1766" s="260">
        <v>1772.2700199999999</v>
      </c>
      <c r="C1766" s="260">
        <v>1775.219971</v>
      </c>
      <c r="D1766" s="260">
        <v>1757.23999</v>
      </c>
      <c r="E1766" s="260">
        <v>1763.3100589999999</v>
      </c>
      <c r="F1766" s="261">
        <v>1763.3100589999999</v>
      </c>
      <c r="G1766" s="260">
        <v>3523040000</v>
      </c>
      <c r="H1766" s="263">
        <f t="shared" si="27"/>
        <v>-4.8759232703633765E-3</v>
      </c>
      <c r="I1766" s="262"/>
      <c r="J1766" s="266">
        <v>1764</v>
      </c>
      <c r="K1766">
        <v>-4.8759232703633765E-3</v>
      </c>
      <c r="L1766" s="267">
        <v>-5.2426983411837233E-3</v>
      </c>
    </row>
    <row r="1767" spans="1:12" ht="14.4" x14ac:dyDescent="0.3">
      <c r="A1767" s="8">
        <v>41576</v>
      </c>
      <c r="B1767" s="260">
        <v>1762.9300539999999</v>
      </c>
      <c r="C1767" s="260">
        <v>1772.089966</v>
      </c>
      <c r="D1767" s="260">
        <v>1762.9300539999999</v>
      </c>
      <c r="E1767" s="260">
        <v>1771.9499510000001</v>
      </c>
      <c r="F1767" s="261">
        <v>1771.9499510000001</v>
      </c>
      <c r="G1767" s="260">
        <v>3358460000</v>
      </c>
      <c r="H1767" s="263">
        <f t="shared" si="27"/>
        <v>5.5841951318379279E-3</v>
      </c>
      <c r="I1767" s="262"/>
      <c r="J1767" s="266">
        <v>1765</v>
      </c>
      <c r="K1767">
        <v>5.5841951318379279E-3</v>
      </c>
      <c r="L1767" s="267">
        <v>-5.2423803899445702E-3</v>
      </c>
    </row>
    <row r="1768" spans="1:12" ht="14.4" x14ac:dyDescent="0.3">
      <c r="A1768" s="8">
        <v>41575</v>
      </c>
      <c r="B1768" s="260">
        <v>1759.420044</v>
      </c>
      <c r="C1768" s="260">
        <v>1764.98999</v>
      </c>
      <c r="D1768" s="260">
        <v>1757.670044</v>
      </c>
      <c r="E1768" s="260">
        <v>1762.1099850000001</v>
      </c>
      <c r="F1768" s="261">
        <v>1762.1099850000001</v>
      </c>
      <c r="G1768" s="260">
        <v>3282300000</v>
      </c>
      <c r="H1768" s="263">
        <f t="shared" si="27"/>
        <v>1.3296993205965176E-3</v>
      </c>
      <c r="I1768" s="262"/>
      <c r="J1768" s="266">
        <v>1766</v>
      </c>
      <c r="K1768">
        <v>1.3296993205965176E-3</v>
      </c>
      <c r="L1768" s="267">
        <v>-5.2402768821377997E-3</v>
      </c>
    </row>
    <row r="1769" spans="1:12" ht="14.4" x14ac:dyDescent="0.3">
      <c r="A1769" s="8">
        <v>41572</v>
      </c>
      <c r="B1769" s="260">
        <v>1756.01001</v>
      </c>
      <c r="C1769" s="260">
        <v>1759.8199460000001</v>
      </c>
      <c r="D1769" s="260">
        <v>1752.4499510000001</v>
      </c>
      <c r="E1769" s="260">
        <v>1759.7700199999999</v>
      </c>
      <c r="F1769" s="261">
        <v>1759.7700199999999</v>
      </c>
      <c r="G1769" s="260">
        <v>3175720000</v>
      </c>
      <c r="H1769" s="263">
        <f t="shared" si="27"/>
        <v>4.3948439487699869E-3</v>
      </c>
      <c r="I1769" s="262"/>
      <c r="J1769" s="266">
        <v>1767</v>
      </c>
      <c r="K1769">
        <v>4.3948439487699869E-3</v>
      </c>
      <c r="L1769" s="267">
        <v>-5.2307677826403552E-3</v>
      </c>
    </row>
    <row r="1770" spans="1:12" ht="14.4" x14ac:dyDescent="0.3">
      <c r="A1770" s="8">
        <v>41571</v>
      </c>
      <c r="B1770" s="260">
        <v>1747.4799800000001</v>
      </c>
      <c r="C1770" s="260">
        <v>1753.9399410000001</v>
      </c>
      <c r="D1770" s="260">
        <v>1745.5</v>
      </c>
      <c r="E1770" s="260">
        <v>1752.0699460000001</v>
      </c>
      <c r="F1770" s="261">
        <v>1752.0699460000001</v>
      </c>
      <c r="G1770" s="260">
        <v>3671700000</v>
      </c>
      <c r="H1770" s="263">
        <f t="shared" si="27"/>
        <v>3.2581345318369527E-3</v>
      </c>
      <c r="I1770" s="262"/>
      <c r="J1770" s="266">
        <v>1768</v>
      </c>
      <c r="K1770">
        <v>3.2581345318369527E-3</v>
      </c>
      <c r="L1770" s="267">
        <v>-5.2265875432257747E-3</v>
      </c>
    </row>
    <row r="1771" spans="1:12" ht="14.4" x14ac:dyDescent="0.3">
      <c r="A1771" s="8">
        <v>41570</v>
      </c>
      <c r="B1771" s="260">
        <v>1752.2700199999999</v>
      </c>
      <c r="C1771" s="260">
        <v>1752.2700199999999</v>
      </c>
      <c r="D1771" s="260">
        <v>1740.5</v>
      </c>
      <c r="E1771" s="260">
        <v>1746.380005</v>
      </c>
      <c r="F1771" s="261">
        <v>1746.380005</v>
      </c>
      <c r="G1771" s="260">
        <v>3713380000</v>
      </c>
      <c r="H1771" s="263">
        <f t="shared" si="27"/>
        <v>-4.724557205696491E-3</v>
      </c>
      <c r="I1771" s="262"/>
      <c r="J1771" s="266">
        <v>1769</v>
      </c>
      <c r="K1771">
        <v>-4.724557205696491E-3</v>
      </c>
      <c r="L1771" s="267">
        <v>-5.2216702173834813E-3</v>
      </c>
    </row>
    <row r="1772" spans="1:12" ht="14.4" x14ac:dyDescent="0.3">
      <c r="A1772" s="8">
        <v>41569</v>
      </c>
      <c r="B1772" s="260">
        <v>1746.4799800000001</v>
      </c>
      <c r="C1772" s="260">
        <v>1759.329956</v>
      </c>
      <c r="D1772" s="260">
        <v>1746.4799800000001</v>
      </c>
      <c r="E1772" s="260">
        <v>1754.670044</v>
      </c>
      <c r="F1772" s="261">
        <v>1754.670044</v>
      </c>
      <c r="G1772" s="260">
        <v>3850840000</v>
      </c>
      <c r="H1772" s="263">
        <f t="shared" si="27"/>
        <v>5.7375132145658847E-3</v>
      </c>
      <c r="I1772" s="262"/>
      <c r="J1772" s="266">
        <v>1770</v>
      </c>
      <c r="K1772">
        <v>5.7375132145658847E-3</v>
      </c>
      <c r="L1772" s="267">
        <v>-5.1940270685952696E-3</v>
      </c>
    </row>
    <row r="1773" spans="1:12" ht="14.4" x14ac:dyDescent="0.3">
      <c r="A1773" s="8">
        <v>41568</v>
      </c>
      <c r="B1773" s="260">
        <v>1745.1999510000001</v>
      </c>
      <c r="C1773" s="260">
        <v>1747.790039</v>
      </c>
      <c r="D1773" s="260">
        <v>1740.670044</v>
      </c>
      <c r="E1773" s="260">
        <v>1744.660034</v>
      </c>
      <c r="F1773" s="261">
        <v>1744.660034</v>
      </c>
      <c r="G1773" s="260">
        <v>3052710000</v>
      </c>
      <c r="H1773" s="263">
        <f t="shared" si="27"/>
        <v>9.1736314130120954E-5</v>
      </c>
      <c r="I1773" s="262"/>
      <c r="J1773" s="266">
        <v>1771</v>
      </c>
      <c r="K1773">
        <v>9.1736314130120954E-5</v>
      </c>
      <c r="L1773" s="267">
        <v>-5.1889710560512198E-3</v>
      </c>
    </row>
    <row r="1774" spans="1:12" ht="14.4" x14ac:dyDescent="0.3">
      <c r="A1774" s="8">
        <v>41565</v>
      </c>
      <c r="B1774" s="260">
        <v>1736.719971</v>
      </c>
      <c r="C1774" s="260">
        <v>1745.3100589999999</v>
      </c>
      <c r="D1774" s="260">
        <v>1735.73999</v>
      </c>
      <c r="E1774" s="260">
        <v>1744.5</v>
      </c>
      <c r="F1774" s="261">
        <v>1744.5</v>
      </c>
      <c r="G1774" s="260">
        <v>3664890000</v>
      </c>
      <c r="H1774" s="263">
        <f t="shared" si="27"/>
        <v>6.5487556430948472E-3</v>
      </c>
      <c r="I1774" s="262"/>
      <c r="J1774" s="266">
        <v>1772</v>
      </c>
      <c r="K1774">
        <v>6.5487556430948472E-3</v>
      </c>
      <c r="L1774" s="267">
        <v>-5.1831532918047846E-3</v>
      </c>
    </row>
    <row r="1775" spans="1:12" ht="14.4" x14ac:dyDescent="0.3">
      <c r="A1775" s="8">
        <v>41564</v>
      </c>
      <c r="B1775" s="260">
        <v>1720.170044</v>
      </c>
      <c r="C1775" s="260">
        <v>1733.4499510000001</v>
      </c>
      <c r="D1775" s="260">
        <v>1714.119995</v>
      </c>
      <c r="E1775" s="260">
        <v>1733.150024</v>
      </c>
      <c r="F1775" s="261">
        <v>1733.150024</v>
      </c>
      <c r="G1775" s="260">
        <v>3453590000</v>
      </c>
      <c r="H1775" s="263">
        <f t="shared" si="27"/>
        <v>6.7439529357353808E-3</v>
      </c>
      <c r="I1775" s="262"/>
      <c r="J1775" s="266">
        <v>1773</v>
      </c>
      <c r="K1775">
        <v>6.7439529357353808E-3</v>
      </c>
      <c r="L1775" s="267">
        <v>-5.1820320932374287E-3</v>
      </c>
    </row>
    <row r="1776" spans="1:12" ht="14.4" x14ac:dyDescent="0.3">
      <c r="A1776" s="8">
        <v>41563</v>
      </c>
      <c r="B1776" s="260">
        <v>1700.48999</v>
      </c>
      <c r="C1776" s="260">
        <v>1721.76001</v>
      </c>
      <c r="D1776" s="260">
        <v>1700.48999</v>
      </c>
      <c r="E1776" s="260">
        <v>1721.540039</v>
      </c>
      <c r="F1776" s="261">
        <v>1721.540039</v>
      </c>
      <c r="G1776" s="260">
        <v>3486180000</v>
      </c>
      <c r="H1776" s="263">
        <f t="shared" si="27"/>
        <v>1.3827532115576408E-2</v>
      </c>
      <c r="I1776" s="262"/>
      <c r="J1776" s="266">
        <v>1774</v>
      </c>
      <c r="K1776">
        <v>1.3827532115576408E-2</v>
      </c>
      <c r="L1776" s="267">
        <v>-5.1798509663492243E-3</v>
      </c>
    </row>
    <row r="1777" spans="1:12" ht="14.4" x14ac:dyDescent="0.3">
      <c r="A1777" s="8">
        <v>41562</v>
      </c>
      <c r="B1777" s="260">
        <v>1709.170044</v>
      </c>
      <c r="C1777" s="260">
        <v>1711.5699460000001</v>
      </c>
      <c r="D1777" s="260">
        <v>1695.9300539999999</v>
      </c>
      <c r="E1777" s="260">
        <v>1698.0600589999999</v>
      </c>
      <c r="F1777" s="261">
        <v>1698.0600589999999</v>
      </c>
      <c r="G1777" s="260">
        <v>3327740000</v>
      </c>
      <c r="H1777" s="263">
        <f t="shared" si="27"/>
        <v>-7.0637233758898028E-3</v>
      </c>
      <c r="I1777" s="262"/>
      <c r="J1777" s="266">
        <v>1775</v>
      </c>
      <c r="K1777">
        <v>-7.0637233758898028E-3</v>
      </c>
      <c r="L1777" s="267">
        <v>-5.1766178070518972E-3</v>
      </c>
    </row>
    <row r="1778" spans="1:12" ht="14.4" x14ac:dyDescent="0.3">
      <c r="A1778" s="8">
        <v>41561</v>
      </c>
      <c r="B1778" s="260">
        <v>1699.8599850000001</v>
      </c>
      <c r="C1778" s="260">
        <v>1711.030029</v>
      </c>
      <c r="D1778" s="260">
        <v>1692.130005</v>
      </c>
      <c r="E1778" s="260">
        <v>1710.1400149999999</v>
      </c>
      <c r="F1778" s="261">
        <v>1710.1400149999999</v>
      </c>
      <c r="G1778" s="260">
        <v>2580580000</v>
      </c>
      <c r="H1778" s="263">
        <f t="shared" si="27"/>
        <v>4.074720643295681E-3</v>
      </c>
      <c r="I1778" s="262"/>
      <c r="J1778" s="266">
        <v>1776</v>
      </c>
      <c r="K1778">
        <v>4.074720643295681E-3</v>
      </c>
      <c r="L1778" s="267">
        <v>-5.1700344603072745E-3</v>
      </c>
    </row>
    <row r="1779" spans="1:12" ht="14.4" x14ac:dyDescent="0.3">
      <c r="A1779" s="8">
        <v>41558</v>
      </c>
      <c r="B1779" s="260">
        <v>1691.089966</v>
      </c>
      <c r="C1779" s="260">
        <v>1703.4399410000001</v>
      </c>
      <c r="D1779" s="260">
        <v>1688.5200199999999</v>
      </c>
      <c r="E1779" s="260">
        <v>1703.1999510000001</v>
      </c>
      <c r="F1779" s="261">
        <v>1703.1999510000001</v>
      </c>
      <c r="G1779" s="260">
        <v>2944670000</v>
      </c>
      <c r="H1779" s="263">
        <f t="shared" si="27"/>
        <v>6.2862714640013525E-3</v>
      </c>
      <c r="I1779" s="262"/>
      <c r="J1779" s="266">
        <v>1777</v>
      </c>
      <c r="K1779">
        <v>6.2862714640013525E-3</v>
      </c>
      <c r="L1779" s="267">
        <v>-5.1666471363046255E-3</v>
      </c>
    </row>
    <row r="1780" spans="1:12" ht="14.4" x14ac:dyDescent="0.3">
      <c r="A1780" s="8">
        <v>41557</v>
      </c>
      <c r="B1780" s="260">
        <v>1660.880005</v>
      </c>
      <c r="C1780" s="260">
        <v>1692.5600589999999</v>
      </c>
      <c r="D1780" s="260">
        <v>1660.880005</v>
      </c>
      <c r="E1780" s="260">
        <v>1692.5600589999999</v>
      </c>
      <c r="F1780" s="261">
        <v>1692.5600589999999</v>
      </c>
      <c r="G1780" s="260">
        <v>3362300000</v>
      </c>
      <c r="H1780" s="263">
        <f t="shared" si="27"/>
        <v>2.1830496544353997E-2</v>
      </c>
      <c r="I1780" s="262"/>
      <c r="J1780" s="266">
        <v>1778</v>
      </c>
      <c r="K1780">
        <v>2.1830496544353997E-2</v>
      </c>
      <c r="L1780" s="267">
        <v>-5.1584588181502987E-3</v>
      </c>
    </row>
    <row r="1781" spans="1:12" ht="14.4" x14ac:dyDescent="0.3">
      <c r="A1781" s="8">
        <v>41556</v>
      </c>
      <c r="B1781" s="260">
        <v>1656.98999</v>
      </c>
      <c r="C1781" s="260">
        <v>1662.469971</v>
      </c>
      <c r="D1781" s="260">
        <v>1646.469971</v>
      </c>
      <c r="E1781" s="260">
        <v>1656.400024</v>
      </c>
      <c r="F1781" s="261">
        <v>1656.400024</v>
      </c>
      <c r="G1781" s="260">
        <v>3577840000</v>
      </c>
      <c r="H1781" s="263">
        <f t="shared" si="27"/>
        <v>5.7390620563676272E-4</v>
      </c>
      <c r="I1781" s="262"/>
      <c r="J1781" s="266">
        <v>1779</v>
      </c>
      <c r="K1781">
        <v>5.7390620563676272E-4</v>
      </c>
      <c r="L1781" s="267">
        <v>-5.155702033862326E-3</v>
      </c>
    </row>
    <row r="1782" spans="1:12" ht="14.4" x14ac:dyDescent="0.3">
      <c r="A1782" s="8">
        <v>41555</v>
      </c>
      <c r="B1782" s="260">
        <v>1676.219971</v>
      </c>
      <c r="C1782" s="260">
        <v>1676.790039</v>
      </c>
      <c r="D1782" s="260">
        <v>1655.030029</v>
      </c>
      <c r="E1782" s="260">
        <v>1655.4499510000001</v>
      </c>
      <c r="F1782" s="261">
        <v>1655.4499510000001</v>
      </c>
      <c r="G1782" s="260">
        <v>3569230000</v>
      </c>
      <c r="H1782" s="263">
        <f t="shared" si="27"/>
        <v>-1.2332078885557332E-2</v>
      </c>
      <c r="I1782" s="262"/>
      <c r="J1782" s="266">
        <v>1780</v>
      </c>
      <c r="K1782">
        <v>-1.2332078885557332E-2</v>
      </c>
      <c r="L1782" s="267">
        <v>-5.1476367485820042E-3</v>
      </c>
    </row>
    <row r="1783" spans="1:12" ht="14.4" x14ac:dyDescent="0.3">
      <c r="A1783" s="8">
        <v>41554</v>
      </c>
      <c r="B1783" s="260">
        <v>1687.150024</v>
      </c>
      <c r="C1783" s="260">
        <v>1687.150024</v>
      </c>
      <c r="D1783" s="260">
        <v>1674.6999510000001</v>
      </c>
      <c r="E1783" s="260">
        <v>1676.119995</v>
      </c>
      <c r="F1783" s="261">
        <v>1676.119995</v>
      </c>
      <c r="G1783" s="260">
        <v>2678490000</v>
      </c>
      <c r="H1783" s="263">
        <f t="shared" si="27"/>
        <v>-8.5063620230700875E-3</v>
      </c>
      <c r="I1783" s="262"/>
      <c r="J1783" s="266">
        <v>1781</v>
      </c>
      <c r="K1783">
        <v>-8.5063620230700875E-3</v>
      </c>
      <c r="L1783" s="267">
        <v>-5.131461326398962E-3</v>
      </c>
    </row>
    <row r="1784" spans="1:12" ht="14.4" x14ac:dyDescent="0.3">
      <c r="A1784" s="8">
        <v>41551</v>
      </c>
      <c r="B1784" s="260">
        <v>1678.790039</v>
      </c>
      <c r="C1784" s="260">
        <v>1691.9399410000001</v>
      </c>
      <c r="D1784" s="260">
        <v>1677.329956</v>
      </c>
      <c r="E1784" s="260">
        <v>1690.5</v>
      </c>
      <c r="F1784" s="261">
        <v>1690.5</v>
      </c>
      <c r="G1784" s="260">
        <v>2880270000</v>
      </c>
      <c r="H1784" s="263">
        <f t="shared" si="27"/>
        <v>7.05322445295079E-3</v>
      </c>
      <c r="I1784" s="262"/>
      <c r="J1784" s="266">
        <v>1782</v>
      </c>
      <c r="K1784">
        <v>7.05322445295079E-3</v>
      </c>
      <c r="L1784" s="267">
        <v>-5.1302638727846808E-3</v>
      </c>
    </row>
    <row r="1785" spans="1:12" ht="14.4" x14ac:dyDescent="0.3">
      <c r="A1785" s="8">
        <v>41550</v>
      </c>
      <c r="B1785" s="260">
        <v>1692.349976</v>
      </c>
      <c r="C1785" s="260">
        <v>1692.349976</v>
      </c>
      <c r="D1785" s="260">
        <v>1670.3599850000001</v>
      </c>
      <c r="E1785" s="260">
        <v>1678.660034</v>
      </c>
      <c r="F1785" s="261">
        <v>1678.660034</v>
      </c>
      <c r="G1785" s="260">
        <v>3279650000</v>
      </c>
      <c r="H1785" s="263">
        <f t="shared" si="27"/>
        <v>-8.979414621486357E-3</v>
      </c>
      <c r="I1785" s="262"/>
      <c r="J1785" s="266">
        <v>1783</v>
      </c>
      <c r="K1785">
        <v>-8.979414621486357E-3</v>
      </c>
      <c r="L1785" s="267">
        <v>-5.1280890562295858E-3</v>
      </c>
    </row>
    <row r="1786" spans="1:12" ht="14.4" x14ac:dyDescent="0.3">
      <c r="A1786" s="8">
        <v>41549</v>
      </c>
      <c r="B1786" s="260">
        <v>1691.900024</v>
      </c>
      <c r="C1786" s="260">
        <v>1693.869995</v>
      </c>
      <c r="D1786" s="260">
        <v>1680.339966</v>
      </c>
      <c r="E1786" s="260">
        <v>1693.869995</v>
      </c>
      <c r="F1786" s="261">
        <v>1693.869995</v>
      </c>
      <c r="G1786" s="260">
        <v>3148600000</v>
      </c>
      <c r="H1786" s="263">
        <f t="shared" si="27"/>
        <v>-6.666696165191639E-4</v>
      </c>
      <c r="I1786" s="262"/>
      <c r="J1786" s="266">
        <v>1784</v>
      </c>
      <c r="K1786">
        <v>-6.666696165191639E-4</v>
      </c>
      <c r="L1786" s="267">
        <v>-5.1224528017810474E-3</v>
      </c>
    </row>
    <row r="1787" spans="1:12" ht="14.4" x14ac:dyDescent="0.3">
      <c r="A1787" s="8">
        <v>41548</v>
      </c>
      <c r="B1787" s="260">
        <v>1682.410034</v>
      </c>
      <c r="C1787" s="260">
        <v>1696.5500489999999</v>
      </c>
      <c r="D1787" s="260">
        <v>1682.0699460000001</v>
      </c>
      <c r="E1787" s="260">
        <v>1695</v>
      </c>
      <c r="F1787" s="261">
        <v>1695</v>
      </c>
      <c r="G1787" s="260">
        <v>3238690000</v>
      </c>
      <c r="H1787" s="263">
        <f t="shared" si="27"/>
        <v>7.9985433725261994E-3</v>
      </c>
      <c r="I1787" s="262"/>
      <c r="J1787" s="266">
        <v>1785</v>
      </c>
      <c r="K1787">
        <v>7.9985433725261994E-3</v>
      </c>
      <c r="L1787" s="267">
        <v>-5.1204150244230891E-3</v>
      </c>
    </row>
    <row r="1788" spans="1:12" ht="14.4" x14ac:dyDescent="0.3">
      <c r="A1788" s="8">
        <v>41547</v>
      </c>
      <c r="B1788" s="260">
        <v>1687.26001</v>
      </c>
      <c r="C1788" s="260">
        <v>1687.26001</v>
      </c>
      <c r="D1788" s="260">
        <v>1674.98999</v>
      </c>
      <c r="E1788" s="260">
        <v>1681.5500489999999</v>
      </c>
      <c r="F1788" s="261">
        <v>1681.5500489999999</v>
      </c>
      <c r="G1788" s="260">
        <v>3308630000</v>
      </c>
      <c r="H1788" s="263">
        <f t="shared" si="27"/>
        <v>-6.0292306782917422E-3</v>
      </c>
      <c r="I1788" s="262"/>
      <c r="J1788" s="266">
        <v>1786</v>
      </c>
      <c r="K1788">
        <v>-6.0292306782917422E-3</v>
      </c>
      <c r="L1788" s="267">
        <v>-5.1135429274746583E-3</v>
      </c>
    </row>
    <row r="1789" spans="1:12" ht="14.4" x14ac:dyDescent="0.3">
      <c r="A1789" s="8">
        <v>41544</v>
      </c>
      <c r="B1789" s="260">
        <v>1695.5200199999999</v>
      </c>
      <c r="C1789" s="260">
        <v>1695.5200199999999</v>
      </c>
      <c r="D1789" s="260">
        <v>1687.1099850000001</v>
      </c>
      <c r="E1789" s="260">
        <v>1691.75</v>
      </c>
      <c r="F1789" s="261">
        <v>1691.75</v>
      </c>
      <c r="G1789" s="260">
        <v>2951700000</v>
      </c>
      <c r="H1789" s="263">
        <f t="shared" si="27"/>
        <v>-4.0738011625287493E-3</v>
      </c>
      <c r="I1789" s="262"/>
      <c r="J1789" s="266">
        <v>1787</v>
      </c>
      <c r="K1789">
        <v>-4.0738011625287493E-3</v>
      </c>
      <c r="L1789" s="267">
        <v>-5.1125614634513275E-3</v>
      </c>
    </row>
    <row r="1790" spans="1:12" ht="14.4" x14ac:dyDescent="0.3">
      <c r="A1790" s="8">
        <v>41543</v>
      </c>
      <c r="B1790" s="260">
        <v>1694.0500489999999</v>
      </c>
      <c r="C1790" s="260">
        <v>1703.849976</v>
      </c>
      <c r="D1790" s="260">
        <v>1693.1099850000001</v>
      </c>
      <c r="E1790" s="260">
        <v>1698.670044</v>
      </c>
      <c r="F1790" s="261">
        <v>1698.670044</v>
      </c>
      <c r="G1790" s="260">
        <v>2813930000</v>
      </c>
      <c r="H1790" s="263">
        <f t="shared" si="27"/>
        <v>3.4854256220818646E-3</v>
      </c>
      <c r="I1790" s="262"/>
      <c r="J1790" s="266">
        <v>1788</v>
      </c>
      <c r="K1790">
        <v>3.4854256220818646E-3</v>
      </c>
      <c r="L1790" s="267">
        <v>-5.1049560926653649E-3</v>
      </c>
    </row>
    <row r="1791" spans="1:12" ht="14.4" x14ac:dyDescent="0.3">
      <c r="A1791" s="8">
        <v>41542</v>
      </c>
      <c r="B1791" s="260">
        <v>1698.0200199999999</v>
      </c>
      <c r="C1791" s="260">
        <v>1701.709961</v>
      </c>
      <c r="D1791" s="260">
        <v>1691.880005</v>
      </c>
      <c r="E1791" s="260">
        <v>1692.7700199999999</v>
      </c>
      <c r="F1791" s="261">
        <v>1692.7700199999999</v>
      </c>
      <c r="G1791" s="260">
        <v>3148730000</v>
      </c>
      <c r="H1791" s="263">
        <f t="shared" si="27"/>
        <v>-2.7394657064624779E-3</v>
      </c>
      <c r="I1791" s="262"/>
      <c r="J1791" s="266">
        <v>1789</v>
      </c>
      <c r="K1791">
        <v>-2.7394657064624779E-3</v>
      </c>
      <c r="L1791" s="267">
        <v>-5.1000333695911948E-3</v>
      </c>
    </row>
    <row r="1792" spans="1:12" ht="14.4" x14ac:dyDescent="0.3">
      <c r="A1792" s="8">
        <v>41541</v>
      </c>
      <c r="B1792" s="260">
        <v>1702.599976</v>
      </c>
      <c r="C1792" s="260">
        <v>1707.630005</v>
      </c>
      <c r="D1792" s="260">
        <v>1694.900024</v>
      </c>
      <c r="E1792" s="260">
        <v>1697.420044</v>
      </c>
      <c r="F1792" s="261">
        <v>1697.420044</v>
      </c>
      <c r="G1792" s="260">
        <v>3268930000</v>
      </c>
      <c r="H1792" s="263">
        <f t="shared" si="27"/>
        <v>-2.5971431440693069E-3</v>
      </c>
      <c r="I1792" s="262"/>
      <c r="J1792" s="266">
        <v>1790</v>
      </c>
      <c r="K1792">
        <v>-2.5971431440693069E-3</v>
      </c>
      <c r="L1792" s="267">
        <v>-5.0967369415781012E-3</v>
      </c>
    </row>
    <row r="1793" spans="1:12" ht="14.4" x14ac:dyDescent="0.3">
      <c r="A1793" s="8">
        <v>41540</v>
      </c>
      <c r="B1793" s="260">
        <v>1711.4399410000001</v>
      </c>
      <c r="C1793" s="260">
        <v>1711.4399410000001</v>
      </c>
      <c r="D1793" s="260">
        <v>1697.099976</v>
      </c>
      <c r="E1793" s="260">
        <v>1701.839966</v>
      </c>
      <c r="F1793" s="261">
        <v>1701.839966</v>
      </c>
      <c r="G1793" s="260">
        <v>3126950000</v>
      </c>
      <c r="H1793" s="263">
        <f t="shared" si="27"/>
        <v>-4.7195863171360227E-3</v>
      </c>
      <c r="I1793" s="262"/>
      <c r="J1793" s="266">
        <v>1791</v>
      </c>
      <c r="K1793">
        <v>-4.7195863171360227E-3</v>
      </c>
      <c r="L1793" s="267">
        <v>-5.0921452094132439E-3</v>
      </c>
    </row>
    <row r="1794" spans="1:12" ht="14.4" x14ac:dyDescent="0.3">
      <c r="A1794" s="8">
        <v>41537</v>
      </c>
      <c r="B1794" s="260">
        <v>1722.4399410000001</v>
      </c>
      <c r="C1794" s="260">
        <v>1725.2299800000001</v>
      </c>
      <c r="D1794" s="260">
        <v>1708.8900149999999</v>
      </c>
      <c r="E1794" s="260">
        <v>1709.910034</v>
      </c>
      <c r="F1794" s="261">
        <v>1709.910034</v>
      </c>
      <c r="G1794" s="260">
        <v>5074030000</v>
      </c>
      <c r="H1794" s="263">
        <f t="shared" si="27"/>
        <v>-7.2168864715295164E-3</v>
      </c>
      <c r="I1794" s="262"/>
      <c r="J1794" s="266">
        <v>1792</v>
      </c>
      <c r="K1794">
        <v>-7.2168864715295164E-3</v>
      </c>
      <c r="L1794" s="267">
        <v>-5.0895607491247951E-3</v>
      </c>
    </row>
    <row r="1795" spans="1:12" ht="14.4" x14ac:dyDescent="0.3">
      <c r="A1795" s="8">
        <v>41536</v>
      </c>
      <c r="B1795" s="260">
        <v>1727.339966</v>
      </c>
      <c r="C1795" s="260">
        <v>1729.8599850000001</v>
      </c>
      <c r="D1795" s="260">
        <v>1720.1999510000001</v>
      </c>
      <c r="E1795" s="260">
        <v>1722.339966</v>
      </c>
      <c r="F1795" s="261">
        <v>1722.339966</v>
      </c>
      <c r="G1795" s="260">
        <v>3740130000</v>
      </c>
      <c r="H1795" s="263">
        <f t="shared" si="27"/>
        <v>-1.8429539867059481E-3</v>
      </c>
      <c r="I1795" s="262"/>
      <c r="J1795" s="266">
        <v>1793</v>
      </c>
      <c r="K1795">
        <v>-1.8429539867059481E-3</v>
      </c>
      <c r="L1795" s="267">
        <v>-5.0864467579352611E-3</v>
      </c>
    </row>
    <row r="1796" spans="1:12" ht="14.4" x14ac:dyDescent="0.3">
      <c r="A1796" s="8">
        <v>41535</v>
      </c>
      <c r="B1796" s="260">
        <v>1705.73999</v>
      </c>
      <c r="C1796" s="260">
        <v>1729.4399410000001</v>
      </c>
      <c r="D1796" s="260">
        <v>1700.349976</v>
      </c>
      <c r="E1796" s="260">
        <v>1725.5200199999999</v>
      </c>
      <c r="F1796" s="261">
        <v>1725.5200199999999</v>
      </c>
      <c r="G1796" s="260">
        <v>3989760000</v>
      </c>
      <c r="H1796" s="263">
        <f t="shared" ref="H1796:H1859" si="28">(F1796-F1797)/F1797</f>
        <v>1.217767303211199E-2</v>
      </c>
      <c r="I1796" s="262"/>
      <c r="J1796" s="266">
        <v>1794</v>
      </c>
      <c r="K1796">
        <v>1.217767303211199E-2</v>
      </c>
      <c r="L1796" s="267">
        <v>-5.0821389519254334E-3</v>
      </c>
    </row>
    <row r="1797" spans="1:12" ht="14.4" x14ac:dyDescent="0.3">
      <c r="A1797" s="8">
        <v>41534</v>
      </c>
      <c r="B1797" s="260">
        <v>1697.7299800000001</v>
      </c>
      <c r="C1797" s="260">
        <v>1705.5200199999999</v>
      </c>
      <c r="D1797" s="260">
        <v>1697.7299800000001</v>
      </c>
      <c r="E1797" s="260">
        <v>1704.76001</v>
      </c>
      <c r="F1797" s="261">
        <v>1704.76001</v>
      </c>
      <c r="G1797" s="260">
        <v>2774240000</v>
      </c>
      <c r="H1797" s="263">
        <f t="shared" si="28"/>
        <v>4.2177392207974418E-3</v>
      </c>
      <c r="I1797" s="262"/>
      <c r="J1797" s="266">
        <v>1795</v>
      </c>
      <c r="K1797">
        <v>4.2177392207974418E-3</v>
      </c>
      <c r="L1797" s="267">
        <v>-5.0819011666094543E-3</v>
      </c>
    </row>
    <row r="1798" spans="1:12" ht="14.4" x14ac:dyDescent="0.3">
      <c r="A1798" s="8">
        <v>41533</v>
      </c>
      <c r="B1798" s="260">
        <v>1691.6999510000001</v>
      </c>
      <c r="C1798" s="260">
        <v>1704.9499510000001</v>
      </c>
      <c r="D1798" s="260">
        <v>1691.6999510000001</v>
      </c>
      <c r="E1798" s="260">
        <v>1697.599976</v>
      </c>
      <c r="F1798" s="261">
        <v>1697.599976</v>
      </c>
      <c r="G1798" s="260">
        <v>3079800000</v>
      </c>
      <c r="H1798" s="263">
        <f t="shared" si="28"/>
        <v>5.6931534291858772E-3</v>
      </c>
      <c r="I1798" s="262"/>
      <c r="J1798" s="266">
        <v>1796</v>
      </c>
      <c r="K1798">
        <v>5.6931534291858772E-3</v>
      </c>
      <c r="L1798" s="267">
        <v>-5.0630884817385721E-3</v>
      </c>
    </row>
    <row r="1799" spans="1:12" ht="14.4" x14ac:dyDescent="0.3">
      <c r="A1799" s="8">
        <v>41530</v>
      </c>
      <c r="B1799" s="260">
        <v>1685.040039</v>
      </c>
      <c r="C1799" s="260">
        <v>1688.7299800000001</v>
      </c>
      <c r="D1799" s="260">
        <v>1682.219971</v>
      </c>
      <c r="E1799" s="260">
        <v>1687.98999</v>
      </c>
      <c r="F1799" s="261">
        <v>1687.98999</v>
      </c>
      <c r="G1799" s="260">
        <v>2736500000</v>
      </c>
      <c r="H1799" s="263">
        <f t="shared" si="28"/>
        <v>2.7146795693018806E-3</v>
      </c>
      <c r="I1799" s="262"/>
      <c r="J1799" s="266">
        <v>1797</v>
      </c>
      <c r="K1799">
        <v>2.7146795693018806E-3</v>
      </c>
      <c r="L1799" s="267">
        <v>-5.0516652046316834E-3</v>
      </c>
    </row>
    <row r="1800" spans="1:12" ht="14.4" x14ac:dyDescent="0.3">
      <c r="A1800" s="8">
        <v>41529</v>
      </c>
      <c r="B1800" s="260">
        <v>1689.209961</v>
      </c>
      <c r="C1800" s="260">
        <v>1689.969971</v>
      </c>
      <c r="D1800" s="260">
        <v>1681.959961</v>
      </c>
      <c r="E1800" s="260">
        <v>1683.420044</v>
      </c>
      <c r="F1800" s="261">
        <v>1683.420044</v>
      </c>
      <c r="G1800" s="260">
        <v>3106290000</v>
      </c>
      <c r="H1800" s="263">
        <f t="shared" si="28"/>
        <v>-3.3804153517479085E-3</v>
      </c>
      <c r="I1800" s="262"/>
      <c r="J1800" s="266">
        <v>1798</v>
      </c>
      <c r="K1800">
        <v>-3.3804153517479085E-3</v>
      </c>
      <c r="L1800" s="267">
        <v>-5.0354781034571503E-3</v>
      </c>
    </row>
    <row r="1801" spans="1:12" ht="14.4" x14ac:dyDescent="0.3">
      <c r="A1801" s="8">
        <v>41528</v>
      </c>
      <c r="B1801" s="260">
        <v>1681.040039</v>
      </c>
      <c r="C1801" s="260">
        <v>1689.130005</v>
      </c>
      <c r="D1801" s="260">
        <v>1678.6999510000001</v>
      </c>
      <c r="E1801" s="260">
        <v>1689.130005</v>
      </c>
      <c r="F1801" s="261">
        <v>1689.130005</v>
      </c>
      <c r="G1801" s="260">
        <v>3135460000</v>
      </c>
      <c r="H1801" s="263">
        <f t="shared" si="28"/>
        <v>3.0522835827545202E-3</v>
      </c>
      <c r="I1801" s="262"/>
      <c r="J1801" s="266">
        <v>1799</v>
      </c>
      <c r="K1801">
        <v>3.0522835827545202E-3</v>
      </c>
      <c r="L1801" s="267">
        <v>-5.0171633818027056E-3</v>
      </c>
    </row>
    <row r="1802" spans="1:12" ht="14.4" x14ac:dyDescent="0.3">
      <c r="A1802" s="8">
        <v>41527</v>
      </c>
      <c r="B1802" s="260">
        <v>1675.1099850000001</v>
      </c>
      <c r="C1802" s="260">
        <v>1684.089966</v>
      </c>
      <c r="D1802" s="260">
        <v>1675.1099850000001</v>
      </c>
      <c r="E1802" s="260">
        <v>1683.98999</v>
      </c>
      <c r="F1802" s="261">
        <v>1683.98999</v>
      </c>
      <c r="G1802" s="260">
        <v>3691800000</v>
      </c>
      <c r="H1802" s="263">
        <f t="shared" si="28"/>
        <v>7.345789213730726E-3</v>
      </c>
      <c r="I1802" s="262"/>
      <c r="J1802" s="266">
        <v>1800</v>
      </c>
      <c r="K1802">
        <v>7.345789213730726E-3</v>
      </c>
      <c r="L1802" s="267">
        <v>-5.009740806326061E-3</v>
      </c>
    </row>
    <row r="1803" spans="1:12" ht="14.4" x14ac:dyDescent="0.3">
      <c r="A1803" s="8">
        <v>41526</v>
      </c>
      <c r="B1803" s="260">
        <v>1656.849976</v>
      </c>
      <c r="C1803" s="260">
        <v>1672.400024</v>
      </c>
      <c r="D1803" s="260">
        <v>1656.849976</v>
      </c>
      <c r="E1803" s="260">
        <v>1671.709961</v>
      </c>
      <c r="F1803" s="261">
        <v>1671.709961</v>
      </c>
      <c r="G1803" s="260">
        <v>3102780000</v>
      </c>
      <c r="H1803" s="263">
        <f t="shared" si="28"/>
        <v>9.9928808281404945E-3</v>
      </c>
      <c r="I1803" s="262"/>
      <c r="J1803" s="266">
        <v>1801</v>
      </c>
      <c r="K1803">
        <v>9.9928808281404945E-3</v>
      </c>
      <c r="L1803" s="267">
        <v>-5.0090656369741662E-3</v>
      </c>
    </row>
    <row r="1804" spans="1:12" ht="14.4" x14ac:dyDescent="0.3">
      <c r="A1804" s="8">
        <v>41523</v>
      </c>
      <c r="B1804" s="260">
        <v>1657.4399410000001</v>
      </c>
      <c r="C1804" s="260">
        <v>1664.829956</v>
      </c>
      <c r="D1804" s="260">
        <v>1640.619995</v>
      </c>
      <c r="E1804" s="260">
        <v>1655.170044</v>
      </c>
      <c r="F1804" s="261">
        <v>1655.170044</v>
      </c>
      <c r="G1804" s="260">
        <v>3123880000</v>
      </c>
      <c r="H1804" s="263">
        <f t="shared" si="28"/>
        <v>5.443120718931801E-5</v>
      </c>
      <c r="I1804" s="262"/>
      <c r="J1804" s="266">
        <v>1802</v>
      </c>
      <c r="K1804">
        <v>5.443120718931801E-5</v>
      </c>
      <c r="L1804" s="267">
        <v>-5.0028285712388851E-3</v>
      </c>
    </row>
    <row r="1805" spans="1:12" ht="14.4" x14ac:dyDescent="0.3">
      <c r="A1805" s="8">
        <v>41522</v>
      </c>
      <c r="B1805" s="260">
        <v>1653.280029</v>
      </c>
      <c r="C1805" s="260">
        <v>1659.170044</v>
      </c>
      <c r="D1805" s="260">
        <v>1653.0699460000001</v>
      </c>
      <c r="E1805" s="260">
        <v>1655.079956</v>
      </c>
      <c r="F1805" s="261">
        <v>1655.079956</v>
      </c>
      <c r="G1805" s="260">
        <v>2957110000</v>
      </c>
      <c r="H1805" s="263">
        <f t="shared" si="28"/>
        <v>1.2098628337612002E-3</v>
      </c>
      <c r="I1805" s="262"/>
      <c r="J1805" s="266">
        <v>1803</v>
      </c>
      <c r="K1805">
        <v>1.2098628337612002E-3</v>
      </c>
      <c r="L1805" s="267">
        <v>-5.0015886132705294E-3</v>
      </c>
    </row>
    <row r="1806" spans="1:12" ht="14.4" x14ac:dyDescent="0.3">
      <c r="A1806" s="8">
        <v>41521</v>
      </c>
      <c r="B1806" s="260">
        <v>1640.719971</v>
      </c>
      <c r="C1806" s="260">
        <v>1655.719971</v>
      </c>
      <c r="D1806" s="260">
        <v>1637.410034</v>
      </c>
      <c r="E1806" s="260">
        <v>1653.079956</v>
      </c>
      <c r="F1806" s="261">
        <v>1653.079956</v>
      </c>
      <c r="G1806" s="260">
        <v>3312150000</v>
      </c>
      <c r="H1806" s="263">
        <f t="shared" si="28"/>
        <v>8.116952888308146E-3</v>
      </c>
      <c r="I1806" s="262"/>
      <c r="J1806" s="266">
        <v>1804</v>
      </c>
      <c r="K1806">
        <v>8.116952888308146E-3</v>
      </c>
      <c r="L1806" s="267">
        <v>-4.9870969804076499E-3</v>
      </c>
    </row>
    <row r="1807" spans="1:12" ht="14.4" x14ac:dyDescent="0.3">
      <c r="A1807" s="8">
        <v>41520</v>
      </c>
      <c r="B1807" s="260">
        <v>1635.9499510000001</v>
      </c>
      <c r="C1807" s="260">
        <v>1651.349976</v>
      </c>
      <c r="D1807" s="260">
        <v>1633.410034</v>
      </c>
      <c r="E1807" s="260">
        <v>1639.7700199999999</v>
      </c>
      <c r="F1807" s="261">
        <v>1639.7700199999999</v>
      </c>
      <c r="G1807" s="260">
        <v>3731610000</v>
      </c>
      <c r="H1807" s="263">
        <f t="shared" si="28"/>
        <v>4.1642217069280969E-3</v>
      </c>
      <c r="I1807" s="262"/>
      <c r="J1807" s="266">
        <v>1805</v>
      </c>
      <c r="K1807">
        <v>4.1642217069280969E-3</v>
      </c>
      <c r="L1807" s="267">
        <v>-4.9794629945179832E-3</v>
      </c>
    </row>
    <row r="1808" spans="1:12" ht="14.4" x14ac:dyDescent="0.3">
      <c r="A1808" s="8">
        <v>41516</v>
      </c>
      <c r="B1808" s="260">
        <v>1638.8900149999999</v>
      </c>
      <c r="C1808" s="260">
        <v>1640.079956</v>
      </c>
      <c r="D1808" s="260">
        <v>1628.0500489999999</v>
      </c>
      <c r="E1808" s="260">
        <v>1632.969971</v>
      </c>
      <c r="F1808" s="261">
        <v>1632.969971</v>
      </c>
      <c r="G1808" s="260">
        <v>2734300000</v>
      </c>
      <c r="H1808" s="263">
        <f t="shared" si="28"/>
        <v>-3.1743182089343435E-3</v>
      </c>
      <c r="I1808" s="262"/>
      <c r="J1808" s="266">
        <v>1806</v>
      </c>
      <c r="K1808">
        <v>-3.1743182089343435E-3</v>
      </c>
      <c r="L1808" s="267">
        <v>-4.9769396438686039E-3</v>
      </c>
    </row>
    <row r="1809" spans="1:12" ht="14.4" x14ac:dyDescent="0.3">
      <c r="A1809" s="8">
        <v>41515</v>
      </c>
      <c r="B1809" s="260">
        <v>1633.5</v>
      </c>
      <c r="C1809" s="260">
        <v>1646.410034</v>
      </c>
      <c r="D1809" s="260">
        <v>1630.880005</v>
      </c>
      <c r="E1809" s="260">
        <v>1638.170044</v>
      </c>
      <c r="F1809" s="261">
        <v>1638.170044</v>
      </c>
      <c r="G1809" s="260">
        <v>2527550000</v>
      </c>
      <c r="H1809" s="263">
        <f t="shared" si="28"/>
        <v>1.9634015979428259E-3</v>
      </c>
      <c r="I1809" s="262"/>
      <c r="J1809" s="266">
        <v>1807</v>
      </c>
      <c r="K1809">
        <v>1.9634015979428259E-3</v>
      </c>
      <c r="L1809" s="267">
        <v>-4.9594395129191294E-3</v>
      </c>
    </row>
    <row r="1810" spans="1:12" ht="14.4" x14ac:dyDescent="0.3">
      <c r="A1810" s="8">
        <v>41514</v>
      </c>
      <c r="B1810" s="260">
        <v>1630.25</v>
      </c>
      <c r="C1810" s="260">
        <v>1641.1800539999999</v>
      </c>
      <c r="D1810" s="260">
        <v>1627.469971</v>
      </c>
      <c r="E1810" s="260">
        <v>1634.959961</v>
      </c>
      <c r="F1810" s="261">
        <v>1634.959961</v>
      </c>
      <c r="G1810" s="260">
        <v>2784010000</v>
      </c>
      <c r="H1810" s="263">
        <f t="shared" si="28"/>
        <v>2.7476455123355468E-3</v>
      </c>
      <c r="I1810" s="262"/>
      <c r="J1810" s="266">
        <v>1808</v>
      </c>
      <c r="K1810">
        <v>2.7476455123355468E-3</v>
      </c>
      <c r="L1810" s="267">
        <v>-4.9555623000289532E-3</v>
      </c>
    </row>
    <row r="1811" spans="1:12" ht="14.4" x14ac:dyDescent="0.3">
      <c r="A1811" s="8">
        <v>41513</v>
      </c>
      <c r="B1811" s="260">
        <v>1652.540039</v>
      </c>
      <c r="C1811" s="260">
        <v>1652.540039</v>
      </c>
      <c r="D1811" s="260">
        <v>1629.0500489999999</v>
      </c>
      <c r="E1811" s="260">
        <v>1630.4799800000001</v>
      </c>
      <c r="F1811" s="261">
        <v>1630.4799800000001</v>
      </c>
      <c r="G1811" s="260">
        <v>3219190000</v>
      </c>
      <c r="H1811" s="263">
        <f t="shared" si="28"/>
        <v>-1.5874194847625089E-2</v>
      </c>
      <c r="I1811" s="262"/>
      <c r="J1811" s="266">
        <v>1809</v>
      </c>
      <c r="K1811">
        <v>-1.5874194847625089E-2</v>
      </c>
      <c r="L1811" s="267">
        <v>-4.9547775186867208E-3</v>
      </c>
    </row>
    <row r="1812" spans="1:12" ht="14.4" x14ac:dyDescent="0.3">
      <c r="A1812" s="8">
        <v>41512</v>
      </c>
      <c r="B1812" s="260">
        <v>1664.290039</v>
      </c>
      <c r="C1812" s="260">
        <v>1669.51001</v>
      </c>
      <c r="D1812" s="260">
        <v>1656.0200199999999</v>
      </c>
      <c r="E1812" s="260">
        <v>1656.780029</v>
      </c>
      <c r="F1812" s="261">
        <v>1656.780029</v>
      </c>
      <c r="G1812" s="260">
        <v>2430670000</v>
      </c>
      <c r="H1812" s="263">
        <f t="shared" si="28"/>
        <v>-4.0396579501051919E-3</v>
      </c>
      <c r="I1812" s="262"/>
      <c r="J1812" s="266">
        <v>1810</v>
      </c>
      <c r="K1812">
        <v>-4.0396579501051919E-3</v>
      </c>
      <c r="L1812" s="267">
        <v>-4.9503918628221958E-3</v>
      </c>
    </row>
    <row r="1813" spans="1:12" ht="14.4" x14ac:dyDescent="0.3">
      <c r="A1813" s="8">
        <v>41509</v>
      </c>
      <c r="B1813" s="260">
        <v>1659.920044</v>
      </c>
      <c r="C1813" s="260">
        <v>1664.849976</v>
      </c>
      <c r="D1813" s="260">
        <v>1654.8100589999999</v>
      </c>
      <c r="E1813" s="260">
        <v>1663.5</v>
      </c>
      <c r="F1813" s="261">
        <v>1663.5</v>
      </c>
      <c r="G1813" s="260">
        <v>2582670000</v>
      </c>
      <c r="H1813" s="263">
        <f t="shared" si="28"/>
        <v>3.9470108837469844E-3</v>
      </c>
      <c r="I1813" s="262"/>
      <c r="J1813" s="266">
        <v>1811</v>
      </c>
      <c r="K1813">
        <v>3.9470108837469844E-3</v>
      </c>
      <c r="L1813" s="267">
        <v>-4.9479228097259716E-3</v>
      </c>
    </row>
    <row r="1814" spans="1:12" ht="14.4" x14ac:dyDescent="0.3">
      <c r="A1814" s="8">
        <v>41508</v>
      </c>
      <c r="B1814" s="260">
        <v>1645.030029</v>
      </c>
      <c r="C1814" s="260">
        <v>1659.5500489999999</v>
      </c>
      <c r="D1814" s="260">
        <v>1645.030029</v>
      </c>
      <c r="E1814" s="260">
        <v>1656.959961</v>
      </c>
      <c r="F1814" s="261">
        <v>1656.959961</v>
      </c>
      <c r="G1814" s="260">
        <v>2537460000</v>
      </c>
      <c r="H1814" s="263">
        <f t="shared" si="28"/>
        <v>8.6193764168801031E-3</v>
      </c>
      <c r="I1814" s="262"/>
      <c r="J1814" s="266">
        <v>1812</v>
      </c>
      <c r="K1814">
        <v>8.6193764168801031E-3</v>
      </c>
      <c r="L1814" s="267">
        <v>-4.9473505407420315E-3</v>
      </c>
    </row>
    <row r="1815" spans="1:12" ht="14.4" x14ac:dyDescent="0.3">
      <c r="A1815" s="8">
        <v>41507</v>
      </c>
      <c r="B1815" s="260">
        <v>1650.660034</v>
      </c>
      <c r="C1815" s="260">
        <v>1656.98999</v>
      </c>
      <c r="D1815" s="260">
        <v>1639.4300539999999</v>
      </c>
      <c r="E1815" s="260">
        <v>1642.8000489999999</v>
      </c>
      <c r="F1815" s="261">
        <v>1642.8000489999999</v>
      </c>
      <c r="G1815" s="260">
        <v>2932180000</v>
      </c>
      <c r="H1815" s="263">
        <f t="shared" si="28"/>
        <v>-5.779603073628771E-3</v>
      </c>
      <c r="I1815" s="262"/>
      <c r="J1815" s="266">
        <v>1813</v>
      </c>
      <c r="K1815">
        <v>-5.779603073628771E-3</v>
      </c>
      <c r="L1815" s="267">
        <v>-4.9415094307831142E-3</v>
      </c>
    </row>
    <row r="1816" spans="1:12" ht="14.4" x14ac:dyDescent="0.3">
      <c r="A1816" s="8">
        <v>41506</v>
      </c>
      <c r="B1816" s="260">
        <v>1646.8100589999999</v>
      </c>
      <c r="C1816" s="260">
        <v>1658.920044</v>
      </c>
      <c r="D1816" s="260">
        <v>1646.079956</v>
      </c>
      <c r="E1816" s="260">
        <v>1652.349976</v>
      </c>
      <c r="F1816" s="261">
        <v>1652.349976</v>
      </c>
      <c r="G1816" s="260">
        <v>2994090000</v>
      </c>
      <c r="H1816" s="263">
        <f t="shared" si="28"/>
        <v>3.8211953237120978E-3</v>
      </c>
      <c r="I1816" s="262"/>
      <c r="J1816" s="266">
        <v>1814</v>
      </c>
      <c r="K1816">
        <v>3.8211953237120978E-3</v>
      </c>
      <c r="L1816" s="267">
        <v>-4.9396809412393487E-3</v>
      </c>
    </row>
    <row r="1817" spans="1:12" ht="14.4" x14ac:dyDescent="0.3">
      <c r="A1817" s="8">
        <v>41505</v>
      </c>
      <c r="B1817" s="260">
        <v>1655.25</v>
      </c>
      <c r="C1817" s="260">
        <v>1659.1800539999999</v>
      </c>
      <c r="D1817" s="260">
        <v>1645.839966</v>
      </c>
      <c r="E1817" s="260">
        <v>1646.0600589999999</v>
      </c>
      <c r="F1817" s="261">
        <v>1646.0600589999999</v>
      </c>
      <c r="G1817" s="260">
        <v>2904530000</v>
      </c>
      <c r="H1817" s="263">
        <f t="shared" si="28"/>
        <v>-5.9003021201532897E-3</v>
      </c>
      <c r="I1817" s="262"/>
      <c r="J1817" s="266">
        <v>1815</v>
      </c>
      <c r="K1817">
        <v>-5.9003021201532897E-3</v>
      </c>
      <c r="L1817" s="267">
        <v>-4.9342200492403111E-3</v>
      </c>
    </row>
    <row r="1818" spans="1:12" ht="14.4" x14ac:dyDescent="0.3">
      <c r="A1818" s="8">
        <v>41502</v>
      </c>
      <c r="B1818" s="260">
        <v>1661.219971</v>
      </c>
      <c r="C1818" s="260">
        <v>1663.599976</v>
      </c>
      <c r="D1818" s="260">
        <v>1652.6099850000001</v>
      </c>
      <c r="E1818" s="260">
        <v>1655.829956</v>
      </c>
      <c r="F1818" s="261">
        <v>1655.829956</v>
      </c>
      <c r="G1818" s="260">
        <v>3211450000</v>
      </c>
      <c r="H1818" s="263">
        <f t="shared" si="28"/>
        <v>-3.3045952486265005E-3</v>
      </c>
      <c r="I1818" s="262"/>
      <c r="J1818" s="266">
        <v>1816</v>
      </c>
      <c r="K1818">
        <v>-3.3045952486265005E-3</v>
      </c>
      <c r="L1818" s="267">
        <v>-4.9271041538851814E-3</v>
      </c>
    </row>
    <row r="1819" spans="1:12" ht="14.4" x14ac:dyDescent="0.3">
      <c r="A1819" s="8">
        <v>41501</v>
      </c>
      <c r="B1819" s="260">
        <v>1679.6099850000001</v>
      </c>
      <c r="C1819" s="260">
        <v>1679.6099850000001</v>
      </c>
      <c r="D1819" s="260">
        <v>1658.589966</v>
      </c>
      <c r="E1819" s="260">
        <v>1661.3199460000001</v>
      </c>
      <c r="F1819" s="261">
        <v>1661.3199460000001</v>
      </c>
      <c r="G1819" s="260">
        <v>3426690000</v>
      </c>
      <c r="H1819" s="263">
        <f t="shared" si="28"/>
        <v>-1.4281601757323735E-2</v>
      </c>
      <c r="I1819" s="262"/>
      <c r="J1819" s="266">
        <v>1817</v>
      </c>
      <c r="K1819">
        <v>-1.4281601757323735E-2</v>
      </c>
      <c r="L1819" s="267">
        <v>-4.9261114061811403E-3</v>
      </c>
    </row>
    <row r="1820" spans="1:12" ht="14.4" x14ac:dyDescent="0.3">
      <c r="A1820" s="8">
        <v>41500</v>
      </c>
      <c r="B1820" s="260">
        <v>1693.880005</v>
      </c>
      <c r="C1820" s="260">
        <v>1695.5200199999999</v>
      </c>
      <c r="D1820" s="260">
        <v>1684.829956</v>
      </c>
      <c r="E1820" s="260">
        <v>1685.3900149999999</v>
      </c>
      <c r="F1820" s="261">
        <v>1685.3900149999999</v>
      </c>
      <c r="G1820" s="260">
        <v>2871430000</v>
      </c>
      <c r="H1820" s="263">
        <f t="shared" si="28"/>
        <v>-5.1766178070518972E-3</v>
      </c>
      <c r="I1820" s="262"/>
      <c r="J1820" s="266">
        <v>1818</v>
      </c>
      <c r="K1820">
        <v>-5.1766178070518972E-3</v>
      </c>
      <c r="L1820" s="267">
        <v>-4.9239562318807916E-3</v>
      </c>
    </row>
    <row r="1821" spans="1:12" ht="14.4" x14ac:dyDescent="0.3">
      <c r="A1821" s="8">
        <v>41499</v>
      </c>
      <c r="B1821" s="260">
        <v>1690.650024</v>
      </c>
      <c r="C1821" s="260">
        <v>1696.8100589999999</v>
      </c>
      <c r="D1821" s="260">
        <v>1682.619995</v>
      </c>
      <c r="E1821" s="260">
        <v>1694.160034</v>
      </c>
      <c r="F1821" s="261">
        <v>1694.160034</v>
      </c>
      <c r="G1821" s="260">
        <v>3035560000</v>
      </c>
      <c r="H1821" s="263">
        <f t="shared" si="28"/>
        <v>2.7760558521344736E-3</v>
      </c>
      <c r="I1821" s="262"/>
      <c r="J1821" s="266">
        <v>1819</v>
      </c>
      <c r="K1821">
        <v>2.7760558521344736E-3</v>
      </c>
      <c r="L1821" s="267">
        <v>-4.907057713958116E-3</v>
      </c>
    </row>
    <row r="1822" spans="1:12" ht="14.4" x14ac:dyDescent="0.3">
      <c r="A1822" s="8">
        <v>41498</v>
      </c>
      <c r="B1822" s="260">
        <v>1688.369995</v>
      </c>
      <c r="C1822" s="260">
        <v>1691.48999</v>
      </c>
      <c r="D1822" s="260">
        <v>1683.349976</v>
      </c>
      <c r="E1822" s="260">
        <v>1689.469971</v>
      </c>
      <c r="F1822" s="261">
        <v>1689.469971</v>
      </c>
      <c r="G1822" s="260">
        <v>2789160000</v>
      </c>
      <c r="H1822" s="263">
        <f t="shared" si="28"/>
        <v>-1.1529205929168799E-3</v>
      </c>
      <c r="I1822" s="262"/>
      <c r="J1822" s="266">
        <v>1820</v>
      </c>
      <c r="K1822">
        <v>-1.1529205929168799E-3</v>
      </c>
      <c r="L1822" s="267">
        <v>-4.8955766146197436E-3</v>
      </c>
    </row>
    <row r="1823" spans="1:12" ht="14.4" x14ac:dyDescent="0.3">
      <c r="A1823" s="8">
        <v>41495</v>
      </c>
      <c r="B1823" s="260">
        <v>1696.099976</v>
      </c>
      <c r="C1823" s="260">
        <v>1699.420044</v>
      </c>
      <c r="D1823" s="260">
        <v>1686.0200199999999</v>
      </c>
      <c r="E1823" s="260">
        <v>1691.420044</v>
      </c>
      <c r="F1823" s="261">
        <v>1691.420044</v>
      </c>
      <c r="G1823" s="260">
        <v>2957670000</v>
      </c>
      <c r="H1823" s="263">
        <f t="shared" si="28"/>
        <v>-3.5699602183232267E-3</v>
      </c>
      <c r="I1823" s="262"/>
      <c r="J1823" s="266">
        <v>1821</v>
      </c>
      <c r="K1823">
        <v>-3.5699602183232267E-3</v>
      </c>
      <c r="L1823" s="267">
        <v>-4.8942894178973856E-3</v>
      </c>
    </row>
    <row r="1824" spans="1:12" ht="14.4" x14ac:dyDescent="0.3">
      <c r="A1824" s="8">
        <v>41494</v>
      </c>
      <c r="B1824" s="260">
        <v>1693.349976</v>
      </c>
      <c r="C1824" s="260">
        <v>1700.1800539999999</v>
      </c>
      <c r="D1824" s="260">
        <v>1688.380005</v>
      </c>
      <c r="E1824" s="260">
        <v>1697.4799800000001</v>
      </c>
      <c r="F1824" s="261">
        <v>1697.4799800000001</v>
      </c>
      <c r="G1824" s="260">
        <v>3271660000</v>
      </c>
      <c r="H1824" s="263">
        <f t="shared" si="28"/>
        <v>3.8854497684056399E-3</v>
      </c>
      <c r="I1824" s="262"/>
      <c r="J1824" s="266">
        <v>1822</v>
      </c>
      <c r="K1824">
        <v>3.8854497684056399E-3</v>
      </c>
      <c r="L1824" s="267">
        <v>-4.8886043842468821E-3</v>
      </c>
    </row>
    <row r="1825" spans="1:12" ht="14.4" x14ac:dyDescent="0.3">
      <c r="A1825" s="8">
        <v>41493</v>
      </c>
      <c r="B1825" s="260">
        <v>1695.3000489999999</v>
      </c>
      <c r="C1825" s="260">
        <v>1695.3000489999999</v>
      </c>
      <c r="D1825" s="260">
        <v>1684.910034</v>
      </c>
      <c r="E1825" s="260">
        <v>1690.910034</v>
      </c>
      <c r="F1825" s="261">
        <v>1690.910034</v>
      </c>
      <c r="G1825" s="260">
        <v>3010230000</v>
      </c>
      <c r="H1825" s="263">
        <f t="shared" si="28"/>
        <v>-3.8058649669956142E-3</v>
      </c>
      <c r="I1825" s="262"/>
      <c r="J1825" s="266">
        <v>1823</v>
      </c>
      <c r="K1825">
        <v>-3.8058649669956142E-3</v>
      </c>
      <c r="L1825" s="267">
        <v>-4.886724370612802E-3</v>
      </c>
    </row>
    <row r="1826" spans="1:12" ht="14.4" x14ac:dyDescent="0.3">
      <c r="A1826" s="8">
        <v>41492</v>
      </c>
      <c r="B1826" s="260">
        <v>1705.790039</v>
      </c>
      <c r="C1826" s="260">
        <v>1705.790039</v>
      </c>
      <c r="D1826" s="260">
        <v>1693.290039</v>
      </c>
      <c r="E1826" s="260">
        <v>1697.369995</v>
      </c>
      <c r="F1826" s="261">
        <v>1697.369995</v>
      </c>
      <c r="G1826" s="260">
        <v>3141210000</v>
      </c>
      <c r="H1826" s="263">
        <f t="shared" si="28"/>
        <v>-5.723033795795556E-3</v>
      </c>
      <c r="I1826" s="262"/>
      <c r="J1826" s="266">
        <v>1824</v>
      </c>
      <c r="K1826">
        <v>-5.723033795795556E-3</v>
      </c>
      <c r="L1826" s="267">
        <v>-4.8831739132116775E-3</v>
      </c>
    </row>
    <row r="1827" spans="1:12" ht="14.4" x14ac:dyDescent="0.3">
      <c r="A1827" s="8">
        <v>41491</v>
      </c>
      <c r="B1827" s="260">
        <v>1708.01001</v>
      </c>
      <c r="C1827" s="260">
        <v>1709.23999</v>
      </c>
      <c r="D1827" s="260">
        <v>1703.5500489999999</v>
      </c>
      <c r="E1827" s="260">
        <v>1707.1400149999999</v>
      </c>
      <c r="F1827" s="261">
        <v>1707.1400149999999</v>
      </c>
      <c r="G1827" s="260">
        <v>2529300000</v>
      </c>
      <c r="H1827" s="263">
        <f t="shared" si="28"/>
        <v>-1.4798346668581E-3</v>
      </c>
      <c r="I1827" s="262"/>
      <c r="J1827" s="266">
        <v>1825</v>
      </c>
      <c r="K1827">
        <v>-1.4798346668581E-3</v>
      </c>
      <c r="L1827" s="267">
        <v>-4.8816324558395487E-3</v>
      </c>
    </row>
    <row r="1828" spans="1:12" ht="14.4" x14ac:dyDescent="0.3">
      <c r="A1828" s="8">
        <v>41488</v>
      </c>
      <c r="B1828" s="260">
        <v>1706.099976</v>
      </c>
      <c r="C1828" s="260">
        <v>1709.670044</v>
      </c>
      <c r="D1828" s="260">
        <v>1700.6800539999999</v>
      </c>
      <c r="E1828" s="260">
        <v>1709.670044</v>
      </c>
      <c r="F1828" s="261">
        <v>1709.670044</v>
      </c>
      <c r="G1828" s="260">
        <v>3136630000</v>
      </c>
      <c r="H1828" s="263">
        <f t="shared" si="28"/>
        <v>1.6404582705198613E-3</v>
      </c>
      <c r="I1828" s="262"/>
      <c r="J1828" s="266">
        <v>1826</v>
      </c>
      <c r="K1828">
        <v>1.6404582705198613E-3</v>
      </c>
      <c r="L1828" s="267">
        <v>-4.8808271930854122E-3</v>
      </c>
    </row>
    <row r="1829" spans="1:12" ht="14.4" x14ac:dyDescent="0.3">
      <c r="A1829" s="8">
        <v>41487</v>
      </c>
      <c r="B1829" s="260">
        <v>1689.420044</v>
      </c>
      <c r="C1829" s="260">
        <v>1707.849976</v>
      </c>
      <c r="D1829" s="260">
        <v>1689.420044</v>
      </c>
      <c r="E1829" s="260">
        <v>1706.869995</v>
      </c>
      <c r="F1829" s="261">
        <v>1706.869995</v>
      </c>
      <c r="G1829" s="260">
        <v>3775170000</v>
      </c>
      <c r="H1829" s="263">
        <f t="shared" si="28"/>
        <v>1.2540570109573507E-2</v>
      </c>
      <c r="I1829" s="262"/>
      <c r="J1829" s="266">
        <v>1827</v>
      </c>
      <c r="K1829">
        <v>1.2540570109573507E-2</v>
      </c>
      <c r="L1829" s="267">
        <v>-4.8801348735476834E-3</v>
      </c>
    </row>
    <row r="1830" spans="1:12" ht="14.4" x14ac:dyDescent="0.3">
      <c r="A1830" s="8">
        <v>41486</v>
      </c>
      <c r="B1830" s="260">
        <v>1687.76001</v>
      </c>
      <c r="C1830" s="260">
        <v>1698.4300539999999</v>
      </c>
      <c r="D1830" s="260">
        <v>1684.9399410000001</v>
      </c>
      <c r="E1830" s="260">
        <v>1685.7299800000001</v>
      </c>
      <c r="F1830" s="261">
        <v>1685.7299800000001</v>
      </c>
      <c r="G1830" s="260">
        <v>3847390000</v>
      </c>
      <c r="H1830" s="263">
        <f t="shared" si="28"/>
        <v>-1.3640952651303945E-4</v>
      </c>
      <c r="I1830" s="262"/>
      <c r="J1830" s="266">
        <v>1828</v>
      </c>
      <c r="K1830">
        <v>-1.3640952651303945E-4</v>
      </c>
      <c r="L1830" s="267">
        <v>-4.8791290012224955E-3</v>
      </c>
    </row>
    <row r="1831" spans="1:12" ht="14.4" x14ac:dyDescent="0.3">
      <c r="A1831" s="8">
        <v>41485</v>
      </c>
      <c r="B1831" s="260">
        <v>1687.920044</v>
      </c>
      <c r="C1831" s="260">
        <v>1693.1899410000001</v>
      </c>
      <c r="D1831" s="260">
        <v>1682.420044</v>
      </c>
      <c r="E1831" s="260">
        <v>1685.959961</v>
      </c>
      <c r="F1831" s="261">
        <v>1685.959961</v>
      </c>
      <c r="G1831" s="260">
        <v>3320530000</v>
      </c>
      <c r="H1831" s="263">
        <f t="shared" si="28"/>
        <v>3.7381700702410279E-4</v>
      </c>
      <c r="I1831" s="262"/>
      <c r="J1831" s="266">
        <v>1829</v>
      </c>
      <c r="K1831">
        <v>3.7381700702410279E-4</v>
      </c>
      <c r="L1831" s="267">
        <v>-4.8762936785797916E-3</v>
      </c>
    </row>
    <row r="1832" spans="1:12" ht="14.4" x14ac:dyDescent="0.3">
      <c r="A1832" s="8">
        <v>41484</v>
      </c>
      <c r="B1832" s="260">
        <v>1690.3199460000001</v>
      </c>
      <c r="C1832" s="260">
        <v>1690.920044</v>
      </c>
      <c r="D1832" s="260">
        <v>1681.8599850000001</v>
      </c>
      <c r="E1832" s="260">
        <v>1685.329956</v>
      </c>
      <c r="F1832" s="261">
        <v>1685.329956</v>
      </c>
      <c r="G1832" s="260">
        <v>2840520000</v>
      </c>
      <c r="H1832" s="263">
        <f t="shared" si="28"/>
        <v>-3.736037543425112E-3</v>
      </c>
      <c r="I1832" s="262"/>
      <c r="J1832" s="266">
        <v>1830</v>
      </c>
      <c r="K1832">
        <v>-3.736037543425112E-3</v>
      </c>
      <c r="L1832" s="267">
        <v>-4.8759232703633765E-3</v>
      </c>
    </row>
    <row r="1833" spans="1:12" ht="14.4" x14ac:dyDescent="0.3">
      <c r="A1833" s="8">
        <v>41481</v>
      </c>
      <c r="B1833" s="260">
        <v>1687.3100589999999</v>
      </c>
      <c r="C1833" s="260">
        <v>1691.849976</v>
      </c>
      <c r="D1833" s="260">
        <v>1676.030029</v>
      </c>
      <c r="E1833" s="260">
        <v>1691.650024</v>
      </c>
      <c r="F1833" s="261">
        <v>1691.650024</v>
      </c>
      <c r="G1833" s="260">
        <v>2762770000</v>
      </c>
      <c r="H1833" s="263">
        <f t="shared" si="28"/>
        <v>8.2829403934331033E-4</v>
      </c>
      <c r="I1833" s="262"/>
      <c r="J1833" s="266">
        <v>1831</v>
      </c>
      <c r="K1833">
        <v>8.2829403934331033E-4</v>
      </c>
      <c r="L1833" s="267">
        <v>-4.8725791855203943E-3</v>
      </c>
    </row>
    <row r="1834" spans="1:12" ht="14.4" x14ac:dyDescent="0.3">
      <c r="A1834" s="8">
        <v>41480</v>
      </c>
      <c r="B1834" s="260">
        <v>1685.209961</v>
      </c>
      <c r="C1834" s="260">
        <v>1690.9399410000001</v>
      </c>
      <c r="D1834" s="260">
        <v>1680.0699460000001</v>
      </c>
      <c r="E1834" s="260">
        <v>1690.25</v>
      </c>
      <c r="F1834" s="261">
        <v>1690.25</v>
      </c>
      <c r="G1834" s="260">
        <v>3322500000</v>
      </c>
      <c r="H1834" s="263">
        <f t="shared" si="28"/>
        <v>2.5564724431662955E-3</v>
      </c>
      <c r="I1834" s="262"/>
      <c r="J1834" s="266">
        <v>1832</v>
      </c>
      <c r="K1834">
        <v>2.5564724431662955E-3</v>
      </c>
      <c r="L1834" s="267">
        <v>-4.8696172898642131E-3</v>
      </c>
    </row>
    <row r="1835" spans="1:12" ht="14.4" x14ac:dyDescent="0.3">
      <c r="A1835" s="8">
        <v>41479</v>
      </c>
      <c r="B1835" s="260">
        <v>1696.0600589999999</v>
      </c>
      <c r="C1835" s="260">
        <v>1698.380005</v>
      </c>
      <c r="D1835" s="260">
        <v>1682.5699460000001</v>
      </c>
      <c r="E1835" s="260">
        <v>1685.9399410000001</v>
      </c>
      <c r="F1835" s="261">
        <v>1685.9399410000001</v>
      </c>
      <c r="G1835" s="260">
        <v>3336120000</v>
      </c>
      <c r="H1835" s="263">
        <f t="shared" si="28"/>
        <v>-3.8112219658775633E-3</v>
      </c>
      <c r="I1835" s="262"/>
      <c r="J1835" s="266">
        <v>1833</v>
      </c>
      <c r="K1835">
        <v>-3.8112219658775633E-3</v>
      </c>
      <c r="L1835" s="267">
        <v>-4.8692839402297797E-3</v>
      </c>
    </row>
    <row r="1836" spans="1:12" ht="14.4" x14ac:dyDescent="0.3">
      <c r="A1836" s="8">
        <v>41478</v>
      </c>
      <c r="B1836" s="260">
        <v>1696.630005</v>
      </c>
      <c r="C1836" s="260">
        <v>1698.780029</v>
      </c>
      <c r="D1836" s="260">
        <v>1691.130005</v>
      </c>
      <c r="E1836" s="260">
        <v>1692.3900149999999</v>
      </c>
      <c r="F1836" s="261">
        <v>1692.3900149999999</v>
      </c>
      <c r="G1836" s="260">
        <v>3096180000</v>
      </c>
      <c r="H1836" s="263">
        <f t="shared" si="28"/>
        <v>-1.8519365309336345E-3</v>
      </c>
      <c r="I1836" s="262"/>
      <c r="J1836" s="266">
        <v>1834</v>
      </c>
      <c r="K1836">
        <v>-1.8519365309336345E-3</v>
      </c>
      <c r="L1836" s="267">
        <v>-4.8676339231741922E-3</v>
      </c>
    </row>
    <row r="1837" spans="1:12" ht="14.4" x14ac:dyDescent="0.3">
      <c r="A1837" s="8">
        <v>41477</v>
      </c>
      <c r="B1837" s="260">
        <v>1694.410034</v>
      </c>
      <c r="C1837" s="260">
        <v>1697.6099850000001</v>
      </c>
      <c r="D1837" s="260">
        <v>1690.670044</v>
      </c>
      <c r="E1837" s="260">
        <v>1695.530029</v>
      </c>
      <c r="F1837" s="261">
        <v>1695.530029</v>
      </c>
      <c r="G1837" s="260">
        <v>2779130000</v>
      </c>
      <c r="H1837" s="263">
        <f t="shared" si="28"/>
        <v>2.0330260619251311E-3</v>
      </c>
      <c r="I1837" s="262"/>
      <c r="J1837" s="266">
        <v>1835</v>
      </c>
      <c r="K1837">
        <v>2.0330260619251311E-3</v>
      </c>
      <c r="L1837" s="267">
        <v>-4.8647102108231562E-3</v>
      </c>
    </row>
    <row r="1838" spans="1:12" ht="14.4" x14ac:dyDescent="0.3">
      <c r="A1838" s="8">
        <v>41474</v>
      </c>
      <c r="B1838" s="260">
        <v>1686.150024</v>
      </c>
      <c r="C1838" s="260">
        <v>1692.089966</v>
      </c>
      <c r="D1838" s="260">
        <v>1684.079956</v>
      </c>
      <c r="E1838" s="260">
        <v>1692.089966</v>
      </c>
      <c r="F1838" s="261">
        <v>1692.089966</v>
      </c>
      <c r="G1838" s="260">
        <v>3302580000</v>
      </c>
      <c r="H1838" s="263">
        <f t="shared" si="28"/>
        <v>1.610050496960547E-3</v>
      </c>
      <c r="I1838" s="262"/>
      <c r="J1838" s="266">
        <v>1836</v>
      </c>
      <c r="K1838">
        <v>1.610050496960547E-3</v>
      </c>
      <c r="L1838" s="267">
        <v>-4.8491504426518743E-3</v>
      </c>
    </row>
    <row r="1839" spans="1:12" ht="14.4" x14ac:dyDescent="0.3">
      <c r="A1839" s="8">
        <v>41473</v>
      </c>
      <c r="B1839" s="260">
        <v>1681.0500489999999</v>
      </c>
      <c r="C1839" s="260">
        <v>1693.119995</v>
      </c>
      <c r="D1839" s="260">
        <v>1681.0500489999999</v>
      </c>
      <c r="E1839" s="260">
        <v>1689.369995</v>
      </c>
      <c r="F1839" s="261">
        <v>1689.369995</v>
      </c>
      <c r="G1839" s="260">
        <v>3452370000</v>
      </c>
      <c r="H1839" s="263">
        <f t="shared" si="28"/>
        <v>5.0329647803149594E-3</v>
      </c>
      <c r="I1839" s="262"/>
      <c r="J1839" s="266">
        <v>1837</v>
      </c>
      <c r="K1839">
        <v>5.0329647803149594E-3</v>
      </c>
      <c r="L1839" s="267">
        <v>-4.8420833738578384E-3</v>
      </c>
    </row>
    <row r="1840" spans="1:12" ht="14.4" x14ac:dyDescent="0.3">
      <c r="A1840" s="8">
        <v>41472</v>
      </c>
      <c r="B1840" s="260">
        <v>1677.910034</v>
      </c>
      <c r="C1840" s="260">
        <v>1684.75</v>
      </c>
      <c r="D1840" s="260">
        <v>1677.910034</v>
      </c>
      <c r="E1840" s="260">
        <v>1680.910034</v>
      </c>
      <c r="F1840" s="261">
        <v>1680.910034</v>
      </c>
      <c r="G1840" s="260">
        <v>3153440000</v>
      </c>
      <c r="H1840" s="263">
        <f t="shared" si="28"/>
        <v>2.7740469690021598E-3</v>
      </c>
      <c r="I1840" s="262"/>
      <c r="J1840" s="266">
        <v>1838</v>
      </c>
      <c r="K1840">
        <v>2.7740469690021598E-3</v>
      </c>
      <c r="L1840" s="267">
        <v>-4.8354444459184969E-3</v>
      </c>
    </row>
    <row r="1841" spans="1:12" ht="14.4" x14ac:dyDescent="0.3">
      <c r="A1841" s="8">
        <v>41471</v>
      </c>
      <c r="B1841" s="260">
        <v>1682.6999510000001</v>
      </c>
      <c r="C1841" s="260">
        <v>1683.7299800000001</v>
      </c>
      <c r="D1841" s="260">
        <v>1671.839966</v>
      </c>
      <c r="E1841" s="260">
        <v>1676.26001</v>
      </c>
      <c r="F1841" s="261">
        <v>1676.26001</v>
      </c>
      <c r="G1841" s="260">
        <v>3081710000</v>
      </c>
      <c r="H1841" s="263">
        <f t="shared" si="28"/>
        <v>-3.7087607726597528E-3</v>
      </c>
      <c r="I1841" s="262"/>
      <c r="J1841" s="266">
        <v>1839</v>
      </c>
      <c r="K1841">
        <v>-3.7087607726597528E-3</v>
      </c>
      <c r="L1841" s="267">
        <v>-4.8273676413982712E-3</v>
      </c>
    </row>
    <row r="1842" spans="1:12" ht="14.4" x14ac:dyDescent="0.3">
      <c r="A1842" s="8">
        <v>41470</v>
      </c>
      <c r="B1842" s="260">
        <v>1679.589966</v>
      </c>
      <c r="C1842" s="260">
        <v>1684.51001</v>
      </c>
      <c r="D1842" s="260">
        <v>1677.8900149999999</v>
      </c>
      <c r="E1842" s="260">
        <v>1682.5</v>
      </c>
      <c r="F1842" s="261">
        <v>1682.5</v>
      </c>
      <c r="G1842" s="260">
        <v>2623200000</v>
      </c>
      <c r="H1842" s="263">
        <f t="shared" si="28"/>
        <v>1.3748796749878352E-3</v>
      </c>
      <c r="I1842" s="262"/>
      <c r="J1842" s="266">
        <v>1840</v>
      </c>
      <c r="K1842">
        <v>1.3748796749878352E-3</v>
      </c>
      <c r="L1842" s="267">
        <v>-4.8254925161528694E-3</v>
      </c>
    </row>
    <row r="1843" spans="1:12" ht="14.4" x14ac:dyDescent="0.3">
      <c r="A1843" s="8">
        <v>41467</v>
      </c>
      <c r="B1843" s="260">
        <v>1675.26001</v>
      </c>
      <c r="C1843" s="260">
        <v>1680.1899410000001</v>
      </c>
      <c r="D1843" s="260">
        <v>1672.329956</v>
      </c>
      <c r="E1843" s="260">
        <v>1680.1899410000001</v>
      </c>
      <c r="F1843" s="261">
        <v>1680.1899410000001</v>
      </c>
      <c r="G1843" s="260">
        <v>3039070000</v>
      </c>
      <c r="H1843" s="263">
        <f t="shared" si="28"/>
        <v>3.0864831096168981E-3</v>
      </c>
      <c r="I1843" s="262"/>
      <c r="J1843" s="266">
        <v>1841</v>
      </c>
      <c r="K1843">
        <v>3.0864831096168981E-3</v>
      </c>
      <c r="L1843" s="267">
        <v>-4.8126645567367152E-3</v>
      </c>
    </row>
    <row r="1844" spans="1:12" ht="14.4" x14ac:dyDescent="0.3">
      <c r="A1844" s="8">
        <v>41466</v>
      </c>
      <c r="B1844" s="260">
        <v>1657.410034</v>
      </c>
      <c r="C1844" s="260">
        <v>1676.630005</v>
      </c>
      <c r="D1844" s="260">
        <v>1657.410034</v>
      </c>
      <c r="E1844" s="260">
        <v>1675.0200199999999</v>
      </c>
      <c r="F1844" s="261">
        <v>1675.0200199999999</v>
      </c>
      <c r="G1844" s="260">
        <v>3446340000</v>
      </c>
      <c r="H1844" s="263">
        <f t="shared" si="28"/>
        <v>1.3554250261869738E-2</v>
      </c>
      <c r="I1844" s="262"/>
      <c r="J1844" s="266">
        <v>1842</v>
      </c>
      <c r="K1844">
        <v>1.3554250261869738E-2</v>
      </c>
      <c r="L1844" s="267">
        <v>-4.8120740438909997E-3</v>
      </c>
    </row>
    <row r="1845" spans="1:12" ht="14.4" x14ac:dyDescent="0.3">
      <c r="A1845" s="8">
        <v>41465</v>
      </c>
      <c r="B1845" s="260">
        <v>1651.5600589999999</v>
      </c>
      <c r="C1845" s="260">
        <v>1657.920044</v>
      </c>
      <c r="D1845" s="260">
        <v>1647.660034</v>
      </c>
      <c r="E1845" s="260">
        <v>1652.619995</v>
      </c>
      <c r="F1845" s="261">
        <v>1652.619995</v>
      </c>
      <c r="G1845" s="260">
        <v>3011010000</v>
      </c>
      <c r="H1845" s="263">
        <f t="shared" si="28"/>
        <v>1.8159255459350635E-4</v>
      </c>
      <c r="I1845" s="262"/>
      <c r="J1845" s="266">
        <v>1843</v>
      </c>
      <c r="K1845">
        <v>1.8159255459350635E-4</v>
      </c>
      <c r="L1845" s="267">
        <v>-4.8098771534879677E-3</v>
      </c>
    </row>
    <row r="1846" spans="1:12" ht="14.4" x14ac:dyDescent="0.3">
      <c r="A1846" s="8">
        <v>41464</v>
      </c>
      <c r="B1846" s="260">
        <v>1642.8900149999999</v>
      </c>
      <c r="C1846" s="260">
        <v>1654.1800539999999</v>
      </c>
      <c r="D1846" s="260">
        <v>1642.8900149999999</v>
      </c>
      <c r="E1846" s="260">
        <v>1652.3199460000001</v>
      </c>
      <c r="F1846" s="261">
        <v>1652.3199460000001</v>
      </c>
      <c r="G1846" s="260">
        <v>3155360000</v>
      </c>
      <c r="H1846" s="263">
        <f t="shared" si="28"/>
        <v>7.2296705082459806E-3</v>
      </c>
      <c r="I1846" s="262"/>
      <c r="J1846" s="266">
        <v>1844</v>
      </c>
      <c r="K1846">
        <v>7.2296705082459806E-3</v>
      </c>
      <c r="L1846" s="267">
        <v>-4.8018334149726701E-3</v>
      </c>
    </row>
    <row r="1847" spans="1:12" ht="14.4" x14ac:dyDescent="0.3">
      <c r="A1847" s="8">
        <v>41463</v>
      </c>
      <c r="B1847" s="260">
        <v>1634.1999510000001</v>
      </c>
      <c r="C1847" s="260">
        <v>1644.6800539999999</v>
      </c>
      <c r="D1847" s="260">
        <v>1634.1999510000001</v>
      </c>
      <c r="E1847" s="260">
        <v>1640.459961</v>
      </c>
      <c r="F1847" s="261">
        <v>1640.459961</v>
      </c>
      <c r="G1847" s="260">
        <v>3514590000</v>
      </c>
      <c r="H1847" s="263">
        <f t="shared" si="28"/>
        <v>5.251546318211937E-3</v>
      </c>
      <c r="I1847" s="262"/>
      <c r="J1847" s="266">
        <v>1845</v>
      </c>
      <c r="K1847">
        <v>5.251546318211937E-3</v>
      </c>
      <c r="L1847" s="267">
        <v>-4.8014866479481402E-3</v>
      </c>
    </row>
    <row r="1848" spans="1:12" ht="14.4" x14ac:dyDescent="0.3">
      <c r="A1848" s="8">
        <v>41460</v>
      </c>
      <c r="B1848" s="260">
        <v>1618.650024</v>
      </c>
      <c r="C1848" s="260">
        <v>1632.0699460000001</v>
      </c>
      <c r="D1848" s="260">
        <v>1614.709961</v>
      </c>
      <c r="E1848" s="260">
        <v>1631.8900149999999</v>
      </c>
      <c r="F1848" s="261">
        <v>1631.8900149999999</v>
      </c>
      <c r="G1848" s="260">
        <v>2634140000</v>
      </c>
      <c r="H1848" s="263">
        <f t="shared" si="28"/>
        <v>1.020173247233894E-2</v>
      </c>
      <c r="I1848" s="262"/>
      <c r="J1848" s="266">
        <v>1846</v>
      </c>
      <c r="K1848">
        <v>1.020173247233894E-2</v>
      </c>
      <c r="L1848" s="267">
        <v>-4.7990324642838431E-3</v>
      </c>
    </row>
    <row r="1849" spans="1:12" ht="14.4" x14ac:dyDescent="0.3">
      <c r="A1849" s="8">
        <v>41458</v>
      </c>
      <c r="B1849" s="260">
        <v>1611.4799800000001</v>
      </c>
      <c r="C1849" s="260">
        <v>1618.969971</v>
      </c>
      <c r="D1849" s="260">
        <v>1604.5699460000001</v>
      </c>
      <c r="E1849" s="260">
        <v>1615.410034</v>
      </c>
      <c r="F1849" s="261">
        <v>1615.410034</v>
      </c>
      <c r="G1849" s="260">
        <v>1966050000</v>
      </c>
      <c r="H1849" s="263">
        <f t="shared" si="28"/>
        <v>8.2404715767374142E-4</v>
      </c>
      <c r="I1849" s="262"/>
      <c r="J1849" s="266">
        <v>1847</v>
      </c>
      <c r="K1849">
        <v>8.2404715767374142E-4</v>
      </c>
      <c r="L1849" s="267">
        <v>-4.7987894629697011E-3</v>
      </c>
    </row>
    <row r="1850" spans="1:12" ht="14.4" x14ac:dyDescent="0.3">
      <c r="A1850" s="8">
        <v>41457</v>
      </c>
      <c r="B1850" s="260">
        <v>1614.290039</v>
      </c>
      <c r="C1850" s="260">
        <v>1624.26001</v>
      </c>
      <c r="D1850" s="260">
        <v>1606.7700199999999</v>
      </c>
      <c r="E1850" s="260">
        <v>1614.079956</v>
      </c>
      <c r="F1850" s="261">
        <v>1614.079956</v>
      </c>
      <c r="G1850" s="260">
        <v>3317130000</v>
      </c>
      <c r="H1850" s="263">
        <f t="shared" si="28"/>
        <v>-5.4490824618034161E-4</v>
      </c>
      <c r="I1850" s="262"/>
      <c r="J1850" s="266">
        <v>1848</v>
      </c>
      <c r="K1850">
        <v>-5.4490824618034161E-4</v>
      </c>
      <c r="L1850" s="267">
        <v>-4.7987405873568378E-3</v>
      </c>
    </row>
    <row r="1851" spans="1:12" ht="14.4" x14ac:dyDescent="0.3">
      <c r="A1851" s="8">
        <v>41456</v>
      </c>
      <c r="B1851" s="260">
        <v>1609.780029</v>
      </c>
      <c r="C1851" s="260">
        <v>1626.6099850000001</v>
      </c>
      <c r="D1851" s="260">
        <v>1609.780029</v>
      </c>
      <c r="E1851" s="260">
        <v>1614.959961</v>
      </c>
      <c r="F1851" s="261">
        <v>1614.959961</v>
      </c>
      <c r="G1851" s="260">
        <v>3104690000</v>
      </c>
      <c r="H1851" s="263">
        <f t="shared" si="28"/>
        <v>5.4037476923645472E-3</v>
      </c>
      <c r="I1851" s="262"/>
      <c r="J1851" s="266">
        <v>1849</v>
      </c>
      <c r="K1851">
        <v>5.4037476923645472E-3</v>
      </c>
      <c r="L1851" s="267">
        <v>-4.7963548504657352E-3</v>
      </c>
    </row>
    <row r="1852" spans="1:12" ht="14.4" x14ac:dyDescent="0.3">
      <c r="A1852" s="8">
        <v>41453</v>
      </c>
      <c r="B1852" s="260">
        <v>1611.119995</v>
      </c>
      <c r="C1852" s="260">
        <v>1615.9399410000001</v>
      </c>
      <c r="D1852" s="260">
        <v>1601.0600589999999</v>
      </c>
      <c r="E1852" s="260">
        <v>1606.280029</v>
      </c>
      <c r="F1852" s="261">
        <v>1606.280029</v>
      </c>
      <c r="G1852" s="260">
        <v>4977190000</v>
      </c>
      <c r="H1852" s="263">
        <f t="shared" si="28"/>
        <v>-4.2895624908186238E-3</v>
      </c>
      <c r="I1852" s="262"/>
      <c r="J1852" s="266">
        <v>1850</v>
      </c>
      <c r="K1852">
        <v>-4.2895624908186238E-3</v>
      </c>
      <c r="L1852" s="267">
        <v>-4.7889890416923384E-3</v>
      </c>
    </row>
    <row r="1853" spans="1:12" ht="14.4" x14ac:dyDescent="0.3">
      <c r="A1853" s="8">
        <v>41452</v>
      </c>
      <c r="B1853" s="260">
        <v>1606.4399410000001</v>
      </c>
      <c r="C1853" s="260">
        <v>1620.0699460000001</v>
      </c>
      <c r="D1853" s="260">
        <v>1606.4399410000001</v>
      </c>
      <c r="E1853" s="260">
        <v>1613.1999510000001</v>
      </c>
      <c r="F1853" s="261">
        <v>1613.1999510000001</v>
      </c>
      <c r="G1853" s="260">
        <v>3364540000</v>
      </c>
      <c r="H1853" s="263">
        <f t="shared" si="28"/>
        <v>6.199830930729751E-3</v>
      </c>
      <c r="I1853" s="262"/>
      <c r="J1853" s="266">
        <v>1851</v>
      </c>
      <c r="K1853">
        <v>6.199830930729751E-3</v>
      </c>
      <c r="L1853" s="267">
        <v>-4.7874601076824987E-3</v>
      </c>
    </row>
    <row r="1854" spans="1:12" ht="14.4" x14ac:dyDescent="0.3">
      <c r="A1854" s="8">
        <v>41451</v>
      </c>
      <c r="B1854" s="260">
        <v>1592.2700199999999</v>
      </c>
      <c r="C1854" s="260">
        <v>1606.829956</v>
      </c>
      <c r="D1854" s="260">
        <v>1592.2700199999999</v>
      </c>
      <c r="E1854" s="260">
        <v>1603.26001</v>
      </c>
      <c r="F1854" s="261">
        <v>1603.26001</v>
      </c>
      <c r="G1854" s="260">
        <v>3558340000</v>
      </c>
      <c r="H1854" s="263">
        <f t="shared" si="28"/>
        <v>9.5904867803982517E-3</v>
      </c>
      <c r="I1854" s="262"/>
      <c r="J1854" s="266">
        <v>1852</v>
      </c>
      <c r="K1854">
        <v>9.5904867803982517E-3</v>
      </c>
      <c r="L1854" s="267">
        <v>-4.7817716781273405E-3</v>
      </c>
    </row>
    <row r="1855" spans="1:12" ht="14.4" x14ac:dyDescent="0.3">
      <c r="A1855" s="8">
        <v>41450</v>
      </c>
      <c r="B1855" s="260">
        <v>1577.5200199999999</v>
      </c>
      <c r="C1855" s="260">
        <v>1593.790039</v>
      </c>
      <c r="D1855" s="260">
        <v>1577.089966</v>
      </c>
      <c r="E1855" s="260">
        <v>1588.030029</v>
      </c>
      <c r="F1855" s="261">
        <v>1588.030029</v>
      </c>
      <c r="G1855" s="260">
        <v>3761170000</v>
      </c>
      <c r="H1855" s="263">
        <f t="shared" si="28"/>
        <v>9.4972718171924368E-3</v>
      </c>
      <c r="I1855" s="262"/>
      <c r="J1855" s="266">
        <v>1853</v>
      </c>
      <c r="K1855">
        <v>9.4972718171924368E-3</v>
      </c>
      <c r="L1855" s="267">
        <v>-4.7802332577745587E-3</v>
      </c>
    </row>
    <row r="1856" spans="1:12" ht="14.4" x14ac:dyDescent="0.3">
      <c r="A1856" s="8">
        <v>41449</v>
      </c>
      <c r="B1856" s="260">
        <v>1588.7700199999999</v>
      </c>
      <c r="C1856" s="260">
        <v>1588.7700199999999</v>
      </c>
      <c r="D1856" s="260">
        <v>1560.329956</v>
      </c>
      <c r="E1856" s="260">
        <v>1573.089966</v>
      </c>
      <c r="F1856" s="261">
        <v>1573.089966</v>
      </c>
      <c r="G1856" s="260">
        <v>4733660000</v>
      </c>
      <c r="H1856" s="263">
        <f t="shared" si="28"/>
        <v>-1.2145015695615553E-2</v>
      </c>
      <c r="I1856" s="262"/>
      <c r="J1856" s="266">
        <v>1854</v>
      </c>
      <c r="K1856">
        <v>-1.2145015695615553E-2</v>
      </c>
      <c r="L1856" s="267">
        <v>-4.7639945434664183E-3</v>
      </c>
    </row>
    <row r="1857" spans="1:12" ht="14.4" x14ac:dyDescent="0.3">
      <c r="A1857" s="8">
        <v>41446</v>
      </c>
      <c r="B1857" s="260">
        <v>1588.619995</v>
      </c>
      <c r="C1857" s="260">
        <v>1599.1899410000001</v>
      </c>
      <c r="D1857" s="260">
        <v>1577.6999510000001</v>
      </c>
      <c r="E1857" s="260">
        <v>1592.4300539999999</v>
      </c>
      <c r="F1857" s="261">
        <v>1592.4300539999999</v>
      </c>
      <c r="G1857" s="260">
        <v>5797280000</v>
      </c>
      <c r="H1857" s="263">
        <f t="shared" si="28"/>
        <v>2.6697770150401912E-3</v>
      </c>
      <c r="I1857" s="262"/>
      <c r="J1857" s="266">
        <v>1855</v>
      </c>
      <c r="K1857">
        <v>2.6697770150401912E-3</v>
      </c>
      <c r="L1857" s="267">
        <v>-4.7590357472876684E-3</v>
      </c>
    </row>
    <row r="1858" spans="1:12" ht="14.4" x14ac:dyDescent="0.3">
      <c r="A1858" s="8">
        <v>41445</v>
      </c>
      <c r="B1858" s="260">
        <v>1624.619995</v>
      </c>
      <c r="C1858" s="260">
        <v>1624.619995</v>
      </c>
      <c r="D1858" s="260">
        <v>1584.3199460000001</v>
      </c>
      <c r="E1858" s="260">
        <v>1588.1899410000001</v>
      </c>
      <c r="F1858" s="261">
        <v>1588.1899410000001</v>
      </c>
      <c r="G1858" s="260">
        <v>4858850000</v>
      </c>
      <c r="H1858" s="263">
        <f t="shared" si="28"/>
        <v>-2.5010351365277125E-2</v>
      </c>
      <c r="I1858" s="262"/>
      <c r="J1858" s="266">
        <v>1856</v>
      </c>
      <c r="K1858">
        <v>-2.5010351365277125E-2</v>
      </c>
      <c r="L1858" s="267">
        <v>-4.7452250023003826E-3</v>
      </c>
    </row>
    <row r="1859" spans="1:12" ht="14.4" x14ac:dyDescent="0.3">
      <c r="A1859" s="8">
        <v>41444</v>
      </c>
      <c r="B1859" s="260">
        <v>1651.829956</v>
      </c>
      <c r="C1859" s="260">
        <v>1652.4499510000001</v>
      </c>
      <c r="D1859" s="260">
        <v>1628.910034</v>
      </c>
      <c r="E1859" s="260">
        <v>1628.9300539999999</v>
      </c>
      <c r="F1859" s="261">
        <v>1628.9300539999999</v>
      </c>
      <c r="G1859" s="260">
        <v>3545060000</v>
      </c>
      <c r="H1859" s="263">
        <f t="shared" si="28"/>
        <v>-1.3851474553830638E-2</v>
      </c>
      <c r="I1859" s="262"/>
      <c r="J1859" s="266">
        <v>1857</v>
      </c>
      <c r="K1859">
        <v>-1.3851474553830638E-2</v>
      </c>
      <c r="L1859" s="267">
        <v>-4.7369876723189859E-3</v>
      </c>
    </row>
    <row r="1860" spans="1:12" ht="14.4" x14ac:dyDescent="0.3">
      <c r="A1860" s="8">
        <v>41443</v>
      </c>
      <c r="B1860" s="260">
        <v>1639.7700199999999</v>
      </c>
      <c r="C1860" s="260">
        <v>1654.1899410000001</v>
      </c>
      <c r="D1860" s="260">
        <v>1639.7700199999999</v>
      </c>
      <c r="E1860" s="260">
        <v>1651.8100589999999</v>
      </c>
      <c r="F1860" s="261">
        <v>1651.8100589999999</v>
      </c>
      <c r="G1860" s="260">
        <v>3120980000</v>
      </c>
      <c r="H1860" s="263">
        <f t="shared" ref="H1860:H1923" si="29">(F1860-F1861)/F1861</f>
        <v>7.7911580535830532E-3</v>
      </c>
      <c r="I1860" s="262"/>
      <c r="J1860" s="266">
        <v>1858</v>
      </c>
      <c r="K1860">
        <v>7.7911580535830532E-3</v>
      </c>
      <c r="L1860" s="267">
        <v>-4.7260999032611292E-3</v>
      </c>
    </row>
    <row r="1861" spans="1:12" ht="14.4" x14ac:dyDescent="0.3">
      <c r="A1861" s="8">
        <v>41442</v>
      </c>
      <c r="B1861" s="260">
        <v>1630.6400149999999</v>
      </c>
      <c r="C1861" s="260">
        <v>1646.5</v>
      </c>
      <c r="D1861" s="260">
        <v>1630.339966</v>
      </c>
      <c r="E1861" s="260">
        <v>1639.040039</v>
      </c>
      <c r="F1861" s="261">
        <v>1639.040039</v>
      </c>
      <c r="G1861" s="260">
        <v>3137080000</v>
      </c>
      <c r="H1861" s="263">
        <f t="shared" si="29"/>
        <v>7.5673646833507736E-3</v>
      </c>
      <c r="I1861" s="262"/>
      <c r="J1861" s="266">
        <v>1859</v>
      </c>
      <c r="K1861">
        <v>7.5673646833507736E-3</v>
      </c>
      <c r="L1861" s="267">
        <v>-4.724557205696491E-3</v>
      </c>
    </row>
    <row r="1862" spans="1:12" ht="14.4" x14ac:dyDescent="0.3">
      <c r="A1862" s="8">
        <v>41439</v>
      </c>
      <c r="B1862" s="260">
        <v>1635.5200199999999</v>
      </c>
      <c r="C1862" s="260">
        <v>1640.8000489999999</v>
      </c>
      <c r="D1862" s="260">
        <v>1623.959961</v>
      </c>
      <c r="E1862" s="260">
        <v>1626.7299800000001</v>
      </c>
      <c r="F1862" s="261">
        <v>1626.7299800000001</v>
      </c>
      <c r="G1862" s="260">
        <v>2939400000</v>
      </c>
      <c r="H1862" s="263">
        <f t="shared" si="29"/>
        <v>-5.885016187315276E-3</v>
      </c>
      <c r="I1862" s="262"/>
      <c r="J1862" s="266">
        <v>1860</v>
      </c>
      <c r="K1862">
        <v>-5.885016187315276E-3</v>
      </c>
      <c r="L1862" s="267">
        <v>-4.7228668811571482E-3</v>
      </c>
    </row>
    <row r="1863" spans="1:12" ht="14.4" x14ac:dyDescent="0.3">
      <c r="A1863" s="8">
        <v>41438</v>
      </c>
      <c r="B1863" s="260">
        <v>1612.150024</v>
      </c>
      <c r="C1863" s="260">
        <v>1639.25</v>
      </c>
      <c r="D1863" s="260">
        <v>1608.0699460000001</v>
      </c>
      <c r="E1863" s="260">
        <v>1636.3599850000001</v>
      </c>
      <c r="F1863" s="261">
        <v>1636.3599850000001</v>
      </c>
      <c r="G1863" s="260">
        <v>3378620000</v>
      </c>
      <c r="H1863" s="263">
        <f t="shared" si="29"/>
        <v>1.4784290864184198E-2</v>
      </c>
      <c r="I1863" s="262"/>
      <c r="J1863" s="266">
        <v>1861</v>
      </c>
      <c r="K1863">
        <v>1.4784290864184198E-2</v>
      </c>
      <c r="L1863" s="267">
        <v>-4.7224620527541953E-3</v>
      </c>
    </row>
    <row r="1864" spans="1:12" ht="14.4" x14ac:dyDescent="0.3">
      <c r="A1864" s="8">
        <v>41437</v>
      </c>
      <c r="B1864" s="260">
        <v>1629.9399410000001</v>
      </c>
      <c r="C1864" s="260">
        <v>1637.709961</v>
      </c>
      <c r="D1864" s="260">
        <v>1610.920044</v>
      </c>
      <c r="E1864" s="260">
        <v>1612.5200199999999</v>
      </c>
      <c r="F1864" s="261">
        <v>1612.5200199999999</v>
      </c>
      <c r="G1864" s="260">
        <v>3202550000</v>
      </c>
      <c r="H1864" s="263">
        <f t="shared" si="29"/>
        <v>-8.3695552988704933E-3</v>
      </c>
      <c r="I1864" s="262"/>
      <c r="J1864" s="266">
        <v>1862</v>
      </c>
      <c r="K1864">
        <v>-8.3695552988704933E-3</v>
      </c>
      <c r="L1864" s="267">
        <v>-4.7195863171360227E-3</v>
      </c>
    </row>
    <row r="1865" spans="1:12" ht="14.4" x14ac:dyDescent="0.3">
      <c r="A1865" s="8">
        <v>41436</v>
      </c>
      <c r="B1865" s="260">
        <v>1638.6400149999999</v>
      </c>
      <c r="C1865" s="260">
        <v>1640.130005</v>
      </c>
      <c r="D1865" s="260">
        <v>1622.920044</v>
      </c>
      <c r="E1865" s="260">
        <v>1626.130005</v>
      </c>
      <c r="F1865" s="261">
        <v>1626.130005</v>
      </c>
      <c r="G1865" s="260">
        <v>3435710000</v>
      </c>
      <c r="H1865" s="263">
        <f t="shared" si="29"/>
        <v>-1.0153367340685324E-2</v>
      </c>
      <c r="I1865" s="262"/>
      <c r="J1865" s="266">
        <v>1863</v>
      </c>
      <c r="K1865">
        <v>-1.0153367340685324E-2</v>
      </c>
      <c r="L1865" s="267">
        <v>-4.7162741133909072E-3</v>
      </c>
    </row>
    <row r="1866" spans="1:12" ht="14.4" x14ac:dyDescent="0.3">
      <c r="A1866" s="8">
        <v>41435</v>
      </c>
      <c r="B1866" s="260">
        <v>1644.670044</v>
      </c>
      <c r="C1866" s="260">
        <v>1648.6899410000001</v>
      </c>
      <c r="D1866" s="260">
        <v>1639.26001</v>
      </c>
      <c r="E1866" s="260">
        <v>1642.8100589999999</v>
      </c>
      <c r="F1866" s="261">
        <v>1642.8100589999999</v>
      </c>
      <c r="G1866" s="260">
        <v>2978730000</v>
      </c>
      <c r="H1866" s="263">
        <f t="shared" si="29"/>
        <v>-3.468132740242709E-4</v>
      </c>
      <c r="I1866" s="262"/>
      <c r="J1866" s="266">
        <v>1864</v>
      </c>
      <c r="K1866">
        <v>-3.468132740242709E-4</v>
      </c>
      <c r="L1866" s="267">
        <v>-4.7115506923741885E-3</v>
      </c>
    </row>
    <row r="1867" spans="1:12" ht="14.4" x14ac:dyDescent="0.3">
      <c r="A1867" s="8">
        <v>41432</v>
      </c>
      <c r="B1867" s="260">
        <v>1625.2700199999999</v>
      </c>
      <c r="C1867" s="260">
        <v>1644.400024</v>
      </c>
      <c r="D1867" s="260">
        <v>1625.2700199999999</v>
      </c>
      <c r="E1867" s="260">
        <v>1643.380005</v>
      </c>
      <c r="F1867" s="261">
        <v>1643.380005</v>
      </c>
      <c r="G1867" s="260">
        <v>3371990000</v>
      </c>
      <c r="H1867" s="263">
        <f t="shared" si="29"/>
        <v>1.2831541048059333E-2</v>
      </c>
      <c r="I1867" s="262"/>
      <c r="J1867" s="266">
        <v>1865</v>
      </c>
      <c r="K1867">
        <v>1.2831541048059333E-2</v>
      </c>
      <c r="L1867" s="267">
        <v>-4.701225520159634E-3</v>
      </c>
    </row>
    <row r="1868" spans="1:12" ht="14.4" x14ac:dyDescent="0.3">
      <c r="A1868" s="8">
        <v>41431</v>
      </c>
      <c r="B1868" s="260">
        <v>1609.290039</v>
      </c>
      <c r="C1868" s="260">
        <v>1622.5600589999999</v>
      </c>
      <c r="D1868" s="260">
        <v>1598.2299800000001</v>
      </c>
      <c r="E1868" s="260">
        <v>1622.5600589999999</v>
      </c>
      <c r="F1868" s="261">
        <v>1622.5600589999999</v>
      </c>
      <c r="G1868" s="260">
        <v>3547380000</v>
      </c>
      <c r="H1868" s="263">
        <f t="shared" si="29"/>
        <v>8.4902944845750578E-3</v>
      </c>
      <c r="I1868" s="262"/>
      <c r="J1868" s="266">
        <v>1866</v>
      </c>
      <c r="K1868">
        <v>8.4902944845750578E-3</v>
      </c>
      <c r="L1868" s="267">
        <v>-4.7010679631576584E-3</v>
      </c>
    </row>
    <row r="1869" spans="1:12" ht="14.4" x14ac:dyDescent="0.3">
      <c r="A1869" s="8">
        <v>41430</v>
      </c>
      <c r="B1869" s="260">
        <v>1629.0500489999999</v>
      </c>
      <c r="C1869" s="260">
        <v>1629.3100589999999</v>
      </c>
      <c r="D1869" s="260">
        <v>1607.089966</v>
      </c>
      <c r="E1869" s="260">
        <v>1608.900024</v>
      </c>
      <c r="F1869" s="261">
        <v>1608.900024</v>
      </c>
      <c r="G1869" s="260">
        <v>3632350000</v>
      </c>
      <c r="H1869" s="263">
        <f t="shared" si="29"/>
        <v>-1.3779733067158656E-2</v>
      </c>
      <c r="I1869" s="262"/>
      <c r="J1869" s="266">
        <v>1867</v>
      </c>
      <c r="K1869">
        <v>-1.3779733067158656E-2</v>
      </c>
      <c r="L1869" s="267">
        <v>-4.7010051544701019E-3</v>
      </c>
    </row>
    <row r="1870" spans="1:12" ht="14.4" x14ac:dyDescent="0.3">
      <c r="A1870" s="8">
        <v>41429</v>
      </c>
      <c r="B1870" s="260">
        <v>1640.7299800000001</v>
      </c>
      <c r="C1870" s="260">
        <v>1646.530029</v>
      </c>
      <c r="D1870" s="260">
        <v>1623.619995</v>
      </c>
      <c r="E1870" s="260">
        <v>1631.380005</v>
      </c>
      <c r="F1870" s="261">
        <v>1631.380005</v>
      </c>
      <c r="G1870" s="260">
        <v>3653840000</v>
      </c>
      <c r="H1870" s="263">
        <f t="shared" si="29"/>
        <v>-5.510807450241067E-3</v>
      </c>
      <c r="I1870" s="262"/>
      <c r="J1870" s="266">
        <v>1868</v>
      </c>
      <c r="K1870">
        <v>-5.510807450241067E-3</v>
      </c>
      <c r="L1870" s="267">
        <v>-4.6997339569070182E-3</v>
      </c>
    </row>
    <row r="1871" spans="1:12" ht="14.4" x14ac:dyDescent="0.3">
      <c r="A1871" s="8">
        <v>41428</v>
      </c>
      <c r="B1871" s="260">
        <v>1631.709961</v>
      </c>
      <c r="C1871" s="260">
        <v>1640.420044</v>
      </c>
      <c r="D1871" s="260">
        <v>1622.719971</v>
      </c>
      <c r="E1871" s="260">
        <v>1640.420044</v>
      </c>
      <c r="F1871" s="261">
        <v>1640.420044</v>
      </c>
      <c r="G1871" s="260">
        <v>3952070000</v>
      </c>
      <c r="H1871" s="263">
        <f t="shared" si="29"/>
        <v>5.9359886060069743E-3</v>
      </c>
      <c r="I1871" s="262"/>
      <c r="J1871" s="266">
        <v>1869</v>
      </c>
      <c r="K1871">
        <v>5.9359886060069743E-3</v>
      </c>
      <c r="L1871" s="267">
        <v>-4.6976739950966521E-3</v>
      </c>
    </row>
    <row r="1872" spans="1:12" ht="14.4" x14ac:dyDescent="0.3">
      <c r="A1872" s="8">
        <v>41425</v>
      </c>
      <c r="B1872" s="260">
        <v>1652.130005</v>
      </c>
      <c r="C1872" s="260">
        <v>1658.98999</v>
      </c>
      <c r="D1872" s="260">
        <v>1630.73999</v>
      </c>
      <c r="E1872" s="260">
        <v>1630.73999</v>
      </c>
      <c r="F1872" s="261">
        <v>1630.73999</v>
      </c>
      <c r="G1872" s="260">
        <v>4099600000</v>
      </c>
      <c r="H1872" s="263">
        <f t="shared" si="29"/>
        <v>-1.4307241562583489E-2</v>
      </c>
      <c r="I1872" s="262"/>
      <c r="J1872" s="266">
        <v>1870</v>
      </c>
      <c r="K1872">
        <v>-1.4307241562583489E-2</v>
      </c>
      <c r="L1872" s="267">
        <v>-4.6870234103283974E-3</v>
      </c>
    </row>
    <row r="1873" spans="1:12" ht="14.4" x14ac:dyDescent="0.3">
      <c r="A1873" s="8">
        <v>41424</v>
      </c>
      <c r="B1873" s="260">
        <v>1649.1400149999999</v>
      </c>
      <c r="C1873" s="260">
        <v>1661.910034</v>
      </c>
      <c r="D1873" s="260">
        <v>1648.6099850000001</v>
      </c>
      <c r="E1873" s="260">
        <v>1654.410034</v>
      </c>
      <c r="F1873" s="261">
        <v>1654.410034</v>
      </c>
      <c r="G1873" s="260">
        <v>3498620000</v>
      </c>
      <c r="H1873" s="263">
        <f t="shared" si="29"/>
        <v>3.6703444969879832E-3</v>
      </c>
      <c r="I1873" s="262"/>
      <c r="J1873" s="266">
        <v>1871</v>
      </c>
      <c r="K1873">
        <v>3.6703444969879832E-3</v>
      </c>
      <c r="L1873" s="267">
        <v>-4.686356269686295E-3</v>
      </c>
    </row>
    <row r="1874" spans="1:12" ht="14.4" x14ac:dyDescent="0.3">
      <c r="A1874" s="8">
        <v>41423</v>
      </c>
      <c r="B1874" s="260">
        <v>1656.5699460000001</v>
      </c>
      <c r="C1874" s="260">
        <v>1656.5699460000001</v>
      </c>
      <c r="D1874" s="260">
        <v>1640.0500489999999</v>
      </c>
      <c r="E1874" s="260">
        <v>1648.3599850000001</v>
      </c>
      <c r="F1874" s="261">
        <v>1648.3599850000001</v>
      </c>
      <c r="G1874" s="260">
        <v>3587140000</v>
      </c>
      <c r="H1874" s="263">
        <f t="shared" si="29"/>
        <v>-7.0479823525468359E-3</v>
      </c>
      <c r="I1874" s="262"/>
      <c r="J1874" s="266">
        <v>1872</v>
      </c>
      <c r="K1874">
        <v>-7.0479823525468359E-3</v>
      </c>
      <c r="L1874" s="267">
        <v>-4.6764061550641309E-3</v>
      </c>
    </row>
    <row r="1875" spans="1:12" ht="14.4" x14ac:dyDescent="0.3">
      <c r="A1875" s="8">
        <v>41422</v>
      </c>
      <c r="B1875" s="260">
        <v>1652.630005</v>
      </c>
      <c r="C1875" s="260">
        <v>1674.209961</v>
      </c>
      <c r="D1875" s="260">
        <v>1652.630005</v>
      </c>
      <c r="E1875" s="260">
        <v>1660.0600589999999</v>
      </c>
      <c r="F1875" s="261">
        <v>1660.0600589999999</v>
      </c>
      <c r="G1875" s="260">
        <v>3457400000</v>
      </c>
      <c r="H1875" s="263">
        <f t="shared" si="29"/>
        <v>6.3409815423032846E-3</v>
      </c>
      <c r="I1875" s="262"/>
      <c r="J1875" s="266">
        <v>1873</v>
      </c>
      <c r="K1875">
        <v>6.3409815423032846E-3</v>
      </c>
      <c r="L1875" s="267">
        <v>-4.6747262462655658E-3</v>
      </c>
    </row>
    <row r="1876" spans="1:12" ht="14.4" x14ac:dyDescent="0.3">
      <c r="A1876" s="8">
        <v>41418</v>
      </c>
      <c r="B1876" s="260">
        <v>1646.670044</v>
      </c>
      <c r="C1876" s="260">
        <v>1649.780029</v>
      </c>
      <c r="D1876" s="260">
        <v>1636.880005</v>
      </c>
      <c r="E1876" s="260">
        <v>1649.599976</v>
      </c>
      <c r="F1876" s="261">
        <v>1649.599976</v>
      </c>
      <c r="G1876" s="260">
        <v>2758080000</v>
      </c>
      <c r="H1876" s="263">
        <f t="shared" si="29"/>
        <v>-5.5136533222236925E-4</v>
      </c>
      <c r="I1876" s="262"/>
      <c r="J1876" s="266">
        <v>1874</v>
      </c>
      <c r="K1876">
        <v>-5.5136533222236925E-4</v>
      </c>
      <c r="L1876" s="267">
        <v>-4.673102871934634E-3</v>
      </c>
    </row>
    <row r="1877" spans="1:12" ht="14.4" x14ac:dyDescent="0.3">
      <c r="A1877" s="8">
        <v>41417</v>
      </c>
      <c r="B1877" s="260">
        <v>1651.619995</v>
      </c>
      <c r="C1877" s="260">
        <v>1655.5</v>
      </c>
      <c r="D1877" s="260">
        <v>1635.530029</v>
      </c>
      <c r="E1877" s="260">
        <v>1650.51001</v>
      </c>
      <c r="F1877" s="261">
        <v>1650.51001</v>
      </c>
      <c r="G1877" s="260">
        <v>3945510000</v>
      </c>
      <c r="H1877" s="263">
        <f t="shared" si="29"/>
        <v>-2.9238324645373989E-3</v>
      </c>
      <c r="I1877" s="262"/>
      <c r="J1877" s="266">
        <v>1875</v>
      </c>
      <c r="K1877">
        <v>-2.9238324645373989E-3</v>
      </c>
      <c r="L1877" s="267">
        <v>-4.669774169764703E-3</v>
      </c>
    </row>
    <row r="1878" spans="1:12" ht="14.4" x14ac:dyDescent="0.3">
      <c r="A1878" s="8">
        <v>41416</v>
      </c>
      <c r="B1878" s="260">
        <v>1669.3900149999999</v>
      </c>
      <c r="C1878" s="260">
        <v>1687.1800539999999</v>
      </c>
      <c r="D1878" s="260">
        <v>1648.8599850000001</v>
      </c>
      <c r="E1878" s="260">
        <v>1655.349976</v>
      </c>
      <c r="F1878" s="261">
        <v>1655.349976</v>
      </c>
      <c r="G1878" s="260">
        <v>4361020000</v>
      </c>
      <c r="H1878" s="263">
        <f t="shared" si="29"/>
        <v>-8.2736572399863886E-3</v>
      </c>
      <c r="I1878" s="262"/>
      <c r="J1878" s="266">
        <v>1876</v>
      </c>
      <c r="K1878">
        <v>-8.2736572399863886E-3</v>
      </c>
      <c r="L1878" s="267">
        <v>-4.6683580768622735E-3</v>
      </c>
    </row>
    <row r="1879" spans="1:12" ht="14.4" x14ac:dyDescent="0.3">
      <c r="A1879" s="8">
        <v>41415</v>
      </c>
      <c r="B1879" s="260">
        <v>1666.1999510000001</v>
      </c>
      <c r="C1879" s="260">
        <v>1674.9300539999999</v>
      </c>
      <c r="D1879" s="260">
        <v>1662.670044</v>
      </c>
      <c r="E1879" s="260">
        <v>1669.160034</v>
      </c>
      <c r="F1879" s="261">
        <v>1669.160034</v>
      </c>
      <c r="G1879" s="260">
        <v>3513560000</v>
      </c>
      <c r="H1879" s="263">
        <f t="shared" si="29"/>
        <v>1.7223862189816627E-3</v>
      </c>
      <c r="I1879" s="262"/>
      <c r="J1879" s="266">
        <v>1877</v>
      </c>
      <c r="K1879">
        <v>1.7223862189816627E-3</v>
      </c>
      <c r="L1879" s="267">
        <v>-4.665713586089291E-3</v>
      </c>
    </row>
    <row r="1880" spans="1:12" ht="14.4" x14ac:dyDescent="0.3">
      <c r="A1880" s="8">
        <v>41414</v>
      </c>
      <c r="B1880" s="260">
        <v>1665.709961</v>
      </c>
      <c r="C1880" s="260">
        <v>1672.839966</v>
      </c>
      <c r="D1880" s="260">
        <v>1663.5200199999999</v>
      </c>
      <c r="E1880" s="260">
        <v>1666.290039</v>
      </c>
      <c r="F1880" s="261">
        <v>1666.290039</v>
      </c>
      <c r="G1880" s="260">
        <v>3275080000</v>
      </c>
      <c r="H1880" s="263">
        <f t="shared" si="29"/>
        <v>-7.0761814036890262E-4</v>
      </c>
      <c r="I1880" s="262"/>
      <c r="J1880" s="266">
        <v>1878</v>
      </c>
      <c r="K1880">
        <v>-7.0761814036890262E-4</v>
      </c>
      <c r="L1880" s="267">
        <v>-4.6650577426693724E-3</v>
      </c>
    </row>
    <row r="1881" spans="1:12" ht="14.4" x14ac:dyDescent="0.3">
      <c r="A1881" s="8">
        <v>41411</v>
      </c>
      <c r="B1881" s="260">
        <v>1652.4499510000001</v>
      </c>
      <c r="C1881" s="260">
        <v>1667.469971</v>
      </c>
      <c r="D1881" s="260">
        <v>1652.4499510000001</v>
      </c>
      <c r="E1881" s="260">
        <v>1667.469971</v>
      </c>
      <c r="F1881" s="261">
        <v>1667.469971</v>
      </c>
      <c r="G1881" s="260">
        <v>3440710000</v>
      </c>
      <c r="H1881" s="263">
        <f t="shared" si="29"/>
        <v>1.0300096517175592E-2</v>
      </c>
      <c r="I1881" s="262"/>
      <c r="J1881" s="266">
        <v>1879</v>
      </c>
      <c r="K1881">
        <v>1.0300096517175592E-2</v>
      </c>
      <c r="L1881" s="267">
        <v>-4.6630499607169737E-3</v>
      </c>
    </row>
    <row r="1882" spans="1:12" ht="14.4" x14ac:dyDescent="0.3">
      <c r="A1882" s="8">
        <v>41410</v>
      </c>
      <c r="B1882" s="260">
        <v>1658.0699460000001</v>
      </c>
      <c r="C1882" s="260">
        <v>1660.51001</v>
      </c>
      <c r="D1882" s="260">
        <v>1648.599976</v>
      </c>
      <c r="E1882" s="260">
        <v>1650.469971</v>
      </c>
      <c r="F1882" s="261">
        <v>1650.469971</v>
      </c>
      <c r="G1882" s="260">
        <v>3513130000</v>
      </c>
      <c r="H1882" s="263">
        <f t="shared" si="29"/>
        <v>-5.009740806326061E-3</v>
      </c>
      <c r="I1882" s="262"/>
      <c r="J1882" s="266">
        <v>1880</v>
      </c>
      <c r="K1882">
        <v>-5.009740806326061E-3</v>
      </c>
      <c r="L1882" s="267">
        <v>-4.6623689842139292E-3</v>
      </c>
    </row>
    <row r="1883" spans="1:12" ht="14.4" x14ac:dyDescent="0.3">
      <c r="A1883" s="8">
        <v>41409</v>
      </c>
      <c r="B1883" s="260">
        <v>1649.130005</v>
      </c>
      <c r="C1883" s="260">
        <v>1661.48999</v>
      </c>
      <c r="D1883" s="260">
        <v>1646.6800539999999</v>
      </c>
      <c r="E1883" s="260">
        <v>1658.780029</v>
      </c>
      <c r="F1883" s="261">
        <v>1658.780029</v>
      </c>
      <c r="G1883" s="260">
        <v>3657440000</v>
      </c>
      <c r="H1883" s="263">
        <f t="shared" si="29"/>
        <v>5.1141359803923026E-3</v>
      </c>
      <c r="I1883" s="262"/>
      <c r="J1883" s="266">
        <v>1881</v>
      </c>
      <c r="K1883">
        <v>5.1141359803923026E-3</v>
      </c>
      <c r="L1883" s="267">
        <v>-4.6604954083731154E-3</v>
      </c>
    </row>
    <row r="1884" spans="1:12" ht="14.4" x14ac:dyDescent="0.3">
      <c r="A1884" s="8">
        <v>41408</v>
      </c>
      <c r="B1884" s="260">
        <v>1633.75</v>
      </c>
      <c r="C1884" s="260">
        <v>1651.099976</v>
      </c>
      <c r="D1884" s="260">
        <v>1633.75</v>
      </c>
      <c r="E1884" s="260">
        <v>1650.339966</v>
      </c>
      <c r="F1884" s="261">
        <v>1650.339966</v>
      </c>
      <c r="G1884" s="260">
        <v>3457790000</v>
      </c>
      <c r="H1884" s="263">
        <f t="shared" si="29"/>
        <v>1.0142153300132213E-2</v>
      </c>
      <c r="I1884" s="262"/>
      <c r="J1884" s="266">
        <v>1882</v>
      </c>
      <c r="K1884">
        <v>1.0142153300132213E-2</v>
      </c>
      <c r="L1884" s="267">
        <v>-4.6551937453775585E-3</v>
      </c>
    </row>
    <row r="1885" spans="1:12" ht="14.4" x14ac:dyDescent="0.3">
      <c r="A1885" s="8">
        <v>41407</v>
      </c>
      <c r="B1885" s="260">
        <v>1632.099976</v>
      </c>
      <c r="C1885" s="260">
        <v>1636</v>
      </c>
      <c r="D1885" s="260">
        <v>1626.73999</v>
      </c>
      <c r="E1885" s="260">
        <v>1633.7700199999999</v>
      </c>
      <c r="F1885" s="261">
        <v>1633.7700199999999</v>
      </c>
      <c r="G1885" s="260">
        <v>2910600000</v>
      </c>
      <c r="H1885" s="263">
        <f t="shared" si="29"/>
        <v>4.2889760728085995E-5</v>
      </c>
      <c r="I1885" s="262"/>
      <c r="J1885" s="266">
        <v>1883</v>
      </c>
      <c r="K1885">
        <v>4.2889760728085995E-5</v>
      </c>
      <c r="L1885" s="267">
        <v>-4.6478591297770874E-3</v>
      </c>
    </row>
    <row r="1886" spans="1:12" ht="14.4" x14ac:dyDescent="0.3">
      <c r="A1886" s="8">
        <v>41404</v>
      </c>
      <c r="B1886" s="260">
        <v>1626.6899410000001</v>
      </c>
      <c r="C1886" s="260">
        <v>1633.6999510000001</v>
      </c>
      <c r="D1886" s="260">
        <v>1623.709961</v>
      </c>
      <c r="E1886" s="260">
        <v>1633.6999510000001</v>
      </c>
      <c r="F1886" s="261">
        <v>1633.6999510000001</v>
      </c>
      <c r="G1886" s="260">
        <v>3086470000</v>
      </c>
      <c r="H1886" s="263">
        <f t="shared" si="29"/>
        <v>4.3216551665963389E-3</v>
      </c>
      <c r="I1886" s="262"/>
      <c r="J1886" s="266">
        <v>1884</v>
      </c>
      <c r="K1886">
        <v>4.3216551665963389E-3</v>
      </c>
      <c r="L1886" s="267">
        <v>-4.6477276871107658E-3</v>
      </c>
    </row>
    <row r="1887" spans="1:12" ht="14.4" x14ac:dyDescent="0.3">
      <c r="A1887" s="8">
        <v>41403</v>
      </c>
      <c r="B1887" s="260">
        <v>1632.6899410000001</v>
      </c>
      <c r="C1887" s="260">
        <v>1635.01001</v>
      </c>
      <c r="D1887" s="260">
        <v>1623.089966</v>
      </c>
      <c r="E1887" s="260">
        <v>1626.670044</v>
      </c>
      <c r="F1887" s="261">
        <v>1626.670044</v>
      </c>
      <c r="G1887" s="260">
        <v>3457400000</v>
      </c>
      <c r="H1887" s="263">
        <f t="shared" si="29"/>
        <v>-3.6871036250232694E-3</v>
      </c>
      <c r="I1887" s="262"/>
      <c r="J1887" s="266">
        <v>1885</v>
      </c>
      <c r="K1887">
        <v>-3.6871036250232694E-3</v>
      </c>
      <c r="L1887" s="267">
        <v>-4.6472062195814651E-3</v>
      </c>
    </row>
    <row r="1888" spans="1:12" ht="14.4" x14ac:dyDescent="0.3">
      <c r="A1888" s="8">
        <v>41402</v>
      </c>
      <c r="B1888" s="260">
        <v>1625.9499510000001</v>
      </c>
      <c r="C1888" s="260">
        <v>1632.780029</v>
      </c>
      <c r="D1888" s="260">
        <v>1622.6999510000001</v>
      </c>
      <c r="E1888" s="260">
        <v>1632.6899410000001</v>
      </c>
      <c r="F1888" s="261">
        <v>1632.6899410000001</v>
      </c>
      <c r="G1888" s="260">
        <v>3554700000</v>
      </c>
      <c r="H1888" s="263">
        <f t="shared" si="29"/>
        <v>4.139081011478897E-3</v>
      </c>
      <c r="I1888" s="262"/>
      <c r="J1888" s="266">
        <v>1886</v>
      </c>
      <c r="K1888">
        <v>4.139081011478897E-3</v>
      </c>
      <c r="L1888" s="267">
        <v>-4.6443249792896685E-3</v>
      </c>
    </row>
    <row r="1889" spans="1:12" ht="14.4" x14ac:dyDescent="0.3">
      <c r="A1889" s="8">
        <v>41401</v>
      </c>
      <c r="B1889" s="260">
        <v>1617.5500489999999</v>
      </c>
      <c r="C1889" s="260">
        <v>1626.030029</v>
      </c>
      <c r="D1889" s="260">
        <v>1616.6400149999999</v>
      </c>
      <c r="E1889" s="260">
        <v>1625.959961</v>
      </c>
      <c r="F1889" s="261">
        <v>1625.959961</v>
      </c>
      <c r="G1889" s="260">
        <v>3309580000</v>
      </c>
      <c r="H1889" s="263">
        <f t="shared" si="29"/>
        <v>5.2302695517774476E-3</v>
      </c>
      <c r="I1889" s="262"/>
      <c r="J1889" s="266">
        <v>1887</v>
      </c>
      <c r="K1889">
        <v>5.2302695517774476E-3</v>
      </c>
      <c r="L1889" s="267">
        <v>-4.6409971261862784E-3</v>
      </c>
    </row>
    <row r="1890" spans="1:12" ht="14.4" x14ac:dyDescent="0.3">
      <c r="A1890" s="8">
        <v>41400</v>
      </c>
      <c r="B1890" s="260">
        <v>1614.400024</v>
      </c>
      <c r="C1890" s="260">
        <v>1619.7700199999999</v>
      </c>
      <c r="D1890" s="260">
        <v>1614.209961</v>
      </c>
      <c r="E1890" s="260">
        <v>1617.5</v>
      </c>
      <c r="F1890" s="261">
        <v>1617.5</v>
      </c>
      <c r="G1890" s="260">
        <v>3062240000</v>
      </c>
      <c r="H1890" s="263">
        <f t="shared" si="29"/>
        <v>1.9077785929669977E-3</v>
      </c>
      <c r="I1890" s="262"/>
      <c r="J1890" s="266">
        <v>1888</v>
      </c>
      <c r="K1890">
        <v>1.9077785929669977E-3</v>
      </c>
      <c r="L1890" s="267">
        <v>-4.6370503870737509E-3</v>
      </c>
    </row>
    <row r="1891" spans="1:12" ht="14.4" x14ac:dyDescent="0.3">
      <c r="A1891" s="8">
        <v>41397</v>
      </c>
      <c r="B1891" s="260">
        <v>1597.599976</v>
      </c>
      <c r="C1891" s="260">
        <v>1618.459961</v>
      </c>
      <c r="D1891" s="260">
        <v>1597.599976</v>
      </c>
      <c r="E1891" s="260">
        <v>1614.420044</v>
      </c>
      <c r="F1891" s="261">
        <v>1614.420044</v>
      </c>
      <c r="G1891" s="260">
        <v>3603910000</v>
      </c>
      <c r="H1891" s="263">
        <f t="shared" si="29"/>
        <v>1.0534666815752871E-2</v>
      </c>
      <c r="I1891" s="262"/>
      <c r="J1891" s="266">
        <v>1889</v>
      </c>
      <c r="K1891">
        <v>1.0534666815752871E-2</v>
      </c>
      <c r="L1891" s="267">
        <v>-4.6303079185789475E-3</v>
      </c>
    </row>
    <row r="1892" spans="1:12" ht="14.4" x14ac:dyDescent="0.3">
      <c r="A1892" s="8">
        <v>41396</v>
      </c>
      <c r="B1892" s="260">
        <v>1582.7700199999999</v>
      </c>
      <c r="C1892" s="260">
        <v>1598.599976</v>
      </c>
      <c r="D1892" s="260">
        <v>1582.7700199999999</v>
      </c>
      <c r="E1892" s="260">
        <v>1597.589966</v>
      </c>
      <c r="F1892" s="261">
        <v>1597.589966</v>
      </c>
      <c r="G1892" s="260">
        <v>3366950000</v>
      </c>
      <c r="H1892" s="263">
        <f t="shared" si="29"/>
        <v>9.4079834845461167E-3</v>
      </c>
      <c r="I1892" s="262"/>
      <c r="J1892" s="266">
        <v>1890</v>
      </c>
      <c r="K1892">
        <v>9.4079834845461167E-3</v>
      </c>
      <c r="L1892" s="267">
        <v>-4.6225721215145078E-3</v>
      </c>
    </row>
    <row r="1893" spans="1:12" ht="14.4" x14ac:dyDescent="0.3">
      <c r="A1893" s="8">
        <v>41395</v>
      </c>
      <c r="B1893" s="260">
        <v>1597.5500489999999</v>
      </c>
      <c r="C1893" s="260">
        <v>1597.5500489999999</v>
      </c>
      <c r="D1893" s="260">
        <v>1581.280029</v>
      </c>
      <c r="E1893" s="260">
        <v>1582.6999510000001</v>
      </c>
      <c r="F1893" s="261">
        <v>1582.6999510000001</v>
      </c>
      <c r="G1893" s="260">
        <v>3530320000</v>
      </c>
      <c r="H1893" s="263">
        <f t="shared" si="29"/>
        <v>-9.3078835372632975E-3</v>
      </c>
      <c r="I1893" s="262"/>
      <c r="J1893" s="266">
        <v>1891</v>
      </c>
      <c r="K1893">
        <v>-9.3078835372632975E-3</v>
      </c>
      <c r="L1893" s="267">
        <v>-4.6206509979510616E-3</v>
      </c>
    </row>
    <row r="1894" spans="1:12" ht="14.4" x14ac:dyDescent="0.3">
      <c r="A1894" s="8">
        <v>41394</v>
      </c>
      <c r="B1894" s="260">
        <v>1593.579956</v>
      </c>
      <c r="C1894" s="260">
        <v>1597.5699460000001</v>
      </c>
      <c r="D1894" s="260">
        <v>1586.5</v>
      </c>
      <c r="E1894" s="260">
        <v>1597.5699460000001</v>
      </c>
      <c r="F1894" s="261">
        <v>1597.5699460000001</v>
      </c>
      <c r="G1894" s="260">
        <v>3745070000</v>
      </c>
      <c r="H1894" s="263">
        <f t="shared" si="29"/>
        <v>2.4848997165388752E-3</v>
      </c>
      <c r="I1894" s="262"/>
      <c r="J1894" s="266">
        <v>1892</v>
      </c>
      <c r="K1894">
        <v>2.4848997165388752E-3</v>
      </c>
      <c r="L1894" s="267">
        <v>-4.6189466148207703E-3</v>
      </c>
    </row>
    <row r="1895" spans="1:12" ht="14.4" x14ac:dyDescent="0.3">
      <c r="A1895" s="8">
        <v>41393</v>
      </c>
      <c r="B1895" s="260">
        <v>1582.339966</v>
      </c>
      <c r="C1895" s="260">
        <v>1596.650024</v>
      </c>
      <c r="D1895" s="260">
        <v>1582.339966</v>
      </c>
      <c r="E1895" s="260">
        <v>1593.6099850000001</v>
      </c>
      <c r="F1895" s="261">
        <v>1593.6099850000001</v>
      </c>
      <c r="G1895" s="260">
        <v>2891200000</v>
      </c>
      <c r="H1895" s="263">
        <f t="shared" si="29"/>
        <v>7.186011649218913E-3</v>
      </c>
      <c r="I1895" s="262"/>
      <c r="J1895" s="266">
        <v>1893</v>
      </c>
      <c r="K1895">
        <v>7.186011649218913E-3</v>
      </c>
      <c r="L1895" s="267">
        <v>-4.6148248662297945E-3</v>
      </c>
    </row>
    <row r="1896" spans="1:12" ht="14.4" x14ac:dyDescent="0.3">
      <c r="A1896" s="8">
        <v>41390</v>
      </c>
      <c r="B1896" s="260">
        <v>1585.160034</v>
      </c>
      <c r="C1896" s="260">
        <v>1585.780029</v>
      </c>
      <c r="D1896" s="260">
        <v>1577.5600589999999</v>
      </c>
      <c r="E1896" s="260">
        <v>1582.23999</v>
      </c>
      <c r="F1896" s="261">
        <v>1582.23999</v>
      </c>
      <c r="G1896" s="260">
        <v>3198620000</v>
      </c>
      <c r="H1896" s="263">
        <f t="shared" si="29"/>
        <v>-1.842113059481767E-3</v>
      </c>
      <c r="I1896" s="262"/>
      <c r="J1896" s="266">
        <v>1894</v>
      </c>
      <c r="K1896">
        <v>-1.842113059481767E-3</v>
      </c>
      <c r="L1896" s="267">
        <v>-4.6072721011591357E-3</v>
      </c>
    </row>
    <row r="1897" spans="1:12" ht="14.4" x14ac:dyDescent="0.3">
      <c r="A1897" s="8">
        <v>41389</v>
      </c>
      <c r="B1897" s="260">
        <v>1578.9300539999999</v>
      </c>
      <c r="C1897" s="260">
        <v>1592.6400149999999</v>
      </c>
      <c r="D1897" s="260">
        <v>1578.9300539999999</v>
      </c>
      <c r="E1897" s="260">
        <v>1585.160034</v>
      </c>
      <c r="F1897" s="261">
        <v>1585.160034</v>
      </c>
      <c r="G1897" s="260">
        <v>3908580000</v>
      </c>
      <c r="H1897" s="263">
        <f t="shared" si="29"/>
        <v>4.034732195317592E-3</v>
      </c>
      <c r="I1897" s="262"/>
      <c r="J1897" s="266">
        <v>1895</v>
      </c>
      <c r="K1897">
        <v>4.034732195317592E-3</v>
      </c>
      <c r="L1897" s="267">
        <v>-4.606263612317074E-3</v>
      </c>
    </row>
    <row r="1898" spans="1:12" ht="14.4" x14ac:dyDescent="0.3">
      <c r="A1898" s="8">
        <v>41388</v>
      </c>
      <c r="B1898" s="260">
        <v>1578.780029</v>
      </c>
      <c r="C1898" s="260">
        <v>1583</v>
      </c>
      <c r="D1898" s="260">
        <v>1575.8000489999999</v>
      </c>
      <c r="E1898" s="260">
        <v>1578.790039</v>
      </c>
      <c r="F1898" s="261">
        <v>1578.790039</v>
      </c>
      <c r="G1898" s="260">
        <v>3598240000</v>
      </c>
      <c r="H1898" s="263">
        <f t="shared" si="29"/>
        <v>6.3403386260883958E-6</v>
      </c>
      <c r="I1898" s="262"/>
      <c r="J1898" s="266">
        <v>1896</v>
      </c>
      <c r="K1898">
        <v>6.3403386260883958E-6</v>
      </c>
      <c r="L1898" s="267">
        <v>-4.6029365073823776E-3</v>
      </c>
    </row>
    <row r="1899" spans="1:12" ht="14.4" x14ac:dyDescent="0.3">
      <c r="A1899" s="8">
        <v>41387</v>
      </c>
      <c r="B1899" s="260">
        <v>1562.5</v>
      </c>
      <c r="C1899" s="260">
        <v>1579.579956</v>
      </c>
      <c r="D1899" s="260">
        <v>1562.5</v>
      </c>
      <c r="E1899" s="260">
        <v>1578.780029</v>
      </c>
      <c r="F1899" s="261">
        <v>1578.780029</v>
      </c>
      <c r="G1899" s="260">
        <v>3565150000</v>
      </c>
      <c r="H1899" s="263">
        <f t="shared" si="29"/>
        <v>1.0419218560000009E-2</v>
      </c>
      <c r="I1899" s="262"/>
      <c r="J1899" s="266">
        <v>1897</v>
      </c>
      <c r="K1899">
        <v>1.0419218560000009E-2</v>
      </c>
      <c r="L1899" s="267">
        <v>-4.5983952642008503E-3</v>
      </c>
    </row>
    <row r="1900" spans="1:12" ht="14.4" x14ac:dyDescent="0.3">
      <c r="A1900" s="8">
        <v>41386</v>
      </c>
      <c r="B1900" s="260">
        <v>1555.25</v>
      </c>
      <c r="C1900" s="260">
        <v>1565.5500489999999</v>
      </c>
      <c r="D1900" s="260">
        <v>1548.1899410000001</v>
      </c>
      <c r="E1900" s="260">
        <v>1562.5</v>
      </c>
      <c r="F1900" s="261">
        <v>1562.5</v>
      </c>
      <c r="G1900" s="260">
        <v>2979880000</v>
      </c>
      <c r="H1900" s="263">
        <f t="shared" si="29"/>
        <v>4.6616299630284517E-3</v>
      </c>
      <c r="I1900" s="262"/>
      <c r="J1900" s="266">
        <v>1898</v>
      </c>
      <c r="K1900">
        <v>4.6616299630284517E-3</v>
      </c>
      <c r="L1900" s="267">
        <v>-4.5901639344262295E-3</v>
      </c>
    </row>
    <row r="1901" spans="1:12" ht="14.4" x14ac:dyDescent="0.3">
      <c r="A1901" s="8">
        <v>41383</v>
      </c>
      <c r="B1901" s="260">
        <v>1541.6099850000001</v>
      </c>
      <c r="C1901" s="260">
        <v>1555.8900149999999</v>
      </c>
      <c r="D1901" s="260">
        <v>1539.400024</v>
      </c>
      <c r="E1901" s="260">
        <v>1555.25</v>
      </c>
      <c r="F1901" s="261">
        <v>1555.25</v>
      </c>
      <c r="G1901" s="260">
        <v>3569870000</v>
      </c>
      <c r="H1901" s="263">
        <f t="shared" si="29"/>
        <v>8.8479026035887722E-3</v>
      </c>
      <c r="I1901" s="262"/>
      <c r="J1901" s="266">
        <v>1899</v>
      </c>
      <c r="K1901">
        <v>8.8479026035887722E-3</v>
      </c>
      <c r="L1901" s="267">
        <v>-4.5822167010330364E-3</v>
      </c>
    </row>
    <row r="1902" spans="1:12" ht="14.4" x14ac:dyDescent="0.3">
      <c r="A1902" s="8">
        <v>41382</v>
      </c>
      <c r="B1902" s="260">
        <v>1552.030029</v>
      </c>
      <c r="C1902" s="260">
        <v>1554.380005</v>
      </c>
      <c r="D1902" s="260">
        <v>1536.030029</v>
      </c>
      <c r="E1902" s="260">
        <v>1541.6099850000001</v>
      </c>
      <c r="F1902" s="261">
        <v>1541.6099850000001</v>
      </c>
      <c r="G1902" s="260">
        <v>3890800000</v>
      </c>
      <c r="H1902" s="263">
        <f t="shared" si="29"/>
        <v>-6.7010038163348665E-3</v>
      </c>
      <c r="I1902" s="262"/>
      <c r="J1902" s="266">
        <v>1900</v>
      </c>
      <c r="K1902">
        <v>-6.7010038163348665E-3</v>
      </c>
      <c r="L1902" s="267">
        <v>-4.5812806150653867E-3</v>
      </c>
    </row>
    <row r="1903" spans="1:12" ht="14.4" x14ac:dyDescent="0.3">
      <c r="A1903" s="8">
        <v>41381</v>
      </c>
      <c r="B1903" s="260">
        <v>1574.5699460000001</v>
      </c>
      <c r="C1903" s="260">
        <v>1574.5699460000001</v>
      </c>
      <c r="D1903" s="260">
        <v>1543.6899410000001</v>
      </c>
      <c r="E1903" s="260">
        <v>1552.01001</v>
      </c>
      <c r="F1903" s="261">
        <v>1552.01001</v>
      </c>
      <c r="G1903" s="260">
        <v>4250310000</v>
      </c>
      <c r="H1903" s="263">
        <f t="shared" si="29"/>
        <v>-1.4327681064477847E-2</v>
      </c>
      <c r="I1903" s="262"/>
      <c r="J1903" s="266">
        <v>1901</v>
      </c>
      <c r="K1903">
        <v>-1.4327681064477847E-2</v>
      </c>
      <c r="L1903" s="267">
        <v>-4.580058022271751E-3</v>
      </c>
    </row>
    <row r="1904" spans="1:12" ht="14.4" x14ac:dyDescent="0.3">
      <c r="A1904" s="8">
        <v>41380</v>
      </c>
      <c r="B1904" s="260">
        <v>1552.3599850000001</v>
      </c>
      <c r="C1904" s="260">
        <v>1575.349976</v>
      </c>
      <c r="D1904" s="260">
        <v>1552.3599850000001</v>
      </c>
      <c r="E1904" s="260">
        <v>1574.5699460000001</v>
      </c>
      <c r="F1904" s="261">
        <v>1574.5699460000001</v>
      </c>
      <c r="G1904" s="260">
        <v>3654700000</v>
      </c>
      <c r="H1904" s="263">
        <f t="shared" si="29"/>
        <v>1.4307223333897015E-2</v>
      </c>
      <c r="I1904" s="262"/>
      <c r="J1904" s="266">
        <v>1902</v>
      </c>
      <c r="K1904">
        <v>1.4307223333897015E-2</v>
      </c>
      <c r="L1904" s="267">
        <v>-4.5779708578492298E-3</v>
      </c>
    </row>
    <row r="1905" spans="1:12" ht="14.4" x14ac:dyDescent="0.3">
      <c r="A1905" s="8">
        <v>41379</v>
      </c>
      <c r="B1905" s="260">
        <v>1588.839966</v>
      </c>
      <c r="C1905" s="260">
        <v>1588.839966</v>
      </c>
      <c r="D1905" s="260">
        <v>1552.280029</v>
      </c>
      <c r="E1905" s="260">
        <v>1552.3599850000001</v>
      </c>
      <c r="F1905" s="261">
        <v>1552.3599850000001</v>
      </c>
      <c r="G1905" s="260">
        <v>4660130000</v>
      </c>
      <c r="H1905" s="263">
        <f t="shared" si="29"/>
        <v>-2.2966291060320925E-2</v>
      </c>
      <c r="I1905" s="262"/>
      <c r="J1905" s="266">
        <v>1903</v>
      </c>
      <c r="K1905">
        <v>-2.2966291060320925E-2</v>
      </c>
      <c r="L1905" s="267">
        <v>-4.5745359631847848E-3</v>
      </c>
    </row>
    <row r="1906" spans="1:12" ht="14.4" x14ac:dyDescent="0.3">
      <c r="A1906" s="8">
        <v>41376</v>
      </c>
      <c r="B1906" s="260">
        <v>1593.3000489999999</v>
      </c>
      <c r="C1906" s="260">
        <v>1593.3000489999999</v>
      </c>
      <c r="D1906" s="260">
        <v>1579.969971</v>
      </c>
      <c r="E1906" s="260">
        <v>1588.849976</v>
      </c>
      <c r="F1906" s="261">
        <v>1588.849976</v>
      </c>
      <c r="G1906" s="260">
        <v>3206290000</v>
      </c>
      <c r="H1906" s="263">
        <f t="shared" si="29"/>
        <v>-2.836766736027339E-3</v>
      </c>
      <c r="I1906" s="262"/>
      <c r="J1906" s="266">
        <v>1904</v>
      </c>
      <c r="K1906">
        <v>-2.836766736027339E-3</v>
      </c>
      <c r="L1906" s="267">
        <v>-4.5629642339017253E-3</v>
      </c>
    </row>
    <row r="1907" spans="1:12" ht="14.4" x14ac:dyDescent="0.3">
      <c r="A1907" s="8">
        <v>41375</v>
      </c>
      <c r="B1907" s="260">
        <v>1587.7299800000001</v>
      </c>
      <c r="C1907" s="260">
        <v>1597.349976</v>
      </c>
      <c r="D1907" s="260">
        <v>1586.170044</v>
      </c>
      <c r="E1907" s="260">
        <v>1593.369995</v>
      </c>
      <c r="F1907" s="261">
        <v>1593.369995</v>
      </c>
      <c r="G1907" s="260">
        <v>3393950000</v>
      </c>
      <c r="H1907" s="263">
        <f t="shared" si="29"/>
        <v>3.5522507422829845E-3</v>
      </c>
      <c r="I1907" s="262"/>
      <c r="J1907" s="266">
        <v>1905</v>
      </c>
      <c r="K1907">
        <v>3.5522507422829845E-3</v>
      </c>
      <c r="L1907" s="267">
        <v>-4.55185724914213E-3</v>
      </c>
    </row>
    <row r="1908" spans="1:12" ht="14.4" x14ac:dyDescent="0.3">
      <c r="A1908" s="8">
        <v>41374</v>
      </c>
      <c r="B1908" s="260">
        <v>1568.6099850000001</v>
      </c>
      <c r="C1908" s="260">
        <v>1589.0699460000001</v>
      </c>
      <c r="D1908" s="260">
        <v>1568.6099850000001</v>
      </c>
      <c r="E1908" s="260">
        <v>1587.7299800000001</v>
      </c>
      <c r="F1908" s="261">
        <v>1587.7299800000001</v>
      </c>
      <c r="G1908" s="260">
        <v>3453350000</v>
      </c>
      <c r="H1908" s="263">
        <f t="shared" si="29"/>
        <v>1.2189132533158021E-2</v>
      </c>
      <c r="I1908" s="262"/>
      <c r="J1908" s="266">
        <v>1906</v>
      </c>
      <c r="K1908">
        <v>1.2189132533158021E-2</v>
      </c>
      <c r="L1908" s="267">
        <v>-4.5439881924619879E-3</v>
      </c>
    </row>
    <row r="1909" spans="1:12" ht="14.4" x14ac:dyDescent="0.3">
      <c r="A1909" s="8">
        <v>41373</v>
      </c>
      <c r="B1909" s="260">
        <v>1563.1099850000001</v>
      </c>
      <c r="C1909" s="260">
        <v>1573.8900149999999</v>
      </c>
      <c r="D1909" s="260">
        <v>1560.920044</v>
      </c>
      <c r="E1909" s="260">
        <v>1568.6099850000001</v>
      </c>
      <c r="F1909" s="261">
        <v>1568.6099850000001</v>
      </c>
      <c r="G1909" s="260">
        <v>3252780000</v>
      </c>
      <c r="H1909" s="263">
        <f t="shared" si="29"/>
        <v>3.5443321101383254E-3</v>
      </c>
      <c r="I1909" s="262"/>
      <c r="J1909" s="266">
        <v>1907</v>
      </c>
      <c r="K1909">
        <v>3.5443321101383254E-3</v>
      </c>
      <c r="L1909" s="267">
        <v>-4.5404126389076618E-3</v>
      </c>
    </row>
    <row r="1910" spans="1:12" ht="14.4" x14ac:dyDescent="0.3">
      <c r="A1910" s="8">
        <v>41372</v>
      </c>
      <c r="B1910" s="260">
        <v>1553.26001</v>
      </c>
      <c r="C1910" s="260">
        <v>1563.0699460000001</v>
      </c>
      <c r="D1910" s="260">
        <v>1548.630005</v>
      </c>
      <c r="E1910" s="260">
        <v>1563.0699460000001</v>
      </c>
      <c r="F1910" s="261">
        <v>1563.0699460000001</v>
      </c>
      <c r="G1910" s="260">
        <v>2887120000</v>
      </c>
      <c r="H1910" s="263">
        <f t="shared" si="29"/>
        <v>6.3027379591706961E-3</v>
      </c>
      <c r="I1910" s="262"/>
      <c r="J1910" s="266">
        <v>1908</v>
      </c>
      <c r="K1910">
        <v>6.3027379591706961E-3</v>
      </c>
      <c r="L1910" s="267">
        <v>-4.5385424912859993E-3</v>
      </c>
    </row>
    <row r="1911" spans="1:12" ht="14.4" x14ac:dyDescent="0.3">
      <c r="A1911" s="8">
        <v>41369</v>
      </c>
      <c r="B1911" s="260">
        <v>1559.9799800000001</v>
      </c>
      <c r="C1911" s="260">
        <v>1559.9799800000001</v>
      </c>
      <c r="D1911" s="260">
        <v>1539.5</v>
      </c>
      <c r="E1911" s="260">
        <v>1553.280029</v>
      </c>
      <c r="F1911" s="261">
        <v>1553.280029</v>
      </c>
      <c r="G1911" s="260">
        <v>3515410000</v>
      </c>
      <c r="H1911" s="263">
        <f t="shared" si="29"/>
        <v>-4.2948955024410349E-3</v>
      </c>
      <c r="I1911" s="262"/>
      <c r="J1911" s="266">
        <v>1909</v>
      </c>
      <c r="K1911">
        <v>-4.2948955024410349E-3</v>
      </c>
      <c r="L1911" s="267">
        <v>-4.5335836276921906E-3</v>
      </c>
    </row>
    <row r="1912" spans="1:12" ht="14.4" x14ac:dyDescent="0.3">
      <c r="A1912" s="8">
        <v>41368</v>
      </c>
      <c r="B1912" s="260">
        <v>1553.6899410000001</v>
      </c>
      <c r="C1912" s="260">
        <v>1562.599976</v>
      </c>
      <c r="D1912" s="260">
        <v>1552.5200199999999</v>
      </c>
      <c r="E1912" s="260">
        <v>1559.9799800000001</v>
      </c>
      <c r="F1912" s="261">
        <v>1559.9799800000001</v>
      </c>
      <c r="G1912" s="260">
        <v>3350670000</v>
      </c>
      <c r="H1912" s="263">
        <f t="shared" si="29"/>
        <v>4.0484519040855258E-3</v>
      </c>
      <c r="I1912" s="262"/>
      <c r="J1912" s="266">
        <v>1910</v>
      </c>
      <c r="K1912">
        <v>4.0484519040855258E-3</v>
      </c>
      <c r="L1912" s="267">
        <v>-4.5300730597092982E-3</v>
      </c>
    </row>
    <row r="1913" spans="1:12" ht="14.4" x14ac:dyDescent="0.3">
      <c r="A1913" s="8">
        <v>41367</v>
      </c>
      <c r="B1913" s="260">
        <v>1570.25</v>
      </c>
      <c r="C1913" s="260">
        <v>1571.469971</v>
      </c>
      <c r="D1913" s="260">
        <v>1549.8000489999999</v>
      </c>
      <c r="E1913" s="260">
        <v>1553.6899410000001</v>
      </c>
      <c r="F1913" s="261">
        <v>1553.6899410000001</v>
      </c>
      <c r="G1913" s="260">
        <v>4060610000</v>
      </c>
      <c r="H1913" s="263">
        <f t="shared" si="29"/>
        <v>-1.0546128960356574E-2</v>
      </c>
      <c r="I1913" s="262"/>
      <c r="J1913" s="266">
        <v>1911</v>
      </c>
      <c r="K1913">
        <v>-1.0546128960356574E-2</v>
      </c>
      <c r="L1913" s="267">
        <v>-4.5277869362705652E-3</v>
      </c>
    </row>
    <row r="1914" spans="1:12" ht="14.4" x14ac:dyDescent="0.3">
      <c r="A1914" s="8">
        <v>41366</v>
      </c>
      <c r="B1914" s="260">
        <v>1562.170044</v>
      </c>
      <c r="C1914" s="260">
        <v>1573.660034</v>
      </c>
      <c r="D1914" s="260">
        <v>1562.170044</v>
      </c>
      <c r="E1914" s="260">
        <v>1570.25</v>
      </c>
      <c r="F1914" s="261">
        <v>1570.25</v>
      </c>
      <c r="G1914" s="260">
        <v>3312160000</v>
      </c>
      <c r="H1914" s="263">
        <f t="shared" si="29"/>
        <v>5.1722640765220294E-3</v>
      </c>
      <c r="I1914" s="262"/>
      <c r="J1914" s="266">
        <v>1912</v>
      </c>
      <c r="K1914">
        <v>5.1722640765220294E-3</v>
      </c>
      <c r="L1914" s="267">
        <v>-4.5251151842714546E-3</v>
      </c>
    </row>
    <row r="1915" spans="1:12" ht="14.4" x14ac:dyDescent="0.3">
      <c r="A1915" s="8">
        <v>41365</v>
      </c>
      <c r="B1915" s="260">
        <v>1569.1800539999999</v>
      </c>
      <c r="C1915" s="260">
        <v>1570.5699460000001</v>
      </c>
      <c r="D1915" s="260">
        <v>1558.469971</v>
      </c>
      <c r="E1915" s="260">
        <v>1562.170044</v>
      </c>
      <c r="F1915" s="261">
        <v>1562.170044</v>
      </c>
      <c r="G1915" s="260">
        <v>2753110000</v>
      </c>
      <c r="H1915" s="263">
        <f t="shared" si="29"/>
        <v>-4.4735801680748401E-3</v>
      </c>
      <c r="I1915" s="262"/>
      <c r="J1915" s="266">
        <v>1913</v>
      </c>
      <c r="K1915">
        <v>-4.4735801680748401E-3</v>
      </c>
      <c r="L1915" s="267">
        <v>-4.5186874320310919E-3</v>
      </c>
    </row>
    <row r="1916" spans="1:12" ht="14.4" x14ac:dyDescent="0.3">
      <c r="A1916" s="8">
        <v>41361</v>
      </c>
      <c r="B1916" s="260">
        <v>1562.8599850000001</v>
      </c>
      <c r="C1916" s="260">
        <v>1570.280029</v>
      </c>
      <c r="D1916" s="260">
        <v>1561.079956</v>
      </c>
      <c r="E1916" s="260">
        <v>1569.1899410000001</v>
      </c>
      <c r="F1916" s="261">
        <v>1569.1899410000001</v>
      </c>
      <c r="G1916" s="260">
        <v>3304440000</v>
      </c>
      <c r="H1916" s="263">
        <f t="shared" si="29"/>
        <v>4.0566689684615768E-3</v>
      </c>
      <c r="I1916" s="262"/>
      <c r="J1916" s="266">
        <v>1914</v>
      </c>
      <c r="K1916">
        <v>4.0566689684615768E-3</v>
      </c>
      <c r="L1916" s="267">
        <v>-4.516882965057244E-3</v>
      </c>
    </row>
    <row r="1917" spans="1:12" ht="14.4" x14ac:dyDescent="0.3">
      <c r="A1917" s="8">
        <v>41360</v>
      </c>
      <c r="B1917" s="260">
        <v>1563.75</v>
      </c>
      <c r="C1917" s="260">
        <v>1564.0699460000001</v>
      </c>
      <c r="D1917" s="260">
        <v>1551.900024</v>
      </c>
      <c r="E1917" s="260">
        <v>1562.849976</v>
      </c>
      <c r="F1917" s="261">
        <v>1562.849976</v>
      </c>
      <c r="G1917" s="260">
        <v>2914210000</v>
      </c>
      <c r="H1917" s="263">
        <f t="shared" si="29"/>
        <v>-5.883499416365341E-4</v>
      </c>
      <c r="I1917" s="262"/>
      <c r="J1917" s="266">
        <v>1915</v>
      </c>
      <c r="K1917">
        <v>-5.883499416365341E-4</v>
      </c>
      <c r="L1917" s="267">
        <v>-4.5136756212135537E-3</v>
      </c>
    </row>
    <row r="1918" spans="1:12" ht="14.4" x14ac:dyDescent="0.3">
      <c r="A1918" s="8">
        <v>41359</v>
      </c>
      <c r="B1918" s="260">
        <v>1551.6899410000001</v>
      </c>
      <c r="C1918" s="260">
        <v>1563.9499510000001</v>
      </c>
      <c r="D1918" s="260">
        <v>1551.6899410000001</v>
      </c>
      <c r="E1918" s="260">
        <v>1563.7700199999999</v>
      </c>
      <c r="F1918" s="261">
        <v>1563.7700199999999</v>
      </c>
      <c r="G1918" s="260">
        <v>2869260000</v>
      </c>
      <c r="H1918" s="263">
        <f t="shared" si="29"/>
        <v>7.7851113684572378E-3</v>
      </c>
      <c r="I1918" s="262"/>
      <c r="J1918" s="266">
        <v>1916</v>
      </c>
      <c r="K1918">
        <v>7.7851113684572378E-3</v>
      </c>
      <c r="L1918" s="267">
        <v>-4.5130874553507491E-3</v>
      </c>
    </row>
    <row r="1919" spans="1:12" ht="14.4" x14ac:dyDescent="0.3">
      <c r="A1919" s="8">
        <v>41358</v>
      </c>
      <c r="B1919" s="260">
        <v>1556.8900149999999</v>
      </c>
      <c r="C1919" s="260">
        <v>1564.910034</v>
      </c>
      <c r="D1919" s="260">
        <v>1546.219971</v>
      </c>
      <c r="E1919" s="260">
        <v>1551.6899410000001</v>
      </c>
      <c r="F1919" s="261">
        <v>1551.6899410000001</v>
      </c>
      <c r="G1919" s="260">
        <v>3178170000</v>
      </c>
      <c r="H1919" s="263">
        <f t="shared" si="29"/>
        <v>-3.3400394054167396E-3</v>
      </c>
      <c r="I1919" s="262"/>
      <c r="J1919" s="266">
        <v>1917</v>
      </c>
      <c r="K1919">
        <v>-3.3400394054167396E-3</v>
      </c>
      <c r="L1919" s="267">
        <v>-4.5055251814657988E-3</v>
      </c>
    </row>
    <row r="1920" spans="1:12" ht="14.4" x14ac:dyDescent="0.3">
      <c r="A1920" s="8">
        <v>41355</v>
      </c>
      <c r="B1920" s="260">
        <v>1545.900024</v>
      </c>
      <c r="C1920" s="260">
        <v>1557.73999</v>
      </c>
      <c r="D1920" s="260">
        <v>1545.900024</v>
      </c>
      <c r="E1920" s="260">
        <v>1556.8900149999999</v>
      </c>
      <c r="F1920" s="261">
        <v>1556.8900149999999</v>
      </c>
      <c r="G1920" s="260">
        <v>2948380000</v>
      </c>
      <c r="H1920" s="263">
        <f t="shared" si="29"/>
        <v>7.1742564681468741E-3</v>
      </c>
      <c r="I1920" s="262"/>
      <c r="J1920" s="266">
        <v>1918</v>
      </c>
      <c r="K1920">
        <v>7.1742564681468741E-3</v>
      </c>
      <c r="L1920" s="267">
        <v>-4.4992902711526598E-3</v>
      </c>
    </row>
    <row r="1921" spans="1:12" ht="14.4" x14ac:dyDescent="0.3">
      <c r="A1921" s="8">
        <v>41354</v>
      </c>
      <c r="B1921" s="260">
        <v>1558.709961</v>
      </c>
      <c r="C1921" s="260">
        <v>1558.709961</v>
      </c>
      <c r="D1921" s="260">
        <v>1543.5500489999999</v>
      </c>
      <c r="E1921" s="260">
        <v>1545.8000489999999</v>
      </c>
      <c r="F1921" s="261">
        <v>1545.8000489999999</v>
      </c>
      <c r="G1921" s="260">
        <v>3243270000</v>
      </c>
      <c r="H1921" s="263">
        <f t="shared" si="29"/>
        <v>-8.2824337580531295E-3</v>
      </c>
      <c r="I1921" s="262"/>
      <c r="J1921" s="266">
        <v>1919</v>
      </c>
      <c r="K1921">
        <v>-8.2824337580531295E-3</v>
      </c>
      <c r="L1921" s="267">
        <v>-4.4978636446095788E-3</v>
      </c>
    </row>
    <row r="1922" spans="1:12" ht="14.4" x14ac:dyDescent="0.3">
      <c r="A1922" s="8">
        <v>41353</v>
      </c>
      <c r="B1922" s="260">
        <v>1548.339966</v>
      </c>
      <c r="C1922" s="260">
        <v>1561.5600589999999</v>
      </c>
      <c r="D1922" s="260">
        <v>1548.339966</v>
      </c>
      <c r="E1922" s="260">
        <v>1558.709961</v>
      </c>
      <c r="F1922" s="261">
        <v>1558.709961</v>
      </c>
      <c r="G1922" s="260">
        <v>3349090000</v>
      </c>
      <c r="H1922" s="263">
        <f t="shared" si="29"/>
        <v>6.6974922999565702E-3</v>
      </c>
      <c r="I1922" s="262"/>
      <c r="J1922" s="266">
        <v>1920</v>
      </c>
      <c r="K1922">
        <v>6.6974922999565702E-3</v>
      </c>
      <c r="L1922" s="267">
        <v>-4.4960990766003996E-3</v>
      </c>
    </row>
    <row r="1923" spans="1:12" ht="14.4" x14ac:dyDescent="0.3">
      <c r="A1923" s="8">
        <v>41352</v>
      </c>
      <c r="B1923" s="260">
        <v>1552.099976</v>
      </c>
      <c r="C1923" s="260">
        <v>1557.25</v>
      </c>
      <c r="D1923" s="260">
        <v>1538.5699460000001</v>
      </c>
      <c r="E1923" s="260">
        <v>1548.339966</v>
      </c>
      <c r="F1923" s="261">
        <v>1548.339966</v>
      </c>
      <c r="G1923" s="260">
        <v>3796210000</v>
      </c>
      <c r="H1923" s="263">
        <f t="shared" si="29"/>
        <v>-2.422530802229692E-3</v>
      </c>
      <c r="I1923" s="262"/>
      <c r="J1923" s="266">
        <v>1921</v>
      </c>
      <c r="K1923">
        <v>-2.422530802229692E-3</v>
      </c>
      <c r="L1923" s="267">
        <v>-4.4911381884284382E-3</v>
      </c>
    </row>
    <row r="1924" spans="1:12" ht="14.4" x14ac:dyDescent="0.3">
      <c r="A1924" s="8">
        <v>41351</v>
      </c>
      <c r="B1924" s="260">
        <v>1560.6999510000001</v>
      </c>
      <c r="C1924" s="260">
        <v>1560.6999510000001</v>
      </c>
      <c r="D1924" s="260">
        <v>1545.130005</v>
      </c>
      <c r="E1924" s="260">
        <v>1552.099976</v>
      </c>
      <c r="F1924" s="261">
        <v>1552.099976</v>
      </c>
      <c r="G1924" s="260">
        <v>3164560000</v>
      </c>
      <c r="H1924" s="263">
        <f t="shared" ref="H1924:H1987" si="30">(F1924-F1925)/F1925</f>
        <v>-5.5103320753548774E-3</v>
      </c>
      <c r="I1924" s="262"/>
      <c r="J1924" s="266">
        <v>1922</v>
      </c>
      <c r="K1924">
        <v>-5.5103320753548774E-3</v>
      </c>
      <c r="L1924" s="267">
        <v>-4.4886560434759743E-3</v>
      </c>
    </row>
    <row r="1925" spans="1:12" ht="14.4" x14ac:dyDescent="0.3">
      <c r="A1925" s="8">
        <v>41348</v>
      </c>
      <c r="B1925" s="260">
        <v>1563.209961</v>
      </c>
      <c r="C1925" s="260">
        <v>1563.619995</v>
      </c>
      <c r="D1925" s="260">
        <v>1555.73999</v>
      </c>
      <c r="E1925" s="260">
        <v>1560.6999510000001</v>
      </c>
      <c r="F1925" s="261">
        <v>1560.6999510000001</v>
      </c>
      <c r="G1925" s="260">
        <v>5175850000</v>
      </c>
      <c r="H1925" s="263">
        <f t="shared" si="30"/>
        <v>-1.6184624350666643E-3</v>
      </c>
      <c r="I1925" s="262"/>
      <c r="J1925" s="266">
        <v>1923</v>
      </c>
      <c r="K1925">
        <v>-1.6184624350666643E-3</v>
      </c>
      <c r="L1925" s="267">
        <v>-4.4877198064528596E-3</v>
      </c>
    </row>
    <row r="1926" spans="1:12" ht="14.4" x14ac:dyDescent="0.3">
      <c r="A1926" s="8">
        <v>41347</v>
      </c>
      <c r="B1926" s="260">
        <v>1554.5200199999999</v>
      </c>
      <c r="C1926" s="260">
        <v>1563.3199460000001</v>
      </c>
      <c r="D1926" s="260">
        <v>1554.5200199999999</v>
      </c>
      <c r="E1926" s="260">
        <v>1563.2299800000001</v>
      </c>
      <c r="F1926" s="261">
        <v>1563.2299800000001</v>
      </c>
      <c r="G1926" s="260">
        <v>3459260000</v>
      </c>
      <c r="H1926" s="263">
        <f t="shared" si="30"/>
        <v>5.6029899183930344E-3</v>
      </c>
      <c r="I1926" s="262"/>
      <c r="J1926" s="266">
        <v>1924</v>
      </c>
      <c r="K1926">
        <v>5.6029899183930344E-3</v>
      </c>
      <c r="L1926" s="267">
        <v>-4.485890288229189E-3</v>
      </c>
    </row>
    <row r="1927" spans="1:12" ht="14.4" x14ac:dyDescent="0.3">
      <c r="A1927" s="8">
        <v>41346</v>
      </c>
      <c r="B1927" s="260">
        <v>1552.4799800000001</v>
      </c>
      <c r="C1927" s="260">
        <v>1556.3900149999999</v>
      </c>
      <c r="D1927" s="260">
        <v>1548.25</v>
      </c>
      <c r="E1927" s="260">
        <v>1554.5200199999999</v>
      </c>
      <c r="F1927" s="261">
        <v>1554.5200199999999</v>
      </c>
      <c r="G1927" s="260">
        <v>3073830000</v>
      </c>
      <c r="H1927" s="263">
        <f t="shared" si="30"/>
        <v>1.3140523718701111E-3</v>
      </c>
      <c r="I1927" s="262"/>
      <c r="J1927" s="266">
        <v>1925</v>
      </c>
      <c r="K1927">
        <v>1.3140523718701111E-3</v>
      </c>
      <c r="L1927" s="267">
        <v>-4.4809051974590937E-3</v>
      </c>
    </row>
    <row r="1928" spans="1:12" ht="14.4" x14ac:dyDescent="0.3">
      <c r="A1928" s="8">
        <v>41345</v>
      </c>
      <c r="B1928" s="260">
        <v>1556.219971</v>
      </c>
      <c r="C1928" s="260">
        <v>1556.7700199999999</v>
      </c>
      <c r="D1928" s="260">
        <v>1548.23999</v>
      </c>
      <c r="E1928" s="260">
        <v>1552.4799800000001</v>
      </c>
      <c r="F1928" s="261">
        <v>1552.4799800000001</v>
      </c>
      <c r="G1928" s="260">
        <v>3274910000</v>
      </c>
      <c r="H1928" s="263">
        <f t="shared" si="30"/>
        <v>-2.4032534408337304E-3</v>
      </c>
      <c r="I1928" s="262"/>
      <c r="J1928" s="266">
        <v>1926</v>
      </c>
      <c r="K1928">
        <v>-2.4032534408337304E-3</v>
      </c>
      <c r="L1928" s="267">
        <v>-4.4782947738039635E-3</v>
      </c>
    </row>
    <row r="1929" spans="1:12" ht="14.4" x14ac:dyDescent="0.3">
      <c r="A1929" s="8">
        <v>41344</v>
      </c>
      <c r="B1929" s="260">
        <v>1551.150024</v>
      </c>
      <c r="C1929" s="260">
        <v>1556.2700199999999</v>
      </c>
      <c r="D1929" s="260">
        <v>1547.3599850000001</v>
      </c>
      <c r="E1929" s="260">
        <v>1556.219971</v>
      </c>
      <c r="F1929" s="261">
        <v>1556.219971</v>
      </c>
      <c r="G1929" s="260">
        <v>3091080000</v>
      </c>
      <c r="H1929" s="263">
        <f t="shared" si="30"/>
        <v>3.2490857441105671E-3</v>
      </c>
      <c r="I1929" s="262"/>
      <c r="J1929" s="266">
        <v>1927</v>
      </c>
      <c r="K1929">
        <v>3.2490857441105671E-3</v>
      </c>
      <c r="L1929" s="267">
        <v>-4.4777527502567133E-3</v>
      </c>
    </row>
    <row r="1930" spans="1:12" ht="14.4" x14ac:dyDescent="0.3">
      <c r="A1930" s="8">
        <v>41341</v>
      </c>
      <c r="B1930" s="260">
        <v>1544.26001</v>
      </c>
      <c r="C1930" s="260">
        <v>1552.4799800000001</v>
      </c>
      <c r="D1930" s="260">
        <v>1542.9399410000001</v>
      </c>
      <c r="E1930" s="260">
        <v>1551.1800539999999</v>
      </c>
      <c r="F1930" s="261">
        <v>1551.1800539999999</v>
      </c>
      <c r="G1930" s="260">
        <v>3652260000</v>
      </c>
      <c r="H1930" s="263">
        <f t="shared" si="30"/>
        <v>4.4811391573883735E-3</v>
      </c>
      <c r="I1930" s="262"/>
      <c r="J1930" s="266">
        <v>1928</v>
      </c>
      <c r="K1930">
        <v>4.4811391573883735E-3</v>
      </c>
      <c r="L1930" s="267">
        <v>-4.4756105334295346E-3</v>
      </c>
    </row>
    <row r="1931" spans="1:12" ht="14.4" x14ac:dyDescent="0.3">
      <c r="A1931" s="8">
        <v>41340</v>
      </c>
      <c r="B1931" s="260">
        <v>1541.459961</v>
      </c>
      <c r="C1931" s="260">
        <v>1545.780029</v>
      </c>
      <c r="D1931" s="260">
        <v>1541.459961</v>
      </c>
      <c r="E1931" s="260">
        <v>1544.26001</v>
      </c>
      <c r="F1931" s="261">
        <v>1544.26001</v>
      </c>
      <c r="G1931" s="260">
        <v>3634710000</v>
      </c>
      <c r="H1931" s="263">
        <f t="shared" si="30"/>
        <v>1.8164915540092607E-3</v>
      </c>
      <c r="I1931" s="262"/>
      <c r="J1931" s="266">
        <v>1929</v>
      </c>
      <c r="K1931">
        <v>1.8164915540092607E-3</v>
      </c>
      <c r="L1931" s="267">
        <v>-4.4738101239773084E-3</v>
      </c>
    </row>
    <row r="1932" spans="1:12" ht="14.4" x14ac:dyDescent="0.3">
      <c r="A1932" s="8">
        <v>41339</v>
      </c>
      <c r="B1932" s="260">
        <v>1539.790039</v>
      </c>
      <c r="C1932" s="260">
        <v>1545.25</v>
      </c>
      <c r="D1932" s="260">
        <v>1538.1099850000001</v>
      </c>
      <c r="E1932" s="260">
        <v>1541.459961</v>
      </c>
      <c r="F1932" s="261">
        <v>1541.459961</v>
      </c>
      <c r="G1932" s="260">
        <v>3676890000</v>
      </c>
      <c r="H1932" s="263">
        <f t="shared" si="30"/>
        <v>1.0845127957085339E-3</v>
      </c>
      <c r="I1932" s="262"/>
      <c r="J1932" s="266">
        <v>1930</v>
      </c>
      <c r="K1932">
        <v>1.0845127957085339E-3</v>
      </c>
      <c r="L1932" s="267">
        <v>-4.4735801680748401E-3</v>
      </c>
    </row>
    <row r="1933" spans="1:12" ht="14.4" x14ac:dyDescent="0.3">
      <c r="A1933" s="8">
        <v>41338</v>
      </c>
      <c r="B1933" s="260">
        <v>1525.1999510000001</v>
      </c>
      <c r="C1933" s="260">
        <v>1543.469971</v>
      </c>
      <c r="D1933" s="260">
        <v>1525.1999510000001</v>
      </c>
      <c r="E1933" s="260">
        <v>1539.790039</v>
      </c>
      <c r="F1933" s="261">
        <v>1539.790039</v>
      </c>
      <c r="G1933" s="260">
        <v>3610690000</v>
      </c>
      <c r="H1933" s="263">
        <f t="shared" si="30"/>
        <v>9.5660165674893351E-3</v>
      </c>
      <c r="I1933" s="262"/>
      <c r="J1933" s="266">
        <v>1931</v>
      </c>
      <c r="K1933">
        <v>9.5660165674893351E-3</v>
      </c>
      <c r="L1933" s="267">
        <v>-4.4709884705516657E-3</v>
      </c>
    </row>
    <row r="1934" spans="1:12" ht="14.4" x14ac:dyDescent="0.3">
      <c r="A1934" s="8">
        <v>41337</v>
      </c>
      <c r="B1934" s="260">
        <v>1518.1999510000001</v>
      </c>
      <c r="C1934" s="260">
        <v>1525.2700199999999</v>
      </c>
      <c r="D1934" s="260">
        <v>1512.290039</v>
      </c>
      <c r="E1934" s="260">
        <v>1525.1999510000001</v>
      </c>
      <c r="F1934" s="261">
        <v>1525.1999510000001</v>
      </c>
      <c r="G1934" s="260">
        <v>3414430000</v>
      </c>
      <c r="H1934" s="263">
        <f t="shared" si="30"/>
        <v>4.6107233736829437E-3</v>
      </c>
      <c r="I1934" s="262"/>
      <c r="J1934" s="266">
        <v>1932</v>
      </c>
      <c r="K1934">
        <v>4.6107233736829437E-3</v>
      </c>
      <c r="L1934" s="267">
        <v>-4.468529585117639E-3</v>
      </c>
    </row>
    <row r="1935" spans="1:12" ht="14.4" x14ac:dyDescent="0.3">
      <c r="A1935" s="8">
        <v>41334</v>
      </c>
      <c r="B1935" s="260">
        <v>1514.6800539999999</v>
      </c>
      <c r="C1935" s="260">
        <v>1519.98999</v>
      </c>
      <c r="D1935" s="260">
        <v>1501.4799800000001</v>
      </c>
      <c r="E1935" s="260">
        <v>1518.1999510000001</v>
      </c>
      <c r="F1935" s="261">
        <v>1518.1999510000001</v>
      </c>
      <c r="G1935" s="260">
        <v>3695610000</v>
      </c>
      <c r="H1935" s="263">
        <f t="shared" si="30"/>
        <v>2.3238551208915096E-3</v>
      </c>
      <c r="I1935" s="262"/>
      <c r="J1935" s="266">
        <v>1933</v>
      </c>
      <c r="K1935">
        <v>2.3238551208915096E-3</v>
      </c>
      <c r="L1935" s="267">
        <v>-4.4581509009684944E-3</v>
      </c>
    </row>
    <row r="1936" spans="1:12" ht="14.4" x14ac:dyDescent="0.3">
      <c r="A1936" s="8">
        <v>41333</v>
      </c>
      <c r="B1936" s="260">
        <v>1515.98999</v>
      </c>
      <c r="C1936" s="260">
        <v>1525.339966</v>
      </c>
      <c r="D1936" s="260">
        <v>1514.459961</v>
      </c>
      <c r="E1936" s="260">
        <v>1514.6800539999999</v>
      </c>
      <c r="F1936" s="261">
        <v>1514.6800539999999</v>
      </c>
      <c r="G1936" s="260">
        <v>3912320000</v>
      </c>
      <c r="H1936" s="263">
        <f t="shared" si="30"/>
        <v>-8.640795840611764E-4</v>
      </c>
      <c r="I1936" s="262"/>
      <c r="J1936" s="266">
        <v>1934</v>
      </c>
      <c r="K1936">
        <v>-8.640795840611764E-4</v>
      </c>
      <c r="L1936" s="267">
        <v>-4.4557250073096327E-3</v>
      </c>
    </row>
    <row r="1937" spans="1:12" ht="14.4" x14ac:dyDescent="0.3">
      <c r="A1937" s="8">
        <v>41332</v>
      </c>
      <c r="B1937" s="260">
        <v>1496.9399410000001</v>
      </c>
      <c r="C1937" s="260">
        <v>1520.079956</v>
      </c>
      <c r="D1937" s="260">
        <v>1494.880005</v>
      </c>
      <c r="E1937" s="260">
        <v>1515.98999</v>
      </c>
      <c r="F1937" s="261">
        <v>1515.98999</v>
      </c>
      <c r="G1937" s="260">
        <v>3551850000</v>
      </c>
      <c r="H1937" s="263">
        <f t="shared" si="30"/>
        <v>1.2725994195380978E-2</v>
      </c>
      <c r="I1937" s="262"/>
      <c r="J1937" s="266">
        <v>1935</v>
      </c>
      <c r="K1937">
        <v>1.2725994195380978E-2</v>
      </c>
      <c r="L1937" s="267">
        <v>-4.4504079173486094E-3</v>
      </c>
    </row>
    <row r="1938" spans="1:12" ht="14.4" x14ac:dyDescent="0.3">
      <c r="A1938" s="8">
        <v>41331</v>
      </c>
      <c r="B1938" s="260">
        <v>1487.849976</v>
      </c>
      <c r="C1938" s="260">
        <v>1498.98999</v>
      </c>
      <c r="D1938" s="260">
        <v>1485.01001</v>
      </c>
      <c r="E1938" s="260">
        <v>1496.9399410000001</v>
      </c>
      <c r="F1938" s="261">
        <v>1496.9399410000001</v>
      </c>
      <c r="G1938" s="260">
        <v>3975280000</v>
      </c>
      <c r="H1938" s="263">
        <f t="shared" si="30"/>
        <v>6.1094634181048102E-3</v>
      </c>
      <c r="I1938" s="262"/>
      <c r="J1938" s="266">
        <v>1936</v>
      </c>
      <c r="K1938">
        <v>6.1094634181048102E-3</v>
      </c>
      <c r="L1938" s="267">
        <v>-4.4449825588984198E-3</v>
      </c>
    </row>
    <row r="1939" spans="1:12" ht="14.4" x14ac:dyDescent="0.3">
      <c r="A1939" s="8">
        <v>41330</v>
      </c>
      <c r="B1939" s="260">
        <v>1515.599976</v>
      </c>
      <c r="C1939" s="260">
        <v>1525.839966</v>
      </c>
      <c r="D1939" s="260">
        <v>1487.849976</v>
      </c>
      <c r="E1939" s="260">
        <v>1487.849976</v>
      </c>
      <c r="F1939" s="261">
        <v>1487.849976</v>
      </c>
      <c r="G1939" s="260">
        <v>4011050000</v>
      </c>
      <c r="H1939" s="263">
        <f t="shared" si="30"/>
        <v>-1.8309580654150129E-2</v>
      </c>
      <c r="I1939" s="262"/>
      <c r="J1939" s="266">
        <v>1937</v>
      </c>
      <c r="K1939">
        <v>-1.8309580654150129E-2</v>
      </c>
      <c r="L1939" s="267">
        <v>-4.433512223916216E-3</v>
      </c>
    </row>
    <row r="1940" spans="1:12" ht="14.4" x14ac:dyDescent="0.3">
      <c r="A1940" s="8">
        <v>41327</v>
      </c>
      <c r="B1940" s="260">
        <v>1502.420044</v>
      </c>
      <c r="C1940" s="260">
        <v>1515.6400149999999</v>
      </c>
      <c r="D1940" s="260">
        <v>1502.420044</v>
      </c>
      <c r="E1940" s="260">
        <v>1515.599976</v>
      </c>
      <c r="F1940" s="261">
        <v>1515.599976</v>
      </c>
      <c r="G1940" s="260">
        <v>3419320000</v>
      </c>
      <c r="H1940" s="263">
        <f t="shared" si="30"/>
        <v>8.7724681607083306E-3</v>
      </c>
      <c r="I1940" s="262"/>
      <c r="J1940" s="266">
        <v>1938</v>
      </c>
      <c r="K1940">
        <v>8.7724681607083306E-3</v>
      </c>
      <c r="L1940" s="267">
        <v>-4.4303289684483006E-3</v>
      </c>
    </row>
    <row r="1941" spans="1:12" ht="14.4" x14ac:dyDescent="0.3">
      <c r="A1941" s="8">
        <v>41326</v>
      </c>
      <c r="B1941" s="260">
        <v>1511.9499510000001</v>
      </c>
      <c r="C1941" s="260">
        <v>1511.9499510000001</v>
      </c>
      <c r="D1941" s="260">
        <v>1497.290039</v>
      </c>
      <c r="E1941" s="260">
        <v>1502.420044</v>
      </c>
      <c r="F1941" s="261">
        <v>1502.420044</v>
      </c>
      <c r="G1941" s="260">
        <v>4274600000</v>
      </c>
      <c r="H1941" s="263">
        <f t="shared" si="30"/>
        <v>-6.3030571836700262E-3</v>
      </c>
      <c r="I1941" s="262"/>
      <c r="J1941" s="266">
        <v>1939</v>
      </c>
      <c r="K1941">
        <v>-6.3030571836700262E-3</v>
      </c>
      <c r="L1941" s="267">
        <v>-4.4280039923041076E-3</v>
      </c>
    </row>
    <row r="1942" spans="1:12" ht="14.4" x14ac:dyDescent="0.3">
      <c r="A1942" s="8">
        <v>41325</v>
      </c>
      <c r="B1942" s="260">
        <v>1530.9399410000001</v>
      </c>
      <c r="C1942" s="260">
        <v>1530.9399410000001</v>
      </c>
      <c r="D1942" s="260">
        <v>1511.410034</v>
      </c>
      <c r="E1942" s="260">
        <v>1511.9499510000001</v>
      </c>
      <c r="F1942" s="261">
        <v>1511.9499510000001</v>
      </c>
      <c r="G1942" s="260">
        <v>4240570000</v>
      </c>
      <c r="H1942" s="263">
        <f t="shared" si="30"/>
        <v>-1.2404137805429451E-2</v>
      </c>
      <c r="I1942" s="262"/>
      <c r="J1942" s="266">
        <v>1940</v>
      </c>
      <c r="K1942">
        <v>-1.2404137805429451E-2</v>
      </c>
      <c r="L1942" s="267">
        <v>-4.4234006982948292E-3</v>
      </c>
    </row>
    <row r="1943" spans="1:12" ht="14.4" x14ac:dyDescent="0.3">
      <c r="A1943" s="8">
        <v>41324</v>
      </c>
      <c r="B1943" s="260">
        <v>1519.790039</v>
      </c>
      <c r="C1943" s="260">
        <v>1530.9399410000001</v>
      </c>
      <c r="D1943" s="260">
        <v>1519.790039</v>
      </c>
      <c r="E1943" s="260">
        <v>1530.9399410000001</v>
      </c>
      <c r="F1943" s="261">
        <v>1530.9399410000001</v>
      </c>
      <c r="G1943" s="260">
        <v>3748910000</v>
      </c>
      <c r="H1943" s="263">
        <f t="shared" si="30"/>
        <v>7.3364752458415809E-3</v>
      </c>
      <c r="I1943" s="262"/>
      <c r="J1943" s="266">
        <v>1941</v>
      </c>
      <c r="K1943">
        <v>7.3364752458415809E-3</v>
      </c>
      <c r="L1943" s="267">
        <v>-4.4200103786901914E-3</v>
      </c>
    </row>
    <row r="1944" spans="1:12" ht="14.4" x14ac:dyDescent="0.3">
      <c r="A1944" s="8">
        <v>41320</v>
      </c>
      <c r="B1944" s="260">
        <v>1521.380005</v>
      </c>
      <c r="C1944" s="260">
        <v>1524.23999</v>
      </c>
      <c r="D1944" s="260">
        <v>1514.1400149999999</v>
      </c>
      <c r="E1944" s="260">
        <v>1519.790039</v>
      </c>
      <c r="F1944" s="261">
        <v>1519.790039</v>
      </c>
      <c r="G1944" s="260">
        <v>3838510000</v>
      </c>
      <c r="H1944" s="263">
        <f t="shared" si="30"/>
        <v>-1.045081435785009E-3</v>
      </c>
      <c r="I1944" s="262"/>
      <c r="J1944" s="266">
        <v>1942</v>
      </c>
      <c r="K1944">
        <v>-1.045081435785009E-3</v>
      </c>
      <c r="L1944" s="267">
        <v>-4.4145270055055948E-3</v>
      </c>
    </row>
    <row r="1945" spans="1:12" ht="14.4" x14ac:dyDescent="0.3">
      <c r="A1945" s="8">
        <v>41319</v>
      </c>
      <c r="B1945" s="260">
        <v>1520.329956</v>
      </c>
      <c r="C1945" s="260">
        <v>1523.1400149999999</v>
      </c>
      <c r="D1945" s="260">
        <v>1514.0200199999999</v>
      </c>
      <c r="E1945" s="260">
        <v>1521.380005</v>
      </c>
      <c r="F1945" s="261">
        <v>1521.380005</v>
      </c>
      <c r="G1945" s="260">
        <v>3759740000</v>
      </c>
      <c r="H1945" s="263">
        <f t="shared" si="30"/>
        <v>6.9067178204041421E-4</v>
      </c>
      <c r="I1945" s="262"/>
      <c r="J1945" s="266">
        <v>1943</v>
      </c>
      <c r="K1945">
        <v>6.9067178204041421E-4</v>
      </c>
      <c r="L1945" s="267">
        <v>-4.4043952328094039E-3</v>
      </c>
    </row>
    <row r="1946" spans="1:12" ht="14.4" x14ac:dyDescent="0.3">
      <c r="A1946" s="8">
        <v>41318</v>
      </c>
      <c r="B1946" s="260">
        <v>1519.4300539999999</v>
      </c>
      <c r="C1946" s="260">
        <v>1524.6899410000001</v>
      </c>
      <c r="D1946" s="260">
        <v>1515.9300539999999</v>
      </c>
      <c r="E1946" s="260">
        <v>1520.329956</v>
      </c>
      <c r="F1946" s="261">
        <v>1520.329956</v>
      </c>
      <c r="G1946" s="260">
        <v>3385880000</v>
      </c>
      <c r="H1946" s="263">
        <f t="shared" si="30"/>
        <v>5.9226286700796757E-4</v>
      </c>
      <c r="I1946" s="262"/>
      <c r="J1946" s="266">
        <v>1944</v>
      </c>
      <c r="K1946">
        <v>5.9226286700796757E-4</v>
      </c>
      <c r="L1946" s="267">
        <v>-4.4038182933809006E-3</v>
      </c>
    </row>
    <row r="1947" spans="1:12" ht="14.4" x14ac:dyDescent="0.3">
      <c r="A1947" s="8">
        <v>41317</v>
      </c>
      <c r="B1947" s="260">
        <v>1517.01001</v>
      </c>
      <c r="C1947" s="260">
        <v>1522.290039</v>
      </c>
      <c r="D1947" s="260">
        <v>1515.6099850000001</v>
      </c>
      <c r="E1947" s="260">
        <v>1519.4300539999999</v>
      </c>
      <c r="F1947" s="261">
        <v>1519.4300539999999</v>
      </c>
      <c r="G1947" s="260">
        <v>3414370000</v>
      </c>
      <c r="H1947" s="263">
        <f t="shared" si="30"/>
        <v>1.5952722685066275E-3</v>
      </c>
      <c r="I1947" s="262"/>
      <c r="J1947" s="266">
        <v>1945</v>
      </c>
      <c r="K1947">
        <v>1.5952722685066275E-3</v>
      </c>
      <c r="L1947" s="267">
        <v>-4.4027061166048969E-3</v>
      </c>
    </row>
    <row r="1948" spans="1:12" ht="14.4" x14ac:dyDescent="0.3">
      <c r="A1948" s="8">
        <v>41316</v>
      </c>
      <c r="B1948" s="260">
        <v>1517.9300539999999</v>
      </c>
      <c r="C1948" s="260">
        <v>1518.3100589999999</v>
      </c>
      <c r="D1948" s="260">
        <v>1513.6099850000001</v>
      </c>
      <c r="E1948" s="260">
        <v>1517.01001</v>
      </c>
      <c r="F1948" s="261">
        <v>1517.01001</v>
      </c>
      <c r="G1948" s="260">
        <v>2684100000</v>
      </c>
      <c r="H1948" s="263">
        <f t="shared" si="30"/>
        <v>-6.0611752008960602E-4</v>
      </c>
      <c r="I1948" s="262"/>
      <c r="J1948" s="266">
        <v>1946</v>
      </c>
      <c r="K1948">
        <v>-6.0611752008960602E-4</v>
      </c>
      <c r="L1948" s="267">
        <v>-4.3962627098471894E-3</v>
      </c>
    </row>
    <row r="1949" spans="1:12" ht="14.4" x14ac:dyDescent="0.3">
      <c r="A1949" s="8">
        <v>41313</v>
      </c>
      <c r="B1949" s="260">
        <v>1509.3900149999999</v>
      </c>
      <c r="C1949" s="260">
        <v>1518.3100589999999</v>
      </c>
      <c r="D1949" s="260">
        <v>1509.3900149999999</v>
      </c>
      <c r="E1949" s="260">
        <v>1517.9300539999999</v>
      </c>
      <c r="F1949" s="261">
        <v>1517.9300539999999</v>
      </c>
      <c r="G1949" s="260">
        <v>2986150000</v>
      </c>
      <c r="H1949" s="263">
        <f t="shared" si="30"/>
        <v>5.6579405687932679E-3</v>
      </c>
      <c r="I1949" s="262"/>
      <c r="J1949" s="266">
        <v>1947</v>
      </c>
      <c r="K1949">
        <v>5.6579405687932679E-3</v>
      </c>
      <c r="L1949" s="267">
        <v>-4.3931385624867581E-3</v>
      </c>
    </row>
    <row r="1950" spans="1:12" ht="14.4" x14ac:dyDescent="0.3">
      <c r="A1950" s="8">
        <v>41312</v>
      </c>
      <c r="B1950" s="260">
        <v>1512.119995</v>
      </c>
      <c r="C1950" s="260">
        <v>1512.900024</v>
      </c>
      <c r="D1950" s="260">
        <v>1498.48999</v>
      </c>
      <c r="E1950" s="260">
        <v>1509.3900149999999</v>
      </c>
      <c r="F1950" s="261">
        <v>1509.3900149999999</v>
      </c>
      <c r="G1950" s="260">
        <v>3614580000</v>
      </c>
      <c r="H1950" s="263">
        <f t="shared" si="30"/>
        <v>-1.8053990483738486E-3</v>
      </c>
      <c r="I1950" s="262"/>
      <c r="J1950" s="266">
        <v>1948</v>
      </c>
      <c r="K1950">
        <v>-1.8053990483738486E-3</v>
      </c>
      <c r="L1950" s="267">
        <v>-4.3885034836336802E-3</v>
      </c>
    </row>
    <row r="1951" spans="1:12" ht="14.4" x14ac:dyDescent="0.3">
      <c r="A1951" s="8">
        <v>41311</v>
      </c>
      <c r="B1951" s="260">
        <v>1511.290039</v>
      </c>
      <c r="C1951" s="260">
        <v>1512.530029</v>
      </c>
      <c r="D1951" s="260">
        <v>1504.709961</v>
      </c>
      <c r="E1951" s="260">
        <v>1512.119995</v>
      </c>
      <c r="F1951" s="261">
        <v>1512.119995</v>
      </c>
      <c r="G1951" s="260">
        <v>3611570000</v>
      </c>
      <c r="H1951" s="263">
        <f t="shared" si="30"/>
        <v>5.4917056195858272E-4</v>
      </c>
      <c r="I1951" s="262"/>
      <c r="J1951" s="266">
        <v>1949</v>
      </c>
      <c r="K1951">
        <v>5.4917056195858272E-4</v>
      </c>
      <c r="L1951" s="267">
        <v>-4.3863716085557683E-3</v>
      </c>
    </row>
    <row r="1952" spans="1:12" ht="14.4" x14ac:dyDescent="0.3">
      <c r="A1952" s="8">
        <v>41310</v>
      </c>
      <c r="B1952" s="260">
        <v>1495.709961</v>
      </c>
      <c r="C1952" s="260">
        <v>1514.959961</v>
      </c>
      <c r="D1952" s="260">
        <v>1495.709961</v>
      </c>
      <c r="E1952" s="260">
        <v>1511.290039</v>
      </c>
      <c r="F1952" s="261">
        <v>1511.290039</v>
      </c>
      <c r="G1952" s="260">
        <v>3618360000</v>
      </c>
      <c r="H1952" s="263">
        <f t="shared" si="30"/>
        <v>1.0416510156543617E-2</v>
      </c>
      <c r="I1952" s="262"/>
      <c r="J1952" s="266">
        <v>1950</v>
      </c>
      <c r="K1952">
        <v>1.0416510156543617E-2</v>
      </c>
      <c r="L1952" s="267">
        <v>-4.3499886970607207E-3</v>
      </c>
    </row>
    <row r="1953" spans="1:12" ht="14.4" x14ac:dyDescent="0.3">
      <c r="A1953" s="8">
        <v>41309</v>
      </c>
      <c r="B1953" s="260">
        <v>1513.170044</v>
      </c>
      <c r="C1953" s="260">
        <v>1513.170044</v>
      </c>
      <c r="D1953" s="260">
        <v>1495.0200199999999</v>
      </c>
      <c r="E1953" s="260">
        <v>1495.709961</v>
      </c>
      <c r="F1953" s="261">
        <v>1495.709961</v>
      </c>
      <c r="G1953" s="260">
        <v>3390000000</v>
      </c>
      <c r="H1953" s="263">
        <f t="shared" si="30"/>
        <v>-1.1538744815384371E-2</v>
      </c>
      <c r="I1953" s="262"/>
      <c r="J1953" s="266">
        <v>1951</v>
      </c>
      <c r="K1953">
        <v>-1.1538744815384371E-2</v>
      </c>
      <c r="L1953" s="267">
        <v>-4.3499559010052096E-3</v>
      </c>
    </row>
    <row r="1954" spans="1:12" ht="14.4" x14ac:dyDescent="0.3">
      <c r="A1954" s="8">
        <v>41306</v>
      </c>
      <c r="B1954" s="260">
        <v>1498.1099850000001</v>
      </c>
      <c r="C1954" s="260">
        <v>1514.410034</v>
      </c>
      <c r="D1954" s="260">
        <v>1498.1099850000001</v>
      </c>
      <c r="E1954" s="260">
        <v>1513.170044</v>
      </c>
      <c r="F1954" s="261">
        <v>1513.170044</v>
      </c>
      <c r="G1954" s="260">
        <v>3836320000</v>
      </c>
      <c r="H1954" s="263">
        <f t="shared" si="30"/>
        <v>1.0052705843222792E-2</v>
      </c>
      <c r="I1954" s="262"/>
      <c r="J1954" s="266">
        <v>1952</v>
      </c>
      <c r="K1954">
        <v>1.0052705843222792E-2</v>
      </c>
      <c r="L1954" s="267">
        <v>-4.3492851535106456E-3</v>
      </c>
    </row>
    <row r="1955" spans="1:12" ht="14.4" x14ac:dyDescent="0.3">
      <c r="A1955" s="8">
        <v>41305</v>
      </c>
      <c r="B1955" s="260">
        <v>1501.959961</v>
      </c>
      <c r="C1955" s="260">
        <v>1504.1899410000001</v>
      </c>
      <c r="D1955" s="260">
        <v>1496.76001</v>
      </c>
      <c r="E1955" s="260">
        <v>1498.1099850000001</v>
      </c>
      <c r="F1955" s="261">
        <v>1498.1099850000001</v>
      </c>
      <c r="G1955" s="260">
        <v>3999880000</v>
      </c>
      <c r="H1955" s="263">
        <f t="shared" si="30"/>
        <v>-2.5633013528780541E-3</v>
      </c>
      <c r="I1955" s="262"/>
      <c r="J1955" s="266">
        <v>1953</v>
      </c>
      <c r="K1955">
        <v>-2.5633013528780541E-3</v>
      </c>
      <c r="L1955" s="267">
        <v>-4.3395729296272856E-3</v>
      </c>
    </row>
    <row r="1956" spans="1:12" ht="14.4" x14ac:dyDescent="0.3">
      <c r="A1956" s="8">
        <v>41304</v>
      </c>
      <c r="B1956" s="260">
        <v>1507.839966</v>
      </c>
      <c r="C1956" s="260">
        <v>1509.9399410000001</v>
      </c>
      <c r="D1956" s="260">
        <v>1500.1099850000001</v>
      </c>
      <c r="E1956" s="260">
        <v>1501.959961</v>
      </c>
      <c r="F1956" s="261">
        <v>1501.959961</v>
      </c>
      <c r="G1956" s="260">
        <v>3726810000</v>
      </c>
      <c r="H1956" s="263">
        <f t="shared" si="30"/>
        <v>-3.8996214005379286E-3</v>
      </c>
      <c r="I1956" s="262"/>
      <c r="J1956" s="266">
        <v>1954</v>
      </c>
      <c r="K1956">
        <v>-3.8996214005379286E-3</v>
      </c>
      <c r="L1956" s="267">
        <v>-4.3288127173409588E-3</v>
      </c>
    </row>
    <row r="1957" spans="1:12" ht="14.4" x14ac:dyDescent="0.3">
      <c r="A1957" s="8">
        <v>41303</v>
      </c>
      <c r="B1957" s="260">
        <v>1500.1800539999999</v>
      </c>
      <c r="C1957" s="260">
        <v>1509.349976</v>
      </c>
      <c r="D1957" s="260">
        <v>1498.089966</v>
      </c>
      <c r="E1957" s="260">
        <v>1507.839966</v>
      </c>
      <c r="F1957" s="261">
        <v>1507.839966</v>
      </c>
      <c r="G1957" s="260">
        <v>3949640000</v>
      </c>
      <c r="H1957" s="263">
        <f t="shared" si="30"/>
        <v>5.1059950967726154E-3</v>
      </c>
      <c r="I1957" s="262"/>
      <c r="J1957" s="266">
        <v>1955</v>
      </c>
      <c r="K1957">
        <v>5.1059950967726154E-3</v>
      </c>
      <c r="L1957" s="267">
        <v>-4.3252265678665859E-3</v>
      </c>
    </row>
    <row r="1958" spans="1:12" ht="14.4" x14ac:dyDescent="0.3">
      <c r="A1958" s="8">
        <v>41302</v>
      </c>
      <c r="B1958" s="260">
        <v>1502.959961</v>
      </c>
      <c r="C1958" s="260">
        <v>1503.2299800000001</v>
      </c>
      <c r="D1958" s="260">
        <v>1496.329956</v>
      </c>
      <c r="E1958" s="260">
        <v>1500.1800539999999</v>
      </c>
      <c r="F1958" s="261">
        <v>1500.1800539999999</v>
      </c>
      <c r="G1958" s="260">
        <v>3388540000</v>
      </c>
      <c r="H1958" s="263">
        <f t="shared" si="30"/>
        <v>-1.8496214617390555E-3</v>
      </c>
      <c r="I1958" s="262"/>
      <c r="J1958" s="266">
        <v>1956</v>
      </c>
      <c r="K1958">
        <v>-1.8496214617390555E-3</v>
      </c>
      <c r="L1958" s="267">
        <v>-4.3168286930450198E-3</v>
      </c>
    </row>
    <row r="1959" spans="1:12" ht="14.4" x14ac:dyDescent="0.3">
      <c r="A1959" s="8">
        <v>41299</v>
      </c>
      <c r="B1959" s="260">
        <v>1494.8199460000001</v>
      </c>
      <c r="C1959" s="260">
        <v>1503.26001</v>
      </c>
      <c r="D1959" s="260">
        <v>1494.8199460000001</v>
      </c>
      <c r="E1959" s="260">
        <v>1502.959961</v>
      </c>
      <c r="F1959" s="261">
        <v>1502.959961</v>
      </c>
      <c r="G1959" s="260">
        <v>3476290000</v>
      </c>
      <c r="H1959" s="263">
        <f t="shared" si="30"/>
        <v>5.4454819269584114E-3</v>
      </c>
      <c r="I1959" s="262"/>
      <c r="J1959" s="266">
        <v>1957</v>
      </c>
      <c r="K1959">
        <v>5.4454819269584114E-3</v>
      </c>
      <c r="L1959" s="267">
        <v>-4.3124624599377871E-3</v>
      </c>
    </row>
    <row r="1960" spans="1:12" ht="14.4" x14ac:dyDescent="0.3">
      <c r="A1960" s="8">
        <v>41298</v>
      </c>
      <c r="B1960" s="260">
        <v>1494.8100589999999</v>
      </c>
      <c r="C1960" s="260">
        <v>1502.2700199999999</v>
      </c>
      <c r="D1960" s="260">
        <v>1489.459961</v>
      </c>
      <c r="E1960" s="260">
        <v>1494.8199460000001</v>
      </c>
      <c r="F1960" s="261">
        <v>1494.8199460000001</v>
      </c>
      <c r="G1960" s="260">
        <v>3699430000</v>
      </c>
      <c r="H1960" s="263">
        <f t="shared" si="30"/>
        <v>6.6142182684914061E-6</v>
      </c>
      <c r="I1960" s="262"/>
      <c r="J1960" s="266">
        <v>1958</v>
      </c>
      <c r="K1960">
        <v>6.6142182684914061E-6</v>
      </c>
      <c r="L1960" s="267">
        <v>-4.3055599199571613E-3</v>
      </c>
    </row>
    <row r="1961" spans="1:12" ht="14.4" x14ac:dyDescent="0.3">
      <c r="A1961" s="8">
        <v>41297</v>
      </c>
      <c r="B1961" s="260">
        <v>1492.5600589999999</v>
      </c>
      <c r="C1961" s="260">
        <v>1496.130005</v>
      </c>
      <c r="D1961" s="260">
        <v>1489.900024</v>
      </c>
      <c r="E1961" s="260">
        <v>1494.8100589999999</v>
      </c>
      <c r="F1961" s="261">
        <v>1494.8100589999999</v>
      </c>
      <c r="G1961" s="260">
        <v>3552010000</v>
      </c>
      <c r="H1961" s="263">
        <f t="shared" si="30"/>
        <v>1.5074770267586265E-3</v>
      </c>
      <c r="I1961" s="262"/>
      <c r="J1961" s="266">
        <v>1959</v>
      </c>
      <c r="K1961">
        <v>1.5074770267586265E-3</v>
      </c>
      <c r="L1961" s="267">
        <v>-4.3052903229186699E-3</v>
      </c>
    </row>
    <row r="1962" spans="1:12" ht="14.4" x14ac:dyDescent="0.3">
      <c r="A1962" s="8">
        <v>41296</v>
      </c>
      <c r="B1962" s="260">
        <v>1485.9799800000001</v>
      </c>
      <c r="C1962" s="260">
        <v>1492.5600589999999</v>
      </c>
      <c r="D1962" s="260">
        <v>1481.160034</v>
      </c>
      <c r="E1962" s="260">
        <v>1492.5600589999999</v>
      </c>
      <c r="F1962" s="261">
        <v>1492.5600589999999</v>
      </c>
      <c r="G1962" s="260">
        <v>3570950000</v>
      </c>
      <c r="H1962" s="263">
        <f t="shared" si="30"/>
        <v>4.4281074365482643E-3</v>
      </c>
      <c r="I1962" s="262"/>
      <c r="J1962" s="266">
        <v>1960</v>
      </c>
      <c r="K1962">
        <v>4.4281074365482643E-3</v>
      </c>
      <c r="L1962" s="267">
        <v>-4.3006380061705665E-3</v>
      </c>
    </row>
    <row r="1963" spans="1:12" ht="14.4" x14ac:dyDescent="0.3">
      <c r="A1963" s="8">
        <v>41292</v>
      </c>
      <c r="B1963" s="260">
        <v>1480.9499510000001</v>
      </c>
      <c r="C1963" s="260">
        <v>1485.9799800000001</v>
      </c>
      <c r="D1963" s="260">
        <v>1475.8100589999999</v>
      </c>
      <c r="E1963" s="260">
        <v>1485.9799800000001</v>
      </c>
      <c r="F1963" s="261">
        <v>1485.9799800000001</v>
      </c>
      <c r="G1963" s="260">
        <v>3795740000</v>
      </c>
      <c r="H1963" s="263">
        <f t="shared" si="30"/>
        <v>3.4032703558502905E-3</v>
      </c>
      <c r="I1963" s="262"/>
      <c r="J1963" s="266">
        <v>1961</v>
      </c>
      <c r="K1963">
        <v>3.4032703558502905E-3</v>
      </c>
      <c r="L1963" s="267">
        <v>-4.2995273740375518E-3</v>
      </c>
    </row>
    <row r="1964" spans="1:12" ht="14.4" x14ac:dyDescent="0.3">
      <c r="A1964" s="8">
        <v>41291</v>
      </c>
      <c r="B1964" s="260">
        <v>1472.630005</v>
      </c>
      <c r="C1964" s="260">
        <v>1485.160034</v>
      </c>
      <c r="D1964" s="260">
        <v>1472.630005</v>
      </c>
      <c r="E1964" s="260">
        <v>1480.9399410000001</v>
      </c>
      <c r="F1964" s="261">
        <v>1480.9399410000001</v>
      </c>
      <c r="G1964" s="260">
        <v>3706710000</v>
      </c>
      <c r="H1964" s="263">
        <f t="shared" si="30"/>
        <v>5.6429218281479378E-3</v>
      </c>
      <c r="I1964" s="262"/>
      <c r="J1964" s="266">
        <v>1962</v>
      </c>
      <c r="K1964">
        <v>5.6429218281479378E-3</v>
      </c>
      <c r="L1964" s="267">
        <v>-4.299503287199212E-3</v>
      </c>
    </row>
    <row r="1965" spans="1:12" ht="14.4" x14ac:dyDescent="0.3">
      <c r="A1965" s="8">
        <v>41290</v>
      </c>
      <c r="B1965" s="260">
        <v>1472.329956</v>
      </c>
      <c r="C1965" s="260">
        <v>1473.959961</v>
      </c>
      <c r="D1965" s="260">
        <v>1467.599976</v>
      </c>
      <c r="E1965" s="260">
        <v>1472.630005</v>
      </c>
      <c r="F1965" s="261">
        <v>1472.630005</v>
      </c>
      <c r="G1965" s="260">
        <v>3384080000</v>
      </c>
      <c r="H1965" s="263">
        <f t="shared" si="30"/>
        <v>1.9699186784146485E-4</v>
      </c>
      <c r="I1965" s="262"/>
      <c r="J1965" s="266">
        <v>1963</v>
      </c>
      <c r="K1965">
        <v>1.9699186784146485E-4</v>
      </c>
      <c r="L1965" s="267">
        <v>-4.2964477157294003E-3</v>
      </c>
    </row>
    <row r="1966" spans="1:12" ht="14.4" x14ac:dyDescent="0.3">
      <c r="A1966" s="8">
        <v>41289</v>
      </c>
      <c r="B1966" s="260">
        <v>1470.670044</v>
      </c>
      <c r="C1966" s="260">
        <v>1473.3100589999999</v>
      </c>
      <c r="D1966" s="260">
        <v>1463.76001</v>
      </c>
      <c r="E1966" s="260">
        <v>1472.339966</v>
      </c>
      <c r="F1966" s="261">
        <v>1472.339966</v>
      </c>
      <c r="G1966" s="260">
        <v>3135350000</v>
      </c>
      <c r="H1966" s="263">
        <f t="shared" si="30"/>
        <v>1.1286696895666723E-3</v>
      </c>
      <c r="I1966" s="262"/>
      <c r="J1966" s="266">
        <v>1964</v>
      </c>
      <c r="K1966">
        <v>1.1286696895666723E-3</v>
      </c>
      <c r="L1966" s="267">
        <v>-4.2948955024410349E-3</v>
      </c>
    </row>
    <row r="1967" spans="1:12" ht="14.4" x14ac:dyDescent="0.3">
      <c r="A1967" s="8">
        <v>41288</v>
      </c>
      <c r="B1967" s="260">
        <v>1472.0500489999999</v>
      </c>
      <c r="C1967" s="260">
        <v>1472.0500489999999</v>
      </c>
      <c r="D1967" s="260">
        <v>1465.6899410000001</v>
      </c>
      <c r="E1967" s="260">
        <v>1470.6800539999999</v>
      </c>
      <c r="F1967" s="261">
        <v>1470.6800539999999</v>
      </c>
      <c r="G1967" s="260">
        <v>3003010000</v>
      </c>
      <c r="H1967" s="263">
        <f t="shared" si="30"/>
        <v>-9.3067148153738982E-4</v>
      </c>
      <c r="I1967" s="262"/>
      <c r="J1967" s="266">
        <v>1965</v>
      </c>
      <c r="K1967">
        <v>-9.3067148153738982E-4</v>
      </c>
      <c r="L1967" s="267">
        <v>-4.2913365696293252E-3</v>
      </c>
    </row>
    <row r="1968" spans="1:12" ht="14.4" x14ac:dyDescent="0.3">
      <c r="A1968" s="8">
        <v>41285</v>
      </c>
      <c r="B1968" s="260">
        <v>1472.119995</v>
      </c>
      <c r="C1968" s="260">
        <v>1472.75</v>
      </c>
      <c r="D1968" s="260">
        <v>1467.579956</v>
      </c>
      <c r="E1968" s="260">
        <v>1472.0500489999999</v>
      </c>
      <c r="F1968" s="261">
        <v>1472.0500489999999</v>
      </c>
      <c r="G1968" s="260">
        <v>3340650000</v>
      </c>
      <c r="H1968" s="263">
        <f t="shared" si="30"/>
        <v>-4.7513789798142553E-5</v>
      </c>
      <c r="I1968" s="262"/>
      <c r="J1968" s="266">
        <v>1966</v>
      </c>
      <c r="K1968">
        <v>-4.7513789798142553E-5</v>
      </c>
      <c r="L1968" s="267">
        <v>-4.2895624908186238E-3</v>
      </c>
    </row>
    <row r="1969" spans="1:12" ht="14.4" x14ac:dyDescent="0.3">
      <c r="A1969" s="8">
        <v>41284</v>
      </c>
      <c r="B1969" s="260">
        <v>1461.0200199999999</v>
      </c>
      <c r="C1969" s="260">
        <v>1472.3000489999999</v>
      </c>
      <c r="D1969" s="260">
        <v>1461.0200199999999</v>
      </c>
      <c r="E1969" s="260">
        <v>1472.119995</v>
      </c>
      <c r="F1969" s="261">
        <v>1472.119995</v>
      </c>
      <c r="G1969" s="260">
        <v>4081840000</v>
      </c>
      <c r="H1969" s="263">
        <f t="shared" si="30"/>
        <v>7.5974147157819825E-3</v>
      </c>
      <c r="I1969" s="262"/>
      <c r="J1969" s="266">
        <v>1967</v>
      </c>
      <c r="K1969">
        <v>7.5974147157819825E-3</v>
      </c>
      <c r="L1969" s="267">
        <v>-4.2786731613061449E-3</v>
      </c>
    </row>
    <row r="1970" spans="1:12" ht="14.4" x14ac:dyDescent="0.3">
      <c r="A1970" s="8">
        <v>41283</v>
      </c>
      <c r="B1970" s="260">
        <v>1457.150024</v>
      </c>
      <c r="C1970" s="260">
        <v>1464.7299800000001</v>
      </c>
      <c r="D1970" s="260">
        <v>1457.150024</v>
      </c>
      <c r="E1970" s="260">
        <v>1461.0200199999999</v>
      </c>
      <c r="F1970" s="261">
        <v>1461.0200199999999</v>
      </c>
      <c r="G1970" s="260">
        <v>3674390000</v>
      </c>
      <c r="H1970" s="263">
        <f t="shared" si="30"/>
        <v>2.6558665451457322E-3</v>
      </c>
      <c r="I1970" s="262"/>
      <c r="J1970" s="266">
        <v>1968</v>
      </c>
      <c r="K1970">
        <v>2.6558665451457322E-3</v>
      </c>
      <c r="L1970" s="267">
        <v>-4.2768513856389703E-3</v>
      </c>
    </row>
    <row r="1971" spans="1:12" ht="14.4" x14ac:dyDescent="0.3">
      <c r="A1971" s="8">
        <v>41282</v>
      </c>
      <c r="B1971" s="260">
        <v>1461.8900149999999</v>
      </c>
      <c r="C1971" s="260">
        <v>1461.8900149999999</v>
      </c>
      <c r="D1971" s="260">
        <v>1451.6400149999999</v>
      </c>
      <c r="E1971" s="260">
        <v>1457.150024</v>
      </c>
      <c r="F1971" s="261">
        <v>1457.150024</v>
      </c>
      <c r="G1971" s="260">
        <v>3601600000</v>
      </c>
      <c r="H1971" s="263">
        <f t="shared" si="30"/>
        <v>-3.2423718278149116E-3</v>
      </c>
      <c r="I1971" s="262"/>
      <c r="J1971" s="266">
        <v>1969</v>
      </c>
      <c r="K1971">
        <v>-3.2423718278149116E-3</v>
      </c>
      <c r="L1971" s="267">
        <v>-4.2737255871049757E-3</v>
      </c>
    </row>
    <row r="1972" spans="1:12" ht="14.4" x14ac:dyDescent="0.3">
      <c r="A1972" s="8">
        <v>41281</v>
      </c>
      <c r="B1972" s="260">
        <v>1466.469971</v>
      </c>
      <c r="C1972" s="260">
        <v>1466.469971</v>
      </c>
      <c r="D1972" s="260">
        <v>1456.619995</v>
      </c>
      <c r="E1972" s="260">
        <v>1461.8900149999999</v>
      </c>
      <c r="F1972" s="261">
        <v>1461.8900149999999</v>
      </c>
      <c r="G1972" s="260">
        <v>3304970000</v>
      </c>
      <c r="H1972" s="263">
        <f t="shared" si="30"/>
        <v>-3.1231161159590076E-3</v>
      </c>
      <c r="I1972" s="262"/>
      <c r="J1972" s="266">
        <v>1970</v>
      </c>
      <c r="K1972">
        <v>-3.1231161159590076E-3</v>
      </c>
      <c r="L1972" s="267">
        <v>-4.2616891933443934E-3</v>
      </c>
    </row>
    <row r="1973" spans="1:12" ht="14.4" x14ac:dyDescent="0.3">
      <c r="A1973" s="8">
        <v>41278</v>
      </c>
      <c r="B1973" s="260">
        <v>1459.369995</v>
      </c>
      <c r="C1973" s="260">
        <v>1467.9399410000001</v>
      </c>
      <c r="D1973" s="260">
        <v>1458.98999</v>
      </c>
      <c r="E1973" s="260">
        <v>1466.469971</v>
      </c>
      <c r="F1973" s="261">
        <v>1466.469971</v>
      </c>
      <c r="G1973" s="260">
        <v>3424290000</v>
      </c>
      <c r="H1973" s="263">
        <f t="shared" si="30"/>
        <v>4.8650965994404792E-3</v>
      </c>
      <c r="I1973" s="262"/>
      <c r="J1973" s="266">
        <v>1971</v>
      </c>
      <c r="K1973">
        <v>4.8650965994404792E-3</v>
      </c>
      <c r="L1973" s="267">
        <v>-4.2536547664551779E-3</v>
      </c>
    </row>
    <row r="1974" spans="1:12" ht="14.4" x14ac:dyDescent="0.3">
      <c r="A1974" s="8">
        <v>41277</v>
      </c>
      <c r="B1974" s="260">
        <v>1462.420044</v>
      </c>
      <c r="C1974" s="260">
        <v>1465.469971</v>
      </c>
      <c r="D1974" s="260">
        <v>1455.530029</v>
      </c>
      <c r="E1974" s="260">
        <v>1459.369995</v>
      </c>
      <c r="F1974" s="261">
        <v>1459.369995</v>
      </c>
      <c r="G1974" s="260">
        <v>3829730000</v>
      </c>
      <c r="H1974" s="263">
        <f t="shared" si="30"/>
        <v>-2.0856176120627244E-3</v>
      </c>
      <c r="I1974" s="262"/>
      <c r="J1974" s="266">
        <v>1972</v>
      </c>
      <c r="K1974">
        <v>-2.0856176120627244E-3</v>
      </c>
      <c r="L1974" s="267">
        <v>-4.2498167487509458E-3</v>
      </c>
    </row>
    <row r="1975" spans="1:12" ht="14.4" x14ac:dyDescent="0.3">
      <c r="A1975" s="8">
        <v>41276</v>
      </c>
      <c r="B1975" s="260">
        <v>1426.1899410000001</v>
      </c>
      <c r="C1975" s="260">
        <v>1462.4300539999999</v>
      </c>
      <c r="D1975" s="260">
        <v>1426.1899410000001</v>
      </c>
      <c r="E1975" s="260">
        <v>1462.420044</v>
      </c>
      <c r="F1975" s="261">
        <v>1462.420044</v>
      </c>
      <c r="G1975" s="260">
        <v>4202600000</v>
      </c>
      <c r="H1975" s="263">
        <f t="shared" si="30"/>
        <v>2.5403420651387044E-2</v>
      </c>
      <c r="I1975" s="262"/>
      <c r="J1975" s="266">
        <v>1973</v>
      </c>
      <c r="K1975">
        <v>2.5403420651387044E-2</v>
      </c>
      <c r="L1975" s="267">
        <v>-4.2471946188310196E-3</v>
      </c>
    </row>
    <row r="1976" spans="1:12" ht="14.4" x14ac:dyDescent="0.3">
      <c r="A1976" s="8">
        <v>41274</v>
      </c>
      <c r="B1976" s="260">
        <v>1402.4300539999999</v>
      </c>
      <c r="C1976" s="260">
        <v>1426.73999</v>
      </c>
      <c r="D1976" s="260">
        <v>1398.1099850000001</v>
      </c>
      <c r="E1976" s="260">
        <v>1426.1899410000001</v>
      </c>
      <c r="F1976" s="261">
        <v>1426.1899410000001</v>
      </c>
      <c r="G1976" s="260">
        <v>3204330000</v>
      </c>
      <c r="H1976" s="263">
        <f t="shared" si="30"/>
        <v>1.6941940834933195E-2</v>
      </c>
      <c r="I1976" s="262"/>
      <c r="J1976" s="266">
        <v>1974</v>
      </c>
      <c r="K1976">
        <v>1.6941940834933195E-2</v>
      </c>
      <c r="L1976" s="267">
        <v>-4.2421266465713595E-3</v>
      </c>
    </row>
    <row r="1977" spans="1:12" ht="14.4" x14ac:dyDescent="0.3">
      <c r="A1977" s="8">
        <v>41271</v>
      </c>
      <c r="B1977" s="260">
        <v>1418.099976</v>
      </c>
      <c r="C1977" s="260">
        <v>1418.099976</v>
      </c>
      <c r="D1977" s="260">
        <v>1401.579956</v>
      </c>
      <c r="E1977" s="260">
        <v>1402.4300539999999</v>
      </c>
      <c r="F1977" s="261">
        <v>1402.4300539999999</v>
      </c>
      <c r="G1977" s="260">
        <v>2426680000</v>
      </c>
      <c r="H1977" s="263">
        <f t="shared" si="30"/>
        <v>-1.1049941657992132E-2</v>
      </c>
      <c r="I1977" s="262"/>
      <c r="J1977" s="266">
        <v>1975</v>
      </c>
      <c r="K1977">
        <v>-1.1049941657992132E-2</v>
      </c>
      <c r="L1977" s="267">
        <v>-4.2389541727341521E-3</v>
      </c>
    </row>
    <row r="1978" spans="1:12" ht="14.4" x14ac:dyDescent="0.3">
      <c r="A1978" s="8">
        <v>41270</v>
      </c>
      <c r="B1978" s="260">
        <v>1419.829956</v>
      </c>
      <c r="C1978" s="260">
        <v>1422.8000489999999</v>
      </c>
      <c r="D1978" s="260">
        <v>1401.8000489999999</v>
      </c>
      <c r="E1978" s="260">
        <v>1418.099976</v>
      </c>
      <c r="F1978" s="261">
        <v>1418.099976</v>
      </c>
      <c r="G1978" s="260">
        <v>2830180000</v>
      </c>
      <c r="H1978" s="263">
        <f t="shared" si="30"/>
        <v>-1.2184416821813193E-3</v>
      </c>
      <c r="I1978" s="262"/>
      <c r="J1978" s="266">
        <v>1976</v>
      </c>
      <c r="K1978">
        <v>-1.2184416821813193E-3</v>
      </c>
      <c r="L1978" s="267">
        <v>-4.2127209192932792E-3</v>
      </c>
    </row>
    <row r="1979" spans="1:12" ht="14.4" x14ac:dyDescent="0.3">
      <c r="A1979" s="8">
        <v>41269</v>
      </c>
      <c r="B1979" s="260">
        <v>1426.660034</v>
      </c>
      <c r="C1979" s="260">
        <v>1429.420044</v>
      </c>
      <c r="D1979" s="260">
        <v>1416.4300539999999</v>
      </c>
      <c r="E1979" s="260">
        <v>1419.829956</v>
      </c>
      <c r="F1979" s="261">
        <v>1419.829956</v>
      </c>
      <c r="G1979" s="260">
        <v>2285030000</v>
      </c>
      <c r="H1979" s="263">
        <f t="shared" si="30"/>
        <v>-4.7874601076824987E-3</v>
      </c>
      <c r="I1979" s="262"/>
      <c r="J1979" s="266">
        <v>1977</v>
      </c>
      <c r="K1979">
        <v>-4.7874601076824987E-3</v>
      </c>
      <c r="L1979" s="267">
        <v>-4.2079169915594395E-3</v>
      </c>
    </row>
    <row r="1980" spans="1:12" ht="14.4" x14ac:dyDescent="0.3">
      <c r="A1980" s="8">
        <v>41267</v>
      </c>
      <c r="B1980" s="260">
        <v>1430.150024</v>
      </c>
      <c r="C1980" s="260">
        <v>1430.150024</v>
      </c>
      <c r="D1980" s="260">
        <v>1424.660034</v>
      </c>
      <c r="E1980" s="260">
        <v>1426.660034</v>
      </c>
      <c r="F1980" s="261">
        <v>1426.660034</v>
      </c>
      <c r="G1980" s="260">
        <v>1248960000</v>
      </c>
      <c r="H1980" s="263">
        <f t="shared" si="30"/>
        <v>-2.4402964314462956E-3</v>
      </c>
      <c r="I1980" s="262"/>
      <c r="J1980" s="266">
        <v>1978</v>
      </c>
      <c r="K1980">
        <v>-2.4402964314462956E-3</v>
      </c>
      <c r="L1980" s="267">
        <v>-4.2077876659714977E-3</v>
      </c>
    </row>
    <row r="1981" spans="1:12" ht="14.4" x14ac:dyDescent="0.3">
      <c r="A1981" s="8">
        <v>41264</v>
      </c>
      <c r="B1981" s="260">
        <v>1443.670044</v>
      </c>
      <c r="C1981" s="260">
        <v>1443.670044</v>
      </c>
      <c r="D1981" s="260">
        <v>1422.579956</v>
      </c>
      <c r="E1981" s="260">
        <v>1430.150024</v>
      </c>
      <c r="F1981" s="261">
        <v>1430.150024</v>
      </c>
      <c r="G1981" s="260">
        <v>5229160000</v>
      </c>
      <c r="H1981" s="263">
        <f t="shared" si="30"/>
        <v>-9.378687636087131E-3</v>
      </c>
      <c r="I1981" s="262"/>
      <c r="J1981" s="266">
        <v>1979</v>
      </c>
      <c r="K1981">
        <v>-9.378687636087131E-3</v>
      </c>
      <c r="L1981" s="267">
        <v>-4.2037196648043234E-3</v>
      </c>
    </row>
    <row r="1982" spans="1:12" ht="14.4" x14ac:dyDescent="0.3">
      <c r="A1982" s="8">
        <v>41263</v>
      </c>
      <c r="B1982" s="260">
        <v>1435.8100589999999</v>
      </c>
      <c r="C1982" s="260">
        <v>1443.6999510000001</v>
      </c>
      <c r="D1982" s="260">
        <v>1432.8199460000001</v>
      </c>
      <c r="E1982" s="260">
        <v>1443.6899410000001</v>
      </c>
      <c r="F1982" s="261">
        <v>1443.6899410000001</v>
      </c>
      <c r="G1982" s="260">
        <v>3686580000</v>
      </c>
      <c r="H1982" s="263">
        <f t="shared" si="30"/>
        <v>5.4881089254161441E-3</v>
      </c>
      <c r="I1982" s="262"/>
      <c r="J1982" s="266">
        <v>1980</v>
      </c>
      <c r="K1982">
        <v>5.4881089254161441E-3</v>
      </c>
      <c r="L1982" s="267">
        <v>-4.2031992542782264E-3</v>
      </c>
    </row>
    <row r="1983" spans="1:12" ht="14.4" x14ac:dyDescent="0.3">
      <c r="A1983" s="8">
        <v>41262</v>
      </c>
      <c r="B1983" s="260">
        <v>1446.790039</v>
      </c>
      <c r="C1983" s="260">
        <v>1447.75</v>
      </c>
      <c r="D1983" s="260">
        <v>1435.8000489999999</v>
      </c>
      <c r="E1983" s="260">
        <v>1435.8100589999999</v>
      </c>
      <c r="F1983" s="261">
        <v>1435.8100589999999</v>
      </c>
      <c r="G1983" s="260">
        <v>3869800000</v>
      </c>
      <c r="H1983" s="263">
        <f t="shared" si="30"/>
        <v>-7.5892007160826662E-3</v>
      </c>
      <c r="I1983" s="262"/>
      <c r="J1983" s="266">
        <v>1981</v>
      </c>
      <c r="K1983">
        <v>-7.5892007160826662E-3</v>
      </c>
      <c r="L1983" s="267">
        <v>-4.1983313158616567E-3</v>
      </c>
    </row>
    <row r="1984" spans="1:12" ht="14.4" x14ac:dyDescent="0.3">
      <c r="A1984" s="8">
        <v>41261</v>
      </c>
      <c r="B1984" s="260">
        <v>1430.469971</v>
      </c>
      <c r="C1984" s="260">
        <v>1448</v>
      </c>
      <c r="D1984" s="260">
        <v>1430.469971</v>
      </c>
      <c r="E1984" s="260">
        <v>1446.790039</v>
      </c>
      <c r="F1984" s="261">
        <v>1446.790039</v>
      </c>
      <c r="G1984" s="260">
        <v>4302240000</v>
      </c>
      <c r="H1984" s="263">
        <f t="shared" si="30"/>
        <v>1.1486656626513448E-2</v>
      </c>
      <c r="I1984" s="262"/>
      <c r="J1984" s="266">
        <v>1982</v>
      </c>
      <c r="K1984">
        <v>1.1486656626513448E-2</v>
      </c>
      <c r="L1984" s="267">
        <v>-4.1977342355855284E-3</v>
      </c>
    </row>
    <row r="1985" spans="1:12" ht="14.4" x14ac:dyDescent="0.3">
      <c r="A1985" s="8">
        <v>41260</v>
      </c>
      <c r="B1985" s="260">
        <v>1413.540039</v>
      </c>
      <c r="C1985" s="260">
        <v>1430.670044</v>
      </c>
      <c r="D1985" s="260">
        <v>1413.540039</v>
      </c>
      <c r="E1985" s="260">
        <v>1430.3599850000001</v>
      </c>
      <c r="F1985" s="261">
        <v>1430.3599850000001</v>
      </c>
      <c r="G1985" s="260">
        <v>3455610000</v>
      </c>
      <c r="H1985" s="263">
        <f t="shared" si="30"/>
        <v>1.1870590643830559E-2</v>
      </c>
      <c r="I1985" s="262"/>
      <c r="J1985" s="266">
        <v>1983</v>
      </c>
      <c r="K1985">
        <v>1.1870590643830559E-2</v>
      </c>
      <c r="L1985" s="267">
        <v>-4.1868742875354201E-3</v>
      </c>
    </row>
    <row r="1986" spans="1:12" ht="14.4" x14ac:dyDescent="0.3">
      <c r="A1986" s="8">
        <v>41257</v>
      </c>
      <c r="B1986" s="260">
        <v>1419.4499510000001</v>
      </c>
      <c r="C1986" s="260">
        <v>1419.4499510000001</v>
      </c>
      <c r="D1986" s="260">
        <v>1411.880005</v>
      </c>
      <c r="E1986" s="260">
        <v>1413.579956</v>
      </c>
      <c r="F1986" s="261">
        <v>1413.579956</v>
      </c>
      <c r="G1986" s="260">
        <v>3210170000</v>
      </c>
      <c r="H1986" s="263">
        <f t="shared" si="30"/>
        <v>-4.1354011783681531E-3</v>
      </c>
      <c r="I1986" s="262"/>
      <c r="J1986" s="266">
        <v>1984</v>
      </c>
      <c r="K1986">
        <v>-4.1354011783681531E-3</v>
      </c>
      <c r="L1986" s="267">
        <v>-4.1849341891683082E-3</v>
      </c>
    </row>
    <row r="1987" spans="1:12" ht="14.4" x14ac:dyDescent="0.3">
      <c r="A1987" s="8">
        <v>41256</v>
      </c>
      <c r="B1987" s="260">
        <v>1428.4799800000001</v>
      </c>
      <c r="C1987" s="260">
        <v>1431.3599850000001</v>
      </c>
      <c r="D1987" s="260">
        <v>1416</v>
      </c>
      <c r="E1987" s="260">
        <v>1419.4499510000001</v>
      </c>
      <c r="F1987" s="261">
        <v>1419.4499510000001</v>
      </c>
      <c r="G1987" s="260">
        <v>3349960000</v>
      </c>
      <c r="H1987" s="263">
        <f t="shared" si="30"/>
        <v>-6.3214249596973788E-3</v>
      </c>
      <c r="I1987" s="262"/>
      <c r="J1987" s="266">
        <v>1985</v>
      </c>
      <c r="K1987">
        <v>-6.3214249596973788E-3</v>
      </c>
      <c r="L1987" s="267">
        <v>-4.1823546989698014E-3</v>
      </c>
    </row>
    <row r="1988" spans="1:12" ht="14.4" x14ac:dyDescent="0.3">
      <c r="A1988" s="8">
        <v>41255</v>
      </c>
      <c r="B1988" s="260">
        <v>1427.839966</v>
      </c>
      <c r="C1988" s="260">
        <v>1438.589966</v>
      </c>
      <c r="D1988" s="260">
        <v>1426.76001</v>
      </c>
      <c r="E1988" s="260">
        <v>1428.4799800000001</v>
      </c>
      <c r="F1988" s="261">
        <v>1428.4799800000001</v>
      </c>
      <c r="G1988" s="260">
        <v>3709050000</v>
      </c>
      <c r="H1988" s="263">
        <f t="shared" ref="H1988:H2051" si="31">(F1988-F1989)/F1989</f>
        <v>4.4823930919444838E-4</v>
      </c>
      <c r="I1988" s="262"/>
      <c r="J1988" s="266">
        <v>1986</v>
      </c>
      <c r="K1988">
        <v>4.4823930919444838E-4</v>
      </c>
      <c r="L1988" s="267">
        <v>-4.1810098364417113E-3</v>
      </c>
    </row>
    <row r="1989" spans="1:12" ht="14.4" x14ac:dyDescent="0.3">
      <c r="A1989" s="8">
        <v>41254</v>
      </c>
      <c r="B1989" s="260">
        <v>1418.5500489999999</v>
      </c>
      <c r="C1989" s="260">
        <v>1434.2700199999999</v>
      </c>
      <c r="D1989" s="260">
        <v>1418.5500489999999</v>
      </c>
      <c r="E1989" s="260">
        <v>1427.839966</v>
      </c>
      <c r="F1989" s="261">
        <v>1427.839966</v>
      </c>
      <c r="G1989" s="260">
        <v>3650230000</v>
      </c>
      <c r="H1989" s="263">
        <f t="shared" si="31"/>
        <v>6.5488820831869432E-3</v>
      </c>
      <c r="I1989" s="262"/>
      <c r="J1989" s="266">
        <v>1987</v>
      </c>
      <c r="K1989">
        <v>6.5488820831869432E-3</v>
      </c>
      <c r="L1989" s="267">
        <v>-4.1586214813872351E-3</v>
      </c>
    </row>
    <row r="1990" spans="1:12" ht="14.4" x14ac:dyDescent="0.3">
      <c r="A1990" s="8">
        <v>41253</v>
      </c>
      <c r="B1990" s="260">
        <v>1418.0699460000001</v>
      </c>
      <c r="C1990" s="260">
        <v>1421.6400149999999</v>
      </c>
      <c r="D1990" s="260">
        <v>1415.6400149999999</v>
      </c>
      <c r="E1990" s="260">
        <v>1418.5500489999999</v>
      </c>
      <c r="F1990" s="261">
        <v>1418.5500489999999</v>
      </c>
      <c r="G1990" s="260">
        <v>2999430000</v>
      </c>
      <c r="H1990" s="263">
        <f t="shared" si="31"/>
        <v>3.3856087378067304E-4</v>
      </c>
      <c r="I1990" s="262"/>
      <c r="J1990" s="266">
        <v>1988</v>
      </c>
      <c r="K1990">
        <v>3.3856087378067304E-4</v>
      </c>
      <c r="L1990" s="267">
        <v>-4.1584914070502358E-3</v>
      </c>
    </row>
    <row r="1991" spans="1:12" ht="14.4" x14ac:dyDescent="0.3">
      <c r="A1991" s="8">
        <v>41250</v>
      </c>
      <c r="B1991" s="260">
        <v>1413.9499510000001</v>
      </c>
      <c r="C1991" s="260">
        <v>1420.339966</v>
      </c>
      <c r="D1991" s="260">
        <v>1410.900024</v>
      </c>
      <c r="E1991" s="260">
        <v>1418.0699460000001</v>
      </c>
      <c r="F1991" s="261">
        <v>1418.0699460000001</v>
      </c>
      <c r="G1991" s="260">
        <v>3125160000</v>
      </c>
      <c r="H1991" s="263">
        <f t="shared" si="31"/>
        <v>2.9209196799964946E-3</v>
      </c>
      <c r="I1991" s="262"/>
      <c r="J1991" s="266">
        <v>1989</v>
      </c>
      <c r="K1991">
        <v>2.9209196799964946E-3</v>
      </c>
      <c r="L1991" s="267">
        <v>-4.1560459502908327E-3</v>
      </c>
    </row>
    <row r="1992" spans="1:12" ht="14.4" x14ac:dyDescent="0.3">
      <c r="A1992" s="8">
        <v>41249</v>
      </c>
      <c r="B1992" s="260">
        <v>1409.4300539999999</v>
      </c>
      <c r="C1992" s="260">
        <v>1413.9499510000001</v>
      </c>
      <c r="D1992" s="260">
        <v>1405.9300539999999</v>
      </c>
      <c r="E1992" s="260">
        <v>1413.9399410000001</v>
      </c>
      <c r="F1992" s="261">
        <v>1413.9399410000001</v>
      </c>
      <c r="G1992" s="260">
        <v>3229700000</v>
      </c>
      <c r="H1992" s="263">
        <f t="shared" si="31"/>
        <v>3.3065905314124595E-3</v>
      </c>
      <c r="I1992" s="262"/>
      <c r="J1992" s="266">
        <v>1990</v>
      </c>
      <c r="K1992">
        <v>3.3065905314124595E-3</v>
      </c>
      <c r="L1992" s="267">
        <v>-4.1490456229959357E-3</v>
      </c>
    </row>
    <row r="1993" spans="1:12" ht="14.4" x14ac:dyDescent="0.3">
      <c r="A1993" s="8">
        <v>41248</v>
      </c>
      <c r="B1993" s="260">
        <v>1407.0500489999999</v>
      </c>
      <c r="C1993" s="260">
        <v>1415.5600589999999</v>
      </c>
      <c r="D1993" s="260">
        <v>1398.2299800000001</v>
      </c>
      <c r="E1993" s="260">
        <v>1409.280029</v>
      </c>
      <c r="F1993" s="261">
        <v>1409.280029</v>
      </c>
      <c r="G1993" s="260">
        <v>4253920000</v>
      </c>
      <c r="H1993" s="263">
        <f t="shared" si="31"/>
        <v>1.5848618900123209E-3</v>
      </c>
      <c r="I1993" s="262"/>
      <c r="J1993" s="266">
        <v>1991</v>
      </c>
      <c r="K1993">
        <v>1.5848618900123209E-3</v>
      </c>
      <c r="L1993" s="267">
        <v>-4.1426982671658921E-3</v>
      </c>
    </row>
    <row r="1994" spans="1:12" ht="14.4" x14ac:dyDescent="0.3">
      <c r="A1994" s="8">
        <v>41247</v>
      </c>
      <c r="B1994" s="260">
        <v>1409.459961</v>
      </c>
      <c r="C1994" s="260">
        <v>1413.1400149999999</v>
      </c>
      <c r="D1994" s="260">
        <v>1403.650024</v>
      </c>
      <c r="E1994" s="260">
        <v>1407.0500489999999</v>
      </c>
      <c r="F1994" s="261">
        <v>1407.0500489999999</v>
      </c>
      <c r="G1994" s="260">
        <v>3247710000</v>
      </c>
      <c r="H1994" s="263">
        <f t="shared" si="31"/>
        <v>-1.709812315839227E-3</v>
      </c>
      <c r="I1994" s="262"/>
      <c r="J1994" s="266">
        <v>1992</v>
      </c>
      <c r="K1994">
        <v>-1.709812315839227E-3</v>
      </c>
      <c r="L1994" s="267">
        <v>-4.141313999847746E-3</v>
      </c>
    </row>
    <row r="1995" spans="1:12" ht="14.4" x14ac:dyDescent="0.3">
      <c r="A1995" s="8">
        <v>41246</v>
      </c>
      <c r="B1995" s="260">
        <v>1416.339966</v>
      </c>
      <c r="C1995" s="260">
        <v>1423.7299800000001</v>
      </c>
      <c r="D1995" s="260">
        <v>1408.459961</v>
      </c>
      <c r="E1995" s="260">
        <v>1409.459961</v>
      </c>
      <c r="F1995" s="261">
        <v>1409.459961</v>
      </c>
      <c r="G1995" s="260">
        <v>3074280000</v>
      </c>
      <c r="H1995" s="263">
        <f t="shared" si="31"/>
        <v>-4.7452250023003826E-3</v>
      </c>
      <c r="I1995" s="262"/>
      <c r="J1995" s="266">
        <v>1993</v>
      </c>
      <c r="K1995">
        <v>-4.7452250023003826E-3</v>
      </c>
      <c r="L1995" s="267">
        <v>-4.1408414917407828E-3</v>
      </c>
    </row>
    <row r="1996" spans="1:12" ht="14.4" x14ac:dyDescent="0.3">
      <c r="A1996" s="8">
        <v>41243</v>
      </c>
      <c r="B1996" s="260">
        <v>1415.9499510000001</v>
      </c>
      <c r="C1996" s="260">
        <v>1418.8599850000001</v>
      </c>
      <c r="D1996" s="260">
        <v>1411.630005</v>
      </c>
      <c r="E1996" s="260">
        <v>1416.1800539999999</v>
      </c>
      <c r="F1996" s="261">
        <v>1416.1800539999999</v>
      </c>
      <c r="G1996" s="260">
        <v>3966000000</v>
      </c>
      <c r="H1996" s="263">
        <f t="shared" si="31"/>
        <v>1.6250786253946614E-4</v>
      </c>
      <c r="I1996" s="262"/>
      <c r="J1996" s="266">
        <v>1994</v>
      </c>
      <c r="K1996">
        <v>1.6250786253946614E-4</v>
      </c>
      <c r="L1996" s="267">
        <v>-4.1376696789078892E-3</v>
      </c>
    </row>
    <row r="1997" spans="1:12" ht="14.4" x14ac:dyDescent="0.3">
      <c r="A1997" s="8">
        <v>41242</v>
      </c>
      <c r="B1997" s="260">
        <v>1409.959961</v>
      </c>
      <c r="C1997" s="260">
        <v>1419.6999510000001</v>
      </c>
      <c r="D1997" s="260">
        <v>1409.040039</v>
      </c>
      <c r="E1997" s="260">
        <v>1415.9499510000001</v>
      </c>
      <c r="F1997" s="261">
        <v>1415.9499510000001</v>
      </c>
      <c r="G1997" s="260">
        <v>3356850000</v>
      </c>
      <c r="H1997" s="263">
        <f t="shared" si="31"/>
        <v>4.2696423009932725E-3</v>
      </c>
      <c r="I1997" s="262"/>
      <c r="J1997" s="266">
        <v>1995</v>
      </c>
      <c r="K1997">
        <v>4.2696423009932725E-3</v>
      </c>
      <c r="L1997" s="267">
        <v>-4.1355125186231211E-3</v>
      </c>
    </row>
    <row r="1998" spans="1:12" ht="14.4" x14ac:dyDescent="0.3">
      <c r="A1998" s="8">
        <v>41241</v>
      </c>
      <c r="B1998" s="260">
        <v>1398.7700199999999</v>
      </c>
      <c r="C1998" s="260">
        <v>1410.3100589999999</v>
      </c>
      <c r="D1998" s="260">
        <v>1385.4300539999999</v>
      </c>
      <c r="E1998" s="260">
        <v>1409.9300539999999</v>
      </c>
      <c r="F1998" s="261">
        <v>1409.9300539999999</v>
      </c>
      <c r="G1998" s="260">
        <v>3359250000</v>
      </c>
      <c r="H1998" s="263">
        <f t="shared" si="31"/>
        <v>7.8560291817415754E-3</v>
      </c>
      <c r="I1998" s="262"/>
      <c r="J1998" s="266">
        <v>1996</v>
      </c>
      <c r="K1998">
        <v>7.8560291817415754E-3</v>
      </c>
      <c r="L1998" s="267">
        <v>-4.1354011783681531E-3</v>
      </c>
    </row>
    <row r="1999" spans="1:12" ht="14.4" x14ac:dyDescent="0.3">
      <c r="A1999" s="8">
        <v>41240</v>
      </c>
      <c r="B1999" s="260">
        <v>1406.290039</v>
      </c>
      <c r="C1999" s="260">
        <v>1409.01001</v>
      </c>
      <c r="D1999" s="260">
        <v>1398.030029</v>
      </c>
      <c r="E1999" s="260">
        <v>1398.9399410000001</v>
      </c>
      <c r="F1999" s="261">
        <v>1398.9399410000001</v>
      </c>
      <c r="G1999" s="260">
        <v>3323120000</v>
      </c>
      <c r="H1999" s="263">
        <f t="shared" si="31"/>
        <v>-5.2265875432257747E-3</v>
      </c>
      <c r="I1999" s="262"/>
      <c r="J1999" s="266">
        <v>1997</v>
      </c>
      <c r="K1999">
        <v>-5.2265875432257747E-3</v>
      </c>
      <c r="L1999" s="267">
        <v>-4.1350474382963638E-3</v>
      </c>
    </row>
    <row r="2000" spans="1:12" ht="14.4" x14ac:dyDescent="0.3">
      <c r="A2000" s="8">
        <v>41239</v>
      </c>
      <c r="B2000" s="260">
        <v>1409.150024</v>
      </c>
      <c r="C2000" s="260">
        <v>1409.150024</v>
      </c>
      <c r="D2000" s="260">
        <v>1397.6800539999999</v>
      </c>
      <c r="E2000" s="260">
        <v>1406.290039</v>
      </c>
      <c r="F2000" s="261">
        <v>1406.290039</v>
      </c>
      <c r="G2000" s="260">
        <v>2948960000</v>
      </c>
      <c r="H2000" s="263">
        <f t="shared" si="31"/>
        <v>-2.0295816281375952E-3</v>
      </c>
      <c r="I2000" s="262"/>
      <c r="J2000" s="266">
        <v>1998</v>
      </c>
      <c r="K2000">
        <v>-2.0295816281375952E-3</v>
      </c>
      <c r="L2000" s="267">
        <v>-4.1324922497914113E-3</v>
      </c>
    </row>
    <row r="2001" spans="1:12" ht="14.4" x14ac:dyDescent="0.3">
      <c r="A2001" s="8">
        <v>41236</v>
      </c>
      <c r="B2001" s="260">
        <v>1391.030029</v>
      </c>
      <c r="C2001" s="260">
        <v>1409.160034</v>
      </c>
      <c r="D2001" s="260">
        <v>1391.030029</v>
      </c>
      <c r="E2001" s="260">
        <v>1409.150024</v>
      </c>
      <c r="F2001" s="261">
        <v>1409.150024</v>
      </c>
      <c r="G2001" s="260">
        <v>1504960000</v>
      </c>
      <c r="H2001" s="263">
        <f t="shared" si="31"/>
        <v>1.3026314761174733E-2</v>
      </c>
      <c r="I2001" s="262"/>
      <c r="J2001" s="266">
        <v>1999</v>
      </c>
      <c r="K2001">
        <v>1.3026314761174733E-2</v>
      </c>
      <c r="L2001" s="267">
        <v>-4.1322994089231747E-3</v>
      </c>
    </row>
    <row r="2002" spans="1:12" ht="14.4" x14ac:dyDescent="0.3">
      <c r="A2002" s="8">
        <v>41234</v>
      </c>
      <c r="B2002" s="260">
        <v>1387.790039</v>
      </c>
      <c r="C2002" s="260">
        <v>1391.25</v>
      </c>
      <c r="D2002" s="260">
        <v>1386.3900149999999</v>
      </c>
      <c r="E2002" s="260">
        <v>1391.030029</v>
      </c>
      <c r="F2002" s="261">
        <v>1391.030029</v>
      </c>
      <c r="G2002" s="260">
        <v>2667090000</v>
      </c>
      <c r="H2002" s="263">
        <f t="shared" si="31"/>
        <v>2.3201806177426641E-3</v>
      </c>
      <c r="I2002" s="262"/>
      <c r="J2002" s="266">
        <v>2000</v>
      </c>
      <c r="K2002">
        <v>2.3201806177426641E-3</v>
      </c>
      <c r="L2002" s="267">
        <v>-4.1319533688654268E-3</v>
      </c>
    </row>
    <row r="2003" spans="1:12" ht="14.4" x14ac:dyDescent="0.3">
      <c r="A2003" s="8">
        <v>41233</v>
      </c>
      <c r="B2003" s="260">
        <v>1386.8199460000001</v>
      </c>
      <c r="C2003" s="260">
        <v>1389.7700199999999</v>
      </c>
      <c r="D2003" s="260">
        <v>1377.040039</v>
      </c>
      <c r="E2003" s="260">
        <v>1387.8100589999999</v>
      </c>
      <c r="F2003" s="261">
        <v>1387.8100589999999</v>
      </c>
      <c r="G2003" s="260">
        <v>3207160000</v>
      </c>
      <c r="H2003" s="263">
        <f t="shared" si="31"/>
        <v>6.6338641856900364E-4</v>
      </c>
      <c r="I2003" s="262"/>
      <c r="J2003" s="266">
        <v>2001</v>
      </c>
      <c r="K2003">
        <v>6.6338641856900364E-4</v>
      </c>
      <c r="L2003" s="267">
        <v>-4.1310716999271432E-3</v>
      </c>
    </row>
    <row r="2004" spans="1:12" ht="14.4" x14ac:dyDescent="0.3">
      <c r="A2004" s="8">
        <v>41232</v>
      </c>
      <c r="B2004" s="260">
        <v>1359.880005</v>
      </c>
      <c r="C2004" s="260">
        <v>1386.8900149999999</v>
      </c>
      <c r="D2004" s="260">
        <v>1359.880005</v>
      </c>
      <c r="E2004" s="260">
        <v>1386.8900149999999</v>
      </c>
      <c r="F2004" s="261">
        <v>1386.8900149999999</v>
      </c>
      <c r="G2004" s="260">
        <v>3374800000</v>
      </c>
      <c r="H2004" s="263">
        <f t="shared" si="31"/>
        <v>1.9862053931736401E-2</v>
      </c>
      <c r="I2004" s="262"/>
      <c r="J2004" s="266">
        <v>2002</v>
      </c>
      <c r="K2004">
        <v>1.9862053931736401E-2</v>
      </c>
      <c r="L2004" s="267">
        <v>-4.1225855045736465E-3</v>
      </c>
    </row>
    <row r="2005" spans="1:12" ht="14.4" x14ac:dyDescent="0.3">
      <c r="A2005" s="8">
        <v>41229</v>
      </c>
      <c r="B2005" s="260">
        <v>1353.3599850000001</v>
      </c>
      <c r="C2005" s="260">
        <v>1362.030029</v>
      </c>
      <c r="D2005" s="260">
        <v>1343.349976</v>
      </c>
      <c r="E2005" s="260">
        <v>1359.880005</v>
      </c>
      <c r="F2005" s="261">
        <v>1359.880005</v>
      </c>
      <c r="G2005" s="260">
        <v>4045910000</v>
      </c>
      <c r="H2005" s="263">
        <f t="shared" si="31"/>
        <v>4.8399497631455256E-3</v>
      </c>
      <c r="I2005" s="262"/>
      <c r="J2005" s="266">
        <v>2003</v>
      </c>
      <c r="K2005">
        <v>4.8399497631455256E-3</v>
      </c>
      <c r="L2005" s="267">
        <v>-4.122512757857702E-3</v>
      </c>
    </row>
    <row r="2006" spans="1:12" ht="14.4" x14ac:dyDescent="0.3">
      <c r="A2006" s="8">
        <v>41228</v>
      </c>
      <c r="B2006" s="260">
        <v>1355.410034</v>
      </c>
      <c r="C2006" s="260">
        <v>1360.619995</v>
      </c>
      <c r="D2006" s="260">
        <v>1348.0500489999999</v>
      </c>
      <c r="E2006" s="260">
        <v>1353.329956</v>
      </c>
      <c r="F2006" s="261">
        <v>1353.329956</v>
      </c>
      <c r="G2006" s="260">
        <v>3928870000</v>
      </c>
      <c r="H2006" s="263">
        <f t="shared" si="31"/>
        <v>-1.5935447815442708E-3</v>
      </c>
      <c r="I2006" s="262"/>
      <c r="J2006" s="266">
        <v>2004</v>
      </c>
      <c r="K2006">
        <v>-1.5935447815442708E-3</v>
      </c>
      <c r="L2006" s="267">
        <v>-4.1200076900923168E-3</v>
      </c>
    </row>
    <row r="2007" spans="1:12" ht="14.4" x14ac:dyDescent="0.3">
      <c r="A2007" s="8">
        <v>41227</v>
      </c>
      <c r="B2007" s="260">
        <v>1374.6400149999999</v>
      </c>
      <c r="C2007" s="260">
        <v>1380.130005</v>
      </c>
      <c r="D2007" s="260">
        <v>1352.5</v>
      </c>
      <c r="E2007" s="260">
        <v>1355.48999</v>
      </c>
      <c r="F2007" s="261">
        <v>1355.48999</v>
      </c>
      <c r="G2007" s="260">
        <v>4109510000</v>
      </c>
      <c r="H2007" s="263">
        <f t="shared" si="31"/>
        <v>-1.385203567640644E-2</v>
      </c>
      <c r="I2007" s="262"/>
      <c r="J2007" s="266">
        <v>2005</v>
      </c>
      <c r="K2007">
        <v>-1.385203567640644E-2</v>
      </c>
      <c r="L2007" s="267">
        <v>-4.114245733291071E-3</v>
      </c>
    </row>
    <row r="2008" spans="1:12" ht="14.4" x14ac:dyDescent="0.3">
      <c r="A2008" s="8">
        <v>41226</v>
      </c>
      <c r="B2008" s="260">
        <v>1380.030029</v>
      </c>
      <c r="C2008" s="260">
        <v>1388.8100589999999</v>
      </c>
      <c r="D2008" s="260">
        <v>1371.3900149999999</v>
      </c>
      <c r="E2008" s="260">
        <v>1374.530029</v>
      </c>
      <c r="F2008" s="261">
        <v>1374.530029</v>
      </c>
      <c r="G2008" s="260">
        <v>3455550000</v>
      </c>
      <c r="H2008" s="263">
        <f t="shared" si="31"/>
        <v>-3.985420523048633E-3</v>
      </c>
      <c r="I2008" s="262"/>
      <c r="J2008" s="266">
        <v>2006</v>
      </c>
      <c r="K2008">
        <v>-3.985420523048633E-3</v>
      </c>
      <c r="L2008" s="267">
        <v>-4.1049720571030611E-3</v>
      </c>
    </row>
    <row r="2009" spans="1:12" ht="14.4" x14ac:dyDescent="0.3">
      <c r="A2009" s="8">
        <v>41225</v>
      </c>
      <c r="B2009" s="260">
        <v>1379.8599850000001</v>
      </c>
      <c r="C2009" s="260">
        <v>1384.869995</v>
      </c>
      <c r="D2009" s="260">
        <v>1377.1899410000001</v>
      </c>
      <c r="E2009" s="260">
        <v>1380.030029</v>
      </c>
      <c r="F2009" s="261">
        <v>1380.030029</v>
      </c>
      <c r="G2009" s="260">
        <v>2567540000</v>
      </c>
      <c r="H2009" s="263">
        <f t="shared" si="31"/>
        <v>1.3048737408540096E-4</v>
      </c>
      <c r="I2009" s="262"/>
      <c r="J2009" s="266">
        <v>2007</v>
      </c>
      <c r="K2009">
        <v>1.3048737408540096E-4</v>
      </c>
      <c r="L2009" s="267">
        <v>-4.1036163733365553E-3</v>
      </c>
    </row>
    <row r="2010" spans="1:12" ht="14.4" x14ac:dyDescent="0.3">
      <c r="A2010" s="8">
        <v>41222</v>
      </c>
      <c r="B2010" s="260">
        <v>1377.5500489999999</v>
      </c>
      <c r="C2010" s="260">
        <v>1391.3900149999999</v>
      </c>
      <c r="D2010" s="260">
        <v>1373.030029</v>
      </c>
      <c r="E2010" s="260">
        <v>1379.849976</v>
      </c>
      <c r="F2010" s="261">
        <v>1379.849976</v>
      </c>
      <c r="G2010" s="260">
        <v>3647350000</v>
      </c>
      <c r="H2010" s="263">
        <f t="shared" si="31"/>
        <v>1.698692556143388E-3</v>
      </c>
      <c r="I2010" s="262"/>
      <c r="J2010" s="266">
        <v>2008</v>
      </c>
      <c r="K2010">
        <v>1.698692556143388E-3</v>
      </c>
      <c r="L2010" s="267">
        <v>-4.1004706092607297E-3</v>
      </c>
    </row>
    <row r="2011" spans="1:12" ht="14.4" x14ac:dyDescent="0.3">
      <c r="A2011" s="8">
        <v>41221</v>
      </c>
      <c r="B2011" s="260">
        <v>1394.530029</v>
      </c>
      <c r="C2011" s="260">
        <v>1401.2299800000001</v>
      </c>
      <c r="D2011" s="260">
        <v>1377.51001</v>
      </c>
      <c r="E2011" s="260">
        <v>1377.51001</v>
      </c>
      <c r="F2011" s="261">
        <v>1377.51001</v>
      </c>
      <c r="G2011" s="260">
        <v>3779520000</v>
      </c>
      <c r="H2011" s="263">
        <f t="shared" si="31"/>
        <v>-1.2204842237929354E-2</v>
      </c>
      <c r="I2011" s="262"/>
      <c r="J2011" s="266">
        <v>2009</v>
      </c>
      <c r="K2011">
        <v>-1.2204842237929354E-2</v>
      </c>
      <c r="L2011" s="267">
        <v>-4.0997105815254817E-3</v>
      </c>
    </row>
    <row r="2012" spans="1:12" ht="14.4" x14ac:dyDescent="0.3">
      <c r="A2012" s="8">
        <v>41220</v>
      </c>
      <c r="B2012" s="260">
        <v>1428.2700199999999</v>
      </c>
      <c r="C2012" s="260">
        <v>1428.2700199999999</v>
      </c>
      <c r="D2012" s="260">
        <v>1388.1400149999999</v>
      </c>
      <c r="E2012" s="260">
        <v>1394.530029</v>
      </c>
      <c r="F2012" s="261">
        <v>1394.530029</v>
      </c>
      <c r="G2012" s="260">
        <v>4356490000</v>
      </c>
      <c r="H2012" s="263">
        <f t="shared" si="31"/>
        <v>-2.3705000486159193E-2</v>
      </c>
      <c r="I2012" s="262"/>
      <c r="J2012" s="266">
        <v>2010</v>
      </c>
      <c r="K2012">
        <v>-2.3705000486159193E-2</v>
      </c>
      <c r="L2012" s="267">
        <v>-4.0956752719136617E-3</v>
      </c>
    </row>
    <row r="2013" spans="1:12" ht="14.4" x14ac:dyDescent="0.3">
      <c r="A2013" s="8">
        <v>41219</v>
      </c>
      <c r="B2013" s="260">
        <v>1417.26001</v>
      </c>
      <c r="C2013" s="260">
        <v>1433.380005</v>
      </c>
      <c r="D2013" s="260">
        <v>1417.26001</v>
      </c>
      <c r="E2013" s="260">
        <v>1428.3900149999999</v>
      </c>
      <c r="F2013" s="261">
        <v>1428.3900149999999</v>
      </c>
      <c r="G2013" s="260">
        <v>3306970000</v>
      </c>
      <c r="H2013" s="263">
        <f t="shared" si="31"/>
        <v>7.853184963569234E-3</v>
      </c>
      <c r="I2013" s="262"/>
      <c r="J2013" s="266">
        <v>2011</v>
      </c>
      <c r="K2013">
        <v>7.853184963569234E-3</v>
      </c>
      <c r="L2013" s="267">
        <v>-4.0925143472405785E-3</v>
      </c>
    </row>
    <row r="2014" spans="1:12" ht="14.4" x14ac:dyDescent="0.3">
      <c r="A2014" s="8">
        <v>41218</v>
      </c>
      <c r="B2014" s="260">
        <v>1414.0200199999999</v>
      </c>
      <c r="C2014" s="260">
        <v>1419.900024</v>
      </c>
      <c r="D2014" s="260">
        <v>1408.130005</v>
      </c>
      <c r="E2014" s="260">
        <v>1417.26001</v>
      </c>
      <c r="F2014" s="261">
        <v>1417.26001</v>
      </c>
      <c r="G2014" s="260">
        <v>2921040000</v>
      </c>
      <c r="H2014" s="263">
        <f t="shared" si="31"/>
        <v>2.1638092957336767E-3</v>
      </c>
      <c r="I2014" s="262"/>
      <c r="J2014" s="266">
        <v>2012</v>
      </c>
      <c r="K2014">
        <v>2.1638092957336767E-3</v>
      </c>
      <c r="L2014" s="267">
        <v>-4.0896559494183167E-3</v>
      </c>
    </row>
    <row r="2015" spans="1:12" ht="14.4" x14ac:dyDescent="0.3">
      <c r="A2015" s="8">
        <v>41215</v>
      </c>
      <c r="B2015" s="260">
        <v>1427.589966</v>
      </c>
      <c r="C2015" s="260">
        <v>1434.2700199999999</v>
      </c>
      <c r="D2015" s="260">
        <v>1412.910034</v>
      </c>
      <c r="E2015" s="260">
        <v>1414.1999510000001</v>
      </c>
      <c r="F2015" s="261">
        <v>1414.1999510000001</v>
      </c>
      <c r="G2015" s="260">
        <v>3732480000</v>
      </c>
      <c r="H2015" s="263">
        <f t="shared" si="31"/>
        <v>-9.3794544084095568E-3</v>
      </c>
      <c r="I2015" s="262"/>
      <c r="J2015" s="266">
        <v>2013</v>
      </c>
      <c r="K2015">
        <v>-9.3794544084095568E-3</v>
      </c>
      <c r="L2015" s="267">
        <v>-4.0854252376683947E-3</v>
      </c>
    </row>
    <row r="2016" spans="1:12" ht="14.4" x14ac:dyDescent="0.3">
      <c r="A2016" s="8">
        <v>41214</v>
      </c>
      <c r="B2016" s="260">
        <v>1412.1999510000001</v>
      </c>
      <c r="C2016" s="260">
        <v>1428.349976</v>
      </c>
      <c r="D2016" s="260">
        <v>1412.1999510000001</v>
      </c>
      <c r="E2016" s="260">
        <v>1427.589966</v>
      </c>
      <c r="F2016" s="261">
        <v>1427.589966</v>
      </c>
      <c r="G2016" s="260">
        <v>3929890000</v>
      </c>
      <c r="H2016" s="263">
        <f t="shared" si="31"/>
        <v>1.0926475490383414E-2</v>
      </c>
      <c r="I2016" s="262"/>
      <c r="J2016" s="266">
        <v>2014</v>
      </c>
      <c r="K2016">
        <v>1.0926475490383414E-2</v>
      </c>
      <c r="L2016" s="267">
        <v>-4.0843784669551903E-3</v>
      </c>
    </row>
    <row r="2017" spans="1:12" ht="14.4" x14ac:dyDescent="0.3">
      <c r="A2017" s="8">
        <v>41213</v>
      </c>
      <c r="B2017" s="260">
        <v>1410.98999</v>
      </c>
      <c r="C2017" s="260">
        <v>1418.76001</v>
      </c>
      <c r="D2017" s="260">
        <v>1405.9499510000001</v>
      </c>
      <c r="E2017" s="260">
        <v>1412.160034</v>
      </c>
      <c r="F2017" s="261">
        <v>1412.160034</v>
      </c>
      <c r="G2017" s="260">
        <v>3577110000</v>
      </c>
      <c r="H2017" s="263">
        <f t="shared" si="31"/>
        <v>1.558798597651585E-4</v>
      </c>
      <c r="I2017" s="262"/>
      <c r="J2017" s="266">
        <v>2015</v>
      </c>
      <c r="K2017">
        <v>1.558798597651585E-4</v>
      </c>
      <c r="L2017" s="267">
        <v>-4.078328196941523E-3</v>
      </c>
    </row>
    <row r="2018" spans="1:12" ht="14.4" x14ac:dyDescent="0.3">
      <c r="A2018" s="8">
        <v>41208</v>
      </c>
      <c r="B2018" s="260">
        <v>1412.969971</v>
      </c>
      <c r="C2018" s="260">
        <v>1417.089966</v>
      </c>
      <c r="D2018" s="260">
        <v>1403.280029</v>
      </c>
      <c r="E2018" s="260">
        <v>1411.9399410000001</v>
      </c>
      <c r="F2018" s="261">
        <v>1411.9399410000001</v>
      </c>
      <c r="G2018" s="260">
        <v>3284910000</v>
      </c>
      <c r="H2018" s="263">
        <f t="shared" si="31"/>
        <v>-7.2898222972913912E-4</v>
      </c>
      <c r="I2018" s="262"/>
      <c r="J2018" s="266">
        <v>2016</v>
      </c>
      <c r="K2018">
        <v>-7.2898222972913912E-4</v>
      </c>
      <c r="L2018" s="267">
        <v>-4.0775435442378521E-3</v>
      </c>
    </row>
    <row r="2019" spans="1:12" ht="14.4" x14ac:dyDescent="0.3">
      <c r="A2019" s="8">
        <v>41207</v>
      </c>
      <c r="B2019" s="260">
        <v>1409.73999</v>
      </c>
      <c r="C2019" s="260">
        <v>1421.119995</v>
      </c>
      <c r="D2019" s="260">
        <v>1405.1400149999999</v>
      </c>
      <c r="E2019" s="260">
        <v>1412.969971</v>
      </c>
      <c r="F2019" s="261">
        <v>1412.969971</v>
      </c>
      <c r="G2019" s="260">
        <v>3512640000</v>
      </c>
      <c r="H2019" s="263">
        <f t="shared" si="31"/>
        <v>2.9955428571428479E-3</v>
      </c>
      <c r="I2019" s="262"/>
      <c r="J2019" s="266">
        <v>2017</v>
      </c>
      <c r="K2019">
        <v>2.9955428571428479E-3</v>
      </c>
      <c r="L2019" s="267">
        <v>-4.0738011625287493E-3</v>
      </c>
    </row>
    <row r="2020" spans="1:12" ht="14.4" x14ac:dyDescent="0.3">
      <c r="A2020" s="8">
        <v>41206</v>
      </c>
      <c r="B2020" s="260">
        <v>1413.1999510000001</v>
      </c>
      <c r="C2020" s="260">
        <v>1420.040039</v>
      </c>
      <c r="D2020" s="260">
        <v>1407.099976</v>
      </c>
      <c r="E2020" s="260">
        <v>1408.75</v>
      </c>
      <c r="F2020" s="261">
        <v>1408.75</v>
      </c>
      <c r="G2020" s="260">
        <v>3385970000</v>
      </c>
      <c r="H2020" s="263">
        <f t="shared" si="31"/>
        <v>-3.0853826285857371E-3</v>
      </c>
      <c r="I2020" s="262"/>
      <c r="J2020" s="266">
        <v>2018</v>
      </c>
      <c r="K2020">
        <v>-3.0853826285857371E-3</v>
      </c>
      <c r="L2020" s="267">
        <v>-4.0709721089971767E-3</v>
      </c>
    </row>
    <row r="2021" spans="1:12" ht="14.4" x14ac:dyDescent="0.3">
      <c r="A2021" s="8">
        <v>41205</v>
      </c>
      <c r="B2021" s="260">
        <v>1433.73999</v>
      </c>
      <c r="C2021" s="260">
        <v>1433.73999</v>
      </c>
      <c r="D2021" s="260">
        <v>1407.5600589999999</v>
      </c>
      <c r="E2021" s="260">
        <v>1413.1099850000001</v>
      </c>
      <c r="F2021" s="261">
        <v>1413.1099850000001</v>
      </c>
      <c r="G2021" s="260">
        <v>3587670000</v>
      </c>
      <c r="H2021" s="263">
        <f t="shared" si="31"/>
        <v>-1.4443906334108161E-2</v>
      </c>
      <c r="I2021" s="262"/>
      <c r="J2021" s="266">
        <v>2019</v>
      </c>
      <c r="K2021">
        <v>-1.4443906334108161E-2</v>
      </c>
      <c r="L2021" s="267">
        <v>-4.0708592677228218E-3</v>
      </c>
    </row>
    <row r="2022" spans="1:12" ht="14.4" x14ac:dyDescent="0.3">
      <c r="A2022" s="8">
        <v>41204</v>
      </c>
      <c r="B2022" s="260">
        <v>1433.209961</v>
      </c>
      <c r="C2022" s="260">
        <v>1435.459961</v>
      </c>
      <c r="D2022" s="260">
        <v>1422.0600589999999</v>
      </c>
      <c r="E2022" s="260">
        <v>1433.8199460000001</v>
      </c>
      <c r="F2022" s="261">
        <v>1433.8199460000001</v>
      </c>
      <c r="G2022" s="260">
        <v>3216220000</v>
      </c>
      <c r="H2022" s="263">
        <f t="shared" si="31"/>
        <v>4.3958234842228966E-4</v>
      </c>
      <c r="I2022" s="262"/>
      <c r="J2022" s="266">
        <v>2020</v>
      </c>
      <c r="K2022">
        <v>4.3958234842228966E-4</v>
      </c>
      <c r="L2022" s="267">
        <v>-4.0656958469359366E-3</v>
      </c>
    </row>
    <row r="2023" spans="1:12" ht="14.4" x14ac:dyDescent="0.3">
      <c r="A2023" s="8">
        <v>41201</v>
      </c>
      <c r="B2023" s="260">
        <v>1457.339966</v>
      </c>
      <c r="C2023" s="260">
        <v>1457.339966</v>
      </c>
      <c r="D2023" s="260">
        <v>1429.849976</v>
      </c>
      <c r="E2023" s="260">
        <v>1433.1899410000001</v>
      </c>
      <c r="F2023" s="261">
        <v>1433.1899410000001</v>
      </c>
      <c r="G2023" s="260">
        <v>3875170000</v>
      </c>
      <c r="H2023" s="263">
        <f t="shared" si="31"/>
        <v>-1.6571304955209001E-2</v>
      </c>
      <c r="I2023" s="262"/>
      <c r="J2023" s="266">
        <v>2021</v>
      </c>
      <c r="K2023">
        <v>-1.6571304955209001E-2</v>
      </c>
      <c r="L2023" s="267">
        <v>-4.0637165942254633E-3</v>
      </c>
    </row>
    <row r="2024" spans="1:12" ht="14.4" x14ac:dyDescent="0.3">
      <c r="A2024" s="8">
        <v>41200</v>
      </c>
      <c r="B2024" s="260">
        <v>1460.9399410000001</v>
      </c>
      <c r="C2024" s="260">
        <v>1464.0200199999999</v>
      </c>
      <c r="D2024" s="260">
        <v>1452.630005</v>
      </c>
      <c r="E2024" s="260">
        <v>1457.339966</v>
      </c>
      <c r="F2024" s="261">
        <v>1457.339966</v>
      </c>
      <c r="G2024" s="260">
        <v>3880030000</v>
      </c>
      <c r="H2024" s="263">
        <f t="shared" si="31"/>
        <v>-2.443728851820585E-3</v>
      </c>
      <c r="I2024" s="262"/>
      <c r="J2024" s="266">
        <v>2022</v>
      </c>
      <c r="K2024">
        <v>-2.443728851820585E-3</v>
      </c>
      <c r="L2024" s="267">
        <v>-4.0552883147562547E-3</v>
      </c>
    </row>
    <row r="2025" spans="1:12" ht="14.4" x14ac:dyDescent="0.3">
      <c r="A2025" s="8">
        <v>41199</v>
      </c>
      <c r="B2025" s="260">
        <v>1454.219971</v>
      </c>
      <c r="C2025" s="260">
        <v>1462.1999510000001</v>
      </c>
      <c r="D2025" s="260">
        <v>1453.349976</v>
      </c>
      <c r="E2025" s="260">
        <v>1460.910034</v>
      </c>
      <c r="F2025" s="261">
        <v>1460.910034</v>
      </c>
      <c r="G2025" s="260">
        <v>3655320000</v>
      </c>
      <c r="H2025" s="263">
        <f t="shared" si="31"/>
        <v>4.1170578580605726E-3</v>
      </c>
      <c r="I2025" s="262"/>
      <c r="J2025" s="266">
        <v>2023</v>
      </c>
      <c r="K2025">
        <v>4.1170578580605726E-3</v>
      </c>
      <c r="L2025" s="267">
        <v>-4.0514810471904208E-3</v>
      </c>
    </row>
    <row r="2026" spans="1:12" ht="14.4" x14ac:dyDescent="0.3">
      <c r="A2026" s="8">
        <v>41198</v>
      </c>
      <c r="B2026" s="260">
        <v>1440.3100589999999</v>
      </c>
      <c r="C2026" s="260">
        <v>1455.51001</v>
      </c>
      <c r="D2026" s="260">
        <v>1440.3100589999999</v>
      </c>
      <c r="E2026" s="260">
        <v>1454.920044</v>
      </c>
      <c r="F2026" s="261">
        <v>1454.920044</v>
      </c>
      <c r="G2026" s="260">
        <v>3568770000</v>
      </c>
      <c r="H2026" s="263">
        <f t="shared" si="31"/>
        <v>1.0269933234256847E-2</v>
      </c>
      <c r="I2026" s="262"/>
      <c r="J2026" s="266">
        <v>2024</v>
      </c>
      <c r="K2026">
        <v>1.0269933234256847E-2</v>
      </c>
      <c r="L2026" s="267">
        <v>-4.051269249319053E-3</v>
      </c>
    </row>
    <row r="2027" spans="1:12" ht="14.4" x14ac:dyDescent="0.3">
      <c r="A2027" s="8">
        <v>41197</v>
      </c>
      <c r="B2027" s="260">
        <v>1428.75</v>
      </c>
      <c r="C2027" s="260">
        <v>1441.3100589999999</v>
      </c>
      <c r="D2027" s="260">
        <v>1427.23999</v>
      </c>
      <c r="E2027" s="260">
        <v>1440.130005</v>
      </c>
      <c r="F2027" s="261">
        <v>1440.130005</v>
      </c>
      <c r="G2027" s="260">
        <v>3483810000</v>
      </c>
      <c r="H2027" s="263">
        <f t="shared" si="31"/>
        <v>8.0779224792623099E-3</v>
      </c>
      <c r="I2027" s="262"/>
      <c r="J2027" s="266">
        <v>2025</v>
      </c>
      <c r="K2027">
        <v>8.0779224792623099E-3</v>
      </c>
      <c r="L2027" s="267">
        <v>-4.0447911653437134E-3</v>
      </c>
    </row>
    <row r="2028" spans="1:12" ht="14.4" x14ac:dyDescent="0.3">
      <c r="A2028" s="8">
        <v>41194</v>
      </c>
      <c r="B2028" s="260">
        <v>1432.839966</v>
      </c>
      <c r="C2028" s="260">
        <v>1438.4300539999999</v>
      </c>
      <c r="D2028" s="260">
        <v>1425.530029</v>
      </c>
      <c r="E2028" s="260">
        <v>1428.589966</v>
      </c>
      <c r="F2028" s="261">
        <v>1428.589966</v>
      </c>
      <c r="G2028" s="260">
        <v>3134750000</v>
      </c>
      <c r="H2028" s="263">
        <f t="shared" si="31"/>
        <v>-2.9661372524836453E-3</v>
      </c>
      <c r="I2028" s="262"/>
      <c r="J2028" s="266">
        <v>2026</v>
      </c>
      <c r="K2028">
        <v>-2.9661372524836453E-3</v>
      </c>
      <c r="L2028" s="267">
        <v>-4.0403066543292657E-3</v>
      </c>
    </row>
    <row r="2029" spans="1:12" ht="14.4" x14ac:dyDescent="0.3">
      <c r="A2029" s="8">
        <v>41193</v>
      </c>
      <c r="B2029" s="260">
        <v>1432.8199460000001</v>
      </c>
      <c r="C2029" s="260">
        <v>1443.900024</v>
      </c>
      <c r="D2029" s="260">
        <v>1432.8199460000001</v>
      </c>
      <c r="E2029" s="260">
        <v>1432.839966</v>
      </c>
      <c r="F2029" s="261">
        <v>1432.839966</v>
      </c>
      <c r="G2029" s="260">
        <v>3672540000</v>
      </c>
      <c r="H2029" s="263">
        <f t="shared" si="31"/>
        <v>1.9538936482389662E-4</v>
      </c>
      <c r="I2029" s="262"/>
      <c r="J2029" s="266">
        <v>2027</v>
      </c>
      <c r="K2029">
        <v>1.9538936482389662E-4</v>
      </c>
      <c r="L2029" s="267">
        <v>-4.0396579501051919E-3</v>
      </c>
    </row>
    <row r="2030" spans="1:12" ht="14.4" x14ac:dyDescent="0.3">
      <c r="A2030" s="8">
        <v>41192</v>
      </c>
      <c r="B2030" s="260">
        <v>1441.4799800000001</v>
      </c>
      <c r="C2030" s="260">
        <v>1442.5200199999999</v>
      </c>
      <c r="D2030" s="260">
        <v>1430.6400149999999</v>
      </c>
      <c r="E2030" s="260">
        <v>1432.5600589999999</v>
      </c>
      <c r="F2030" s="261">
        <v>1432.5600589999999</v>
      </c>
      <c r="G2030" s="260">
        <v>3225060000</v>
      </c>
      <c r="H2030" s="263">
        <f t="shared" si="31"/>
        <v>-6.1880297498132153E-3</v>
      </c>
      <c r="I2030" s="262"/>
      <c r="J2030" s="266">
        <v>2028</v>
      </c>
      <c r="K2030">
        <v>-6.1880297498132153E-3</v>
      </c>
      <c r="L2030" s="267">
        <v>-4.0385231152671886E-3</v>
      </c>
    </row>
    <row r="2031" spans="1:12" ht="14.4" x14ac:dyDescent="0.3">
      <c r="A2031" s="8">
        <v>41191</v>
      </c>
      <c r="B2031" s="260">
        <v>1455.900024</v>
      </c>
      <c r="C2031" s="260">
        <v>1455.900024</v>
      </c>
      <c r="D2031" s="260">
        <v>1441.1800539999999</v>
      </c>
      <c r="E2031" s="260">
        <v>1441.4799800000001</v>
      </c>
      <c r="F2031" s="261">
        <v>1441.4799800000001</v>
      </c>
      <c r="G2031" s="260">
        <v>3216320000</v>
      </c>
      <c r="H2031" s="263">
        <f t="shared" si="31"/>
        <v>-9.8909422140184659E-3</v>
      </c>
      <c r="I2031" s="262"/>
      <c r="J2031" s="266">
        <v>2029</v>
      </c>
      <c r="K2031">
        <v>-9.8909422140184659E-3</v>
      </c>
      <c r="L2031" s="267">
        <v>-4.0378229997103136E-3</v>
      </c>
    </row>
    <row r="2032" spans="1:12" ht="14.4" x14ac:dyDescent="0.3">
      <c r="A2032" s="8">
        <v>41190</v>
      </c>
      <c r="B2032" s="260">
        <v>1460.9300539999999</v>
      </c>
      <c r="C2032" s="260">
        <v>1460.9300539999999</v>
      </c>
      <c r="D2032" s="260">
        <v>1453.099976</v>
      </c>
      <c r="E2032" s="260">
        <v>1455.880005</v>
      </c>
      <c r="F2032" s="261">
        <v>1455.880005</v>
      </c>
      <c r="G2032" s="260">
        <v>2328720000</v>
      </c>
      <c r="H2032" s="263">
        <f t="shared" si="31"/>
        <v>-3.4567356501243865E-3</v>
      </c>
      <c r="I2032" s="262"/>
      <c r="J2032" s="266">
        <v>2030</v>
      </c>
      <c r="K2032">
        <v>-3.4567356501243865E-3</v>
      </c>
      <c r="L2032" s="267">
        <v>-4.030308100186359E-3</v>
      </c>
    </row>
    <row r="2033" spans="1:12" ht="14.4" x14ac:dyDescent="0.3">
      <c r="A2033" s="8">
        <v>41187</v>
      </c>
      <c r="B2033" s="260">
        <v>1461.400024</v>
      </c>
      <c r="C2033" s="260">
        <v>1470.959961</v>
      </c>
      <c r="D2033" s="260">
        <v>1456.8900149999999</v>
      </c>
      <c r="E2033" s="260">
        <v>1460.9300539999999</v>
      </c>
      <c r="F2033" s="261">
        <v>1460.9300539999999</v>
      </c>
      <c r="G2033" s="260">
        <v>3172940000</v>
      </c>
      <c r="H2033" s="263">
        <f t="shared" si="31"/>
        <v>-3.2158888208701919E-4</v>
      </c>
      <c r="I2033" s="262"/>
      <c r="J2033" s="266">
        <v>2031</v>
      </c>
      <c r="K2033">
        <v>-3.2158888208701919E-4</v>
      </c>
      <c r="L2033" s="267">
        <v>-4.0282292015539328E-3</v>
      </c>
    </row>
    <row r="2034" spans="1:12" ht="14.4" x14ac:dyDescent="0.3">
      <c r="A2034" s="8">
        <v>41186</v>
      </c>
      <c r="B2034" s="260">
        <v>1451.079956</v>
      </c>
      <c r="C2034" s="260">
        <v>1463.1400149999999</v>
      </c>
      <c r="D2034" s="260">
        <v>1451.079956</v>
      </c>
      <c r="E2034" s="260">
        <v>1461.400024</v>
      </c>
      <c r="F2034" s="261">
        <v>1461.400024</v>
      </c>
      <c r="G2034" s="260">
        <v>3615860000</v>
      </c>
      <c r="H2034" s="263">
        <f t="shared" si="31"/>
        <v>7.1744354349405235E-3</v>
      </c>
      <c r="I2034" s="262"/>
      <c r="J2034" s="266">
        <v>2032</v>
      </c>
      <c r="K2034">
        <v>7.1744354349405235E-3</v>
      </c>
      <c r="L2034" s="267">
        <v>-4.0261279241578449E-3</v>
      </c>
    </row>
    <row r="2035" spans="1:12" ht="14.4" x14ac:dyDescent="0.3">
      <c r="A2035" s="8">
        <v>41185</v>
      </c>
      <c r="B2035" s="260">
        <v>1446.0500489999999</v>
      </c>
      <c r="C2035" s="260">
        <v>1454.3000489999999</v>
      </c>
      <c r="D2035" s="260">
        <v>1441.98999</v>
      </c>
      <c r="E2035" s="260">
        <v>1450.98999</v>
      </c>
      <c r="F2035" s="261">
        <v>1450.98999</v>
      </c>
      <c r="G2035" s="260">
        <v>3531640000</v>
      </c>
      <c r="H2035" s="263">
        <f t="shared" si="31"/>
        <v>3.6244094760505166E-3</v>
      </c>
      <c r="I2035" s="262"/>
      <c r="J2035" s="266">
        <v>2033</v>
      </c>
      <c r="K2035">
        <v>3.6244094760505166E-3</v>
      </c>
      <c r="L2035" s="267">
        <v>-4.0235740352651435E-3</v>
      </c>
    </row>
    <row r="2036" spans="1:12" ht="14.4" x14ac:dyDescent="0.3">
      <c r="A2036" s="8">
        <v>41184</v>
      </c>
      <c r="B2036" s="260">
        <v>1444.98999</v>
      </c>
      <c r="C2036" s="260">
        <v>1451.5200199999999</v>
      </c>
      <c r="D2036" s="260">
        <v>1439.01001</v>
      </c>
      <c r="E2036" s="260">
        <v>1445.75</v>
      </c>
      <c r="F2036" s="261">
        <v>1445.75</v>
      </c>
      <c r="G2036" s="260">
        <v>3321790000</v>
      </c>
      <c r="H2036" s="263">
        <f t="shared" si="31"/>
        <v>8.7228711083000697E-4</v>
      </c>
      <c r="I2036" s="262"/>
      <c r="J2036" s="266">
        <v>2034</v>
      </c>
      <c r="K2036">
        <v>8.7228711083000697E-4</v>
      </c>
      <c r="L2036" s="267">
        <v>-4.0234022532672654E-3</v>
      </c>
    </row>
    <row r="2037" spans="1:12" ht="14.4" x14ac:dyDescent="0.3">
      <c r="A2037" s="8">
        <v>41183</v>
      </c>
      <c r="B2037" s="260">
        <v>1440.900024</v>
      </c>
      <c r="C2037" s="260">
        <v>1457.1400149999999</v>
      </c>
      <c r="D2037" s="260">
        <v>1440.900024</v>
      </c>
      <c r="E2037" s="260">
        <v>1444.48999</v>
      </c>
      <c r="F2037" s="261">
        <v>1444.48999</v>
      </c>
      <c r="G2037" s="260">
        <v>3505080000</v>
      </c>
      <c r="H2037" s="263">
        <f t="shared" si="31"/>
        <v>2.6515065097029761E-3</v>
      </c>
      <c r="I2037" s="262"/>
      <c r="J2037" s="266">
        <v>2035</v>
      </c>
      <c r="K2037">
        <v>2.6515065097029761E-3</v>
      </c>
      <c r="L2037" s="267">
        <v>-4.0227734037684391E-3</v>
      </c>
    </row>
    <row r="2038" spans="1:12" ht="14.4" x14ac:dyDescent="0.3">
      <c r="A2038" s="8">
        <v>41180</v>
      </c>
      <c r="B2038" s="260">
        <v>1447.130005</v>
      </c>
      <c r="C2038" s="260">
        <v>1447.130005</v>
      </c>
      <c r="D2038" s="260">
        <v>1435.599976</v>
      </c>
      <c r="E2038" s="260">
        <v>1440.670044</v>
      </c>
      <c r="F2038" s="261">
        <v>1440.670044</v>
      </c>
      <c r="G2038" s="260">
        <v>3509230000</v>
      </c>
      <c r="H2038" s="263">
        <f t="shared" si="31"/>
        <v>-4.4777527502567133E-3</v>
      </c>
      <c r="I2038" s="262"/>
      <c r="J2038" s="266">
        <v>2036</v>
      </c>
      <c r="K2038">
        <v>-4.4777527502567133E-3</v>
      </c>
      <c r="L2038" s="267">
        <v>-4.0218290072877921E-3</v>
      </c>
    </row>
    <row r="2039" spans="1:12" ht="14.4" x14ac:dyDescent="0.3">
      <c r="A2039" s="8">
        <v>41179</v>
      </c>
      <c r="B2039" s="260">
        <v>1433.3599850000001</v>
      </c>
      <c r="C2039" s="260">
        <v>1450.1999510000001</v>
      </c>
      <c r="D2039" s="260">
        <v>1433.3599850000001</v>
      </c>
      <c r="E2039" s="260">
        <v>1447.150024</v>
      </c>
      <c r="F2039" s="261">
        <v>1447.150024</v>
      </c>
      <c r="G2039" s="260">
        <v>3150330000</v>
      </c>
      <c r="H2039" s="263">
        <f t="shared" si="31"/>
        <v>9.6489817493964868E-3</v>
      </c>
      <c r="I2039" s="262"/>
      <c r="J2039" s="266">
        <v>2037</v>
      </c>
      <c r="K2039">
        <v>9.6489817493964868E-3</v>
      </c>
      <c r="L2039" s="267">
        <v>-4.0206084902807146E-3</v>
      </c>
    </row>
    <row r="2040" spans="1:12" ht="14.4" x14ac:dyDescent="0.3">
      <c r="A2040" s="8">
        <v>41178</v>
      </c>
      <c r="B2040" s="260">
        <v>1441.599976</v>
      </c>
      <c r="C2040" s="260">
        <v>1441.599976</v>
      </c>
      <c r="D2040" s="260">
        <v>1430.530029</v>
      </c>
      <c r="E2040" s="260">
        <v>1433.3199460000001</v>
      </c>
      <c r="F2040" s="261">
        <v>1433.3199460000001</v>
      </c>
      <c r="G2040" s="260">
        <v>3565380000</v>
      </c>
      <c r="H2040" s="263">
        <f t="shared" si="31"/>
        <v>-5.7367352680366334E-3</v>
      </c>
      <c r="I2040" s="262"/>
      <c r="J2040" s="266">
        <v>2038</v>
      </c>
      <c r="K2040">
        <v>-5.7367352680366334E-3</v>
      </c>
      <c r="L2040" s="267">
        <v>-4.0171875946406355E-3</v>
      </c>
    </row>
    <row r="2041" spans="1:12" ht="14.4" x14ac:dyDescent="0.3">
      <c r="A2041" s="8">
        <v>41177</v>
      </c>
      <c r="B2041" s="260">
        <v>1456.9399410000001</v>
      </c>
      <c r="C2041" s="260">
        <v>1463.23999</v>
      </c>
      <c r="D2041" s="260">
        <v>1441.589966</v>
      </c>
      <c r="E2041" s="260">
        <v>1441.589966</v>
      </c>
      <c r="F2041" s="261">
        <v>1441.589966</v>
      </c>
      <c r="G2041" s="260">
        <v>3739900000</v>
      </c>
      <c r="H2041" s="263">
        <f t="shared" si="31"/>
        <v>-1.0501855900220406E-2</v>
      </c>
      <c r="I2041" s="262"/>
      <c r="J2041" s="266">
        <v>2039</v>
      </c>
      <c r="K2041">
        <v>-1.0501855900220406E-2</v>
      </c>
      <c r="L2041" s="267">
        <v>-4.0159130533622776E-3</v>
      </c>
    </row>
    <row r="2042" spans="1:12" ht="14.4" x14ac:dyDescent="0.3">
      <c r="A2042" s="8">
        <v>41176</v>
      </c>
      <c r="B2042" s="260">
        <v>1459.76001</v>
      </c>
      <c r="C2042" s="260">
        <v>1460.719971</v>
      </c>
      <c r="D2042" s="260">
        <v>1452.0600589999999</v>
      </c>
      <c r="E2042" s="260">
        <v>1456.8900149999999</v>
      </c>
      <c r="F2042" s="261">
        <v>1456.8900149999999</v>
      </c>
      <c r="G2042" s="260">
        <v>3008920000</v>
      </c>
      <c r="H2042" s="263">
        <f t="shared" si="31"/>
        <v>-2.232653457806663E-3</v>
      </c>
      <c r="I2042" s="262"/>
      <c r="J2042" s="266">
        <v>2040</v>
      </c>
      <c r="K2042">
        <v>-2.232653457806663E-3</v>
      </c>
      <c r="L2042" s="267">
        <v>-4.0113257723909659E-3</v>
      </c>
    </row>
    <row r="2043" spans="1:12" ht="14.4" x14ac:dyDescent="0.3">
      <c r="A2043" s="8">
        <v>41173</v>
      </c>
      <c r="B2043" s="260">
        <v>1460.339966</v>
      </c>
      <c r="C2043" s="260">
        <v>1467.0699460000001</v>
      </c>
      <c r="D2043" s="260">
        <v>1459.51001</v>
      </c>
      <c r="E2043" s="260">
        <v>1460.150024</v>
      </c>
      <c r="F2043" s="261">
        <v>1460.150024</v>
      </c>
      <c r="G2043" s="260">
        <v>4833870000</v>
      </c>
      <c r="H2043" s="263">
        <f t="shared" si="31"/>
        <v>-7.5319463141317766E-5</v>
      </c>
      <c r="I2043" s="262"/>
      <c r="J2043" s="266">
        <v>2041</v>
      </c>
      <c r="K2043">
        <v>-7.5319463141317766E-5</v>
      </c>
      <c r="L2043" s="267">
        <v>-4.0112199177813265E-3</v>
      </c>
    </row>
    <row r="2044" spans="1:12" ht="14.4" x14ac:dyDescent="0.3">
      <c r="A2044" s="8">
        <v>41172</v>
      </c>
      <c r="B2044" s="260">
        <v>1461.0500489999999</v>
      </c>
      <c r="C2044" s="260">
        <v>1461.2299800000001</v>
      </c>
      <c r="D2044" s="260">
        <v>1449.9799800000001</v>
      </c>
      <c r="E2044" s="260">
        <v>1460.26001</v>
      </c>
      <c r="F2044" s="261">
        <v>1460.26001</v>
      </c>
      <c r="G2044" s="260">
        <v>3382520000</v>
      </c>
      <c r="H2044" s="263">
        <f t="shared" si="31"/>
        <v>-5.407337007659064E-4</v>
      </c>
      <c r="I2044" s="262"/>
      <c r="J2044" s="266">
        <v>2042</v>
      </c>
      <c r="K2044">
        <v>-5.407337007659064E-4</v>
      </c>
      <c r="L2044" s="267">
        <v>-4.0059919541401623E-3</v>
      </c>
    </row>
    <row r="2045" spans="1:12" ht="14.4" x14ac:dyDescent="0.3">
      <c r="A2045" s="8">
        <v>41171</v>
      </c>
      <c r="B2045" s="260">
        <v>1459.5</v>
      </c>
      <c r="C2045" s="260">
        <v>1465.150024</v>
      </c>
      <c r="D2045" s="260">
        <v>1457.880005</v>
      </c>
      <c r="E2045" s="260">
        <v>1461.0500489999999</v>
      </c>
      <c r="F2045" s="261">
        <v>1461.0500489999999</v>
      </c>
      <c r="G2045" s="260">
        <v>3451360000</v>
      </c>
      <c r="H2045" s="263">
        <f t="shared" si="31"/>
        <v>1.185554274607216E-3</v>
      </c>
      <c r="I2045" s="262"/>
      <c r="J2045" s="266">
        <v>2043</v>
      </c>
      <c r="K2045">
        <v>1.185554274607216E-3</v>
      </c>
      <c r="L2045" s="267">
        <v>-4.0044438811524209E-3</v>
      </c>
    </row>
    <row r="2046" spans="1:12" ht="14.4" x14ac:dyDescent="0.3">
      <c r="A2046" s="8">
        <v>41170</v>
      </c>
      <c r="B2046" s="260">
        <v>1461.1899410000001</v>
      </c>
      <c r="C2046" s="260">
        <v>1461.469971</v>
      </c>
      <c r="D2046" s="260">
        <v>1456.130005</v>
      </c>
      <c r="E2046" s="260">
        <v>1459.3199460000001</v>
      </c>
      <c r="F2046" s="261">
        <v>1459.3199460000001</v>
      </c>
      <c r="G2046" s="260">
        <v>3377390000</v>
      </c>
      <c r="H2046" s="263">
        <f t="shared" si="31"/>
        <v>-1.2797754402280115E-3</v>
      </c>
      <c r="I2046" s="262"/>
      <c r="J2046" s="266">
        <v>2044</v>
      </c>
      <c r="K2046">
        <v>-1.2797754402280115E-3</v>
      </c>
      <c r="L2046" s="267">
        <v>-3.9966941049970686E-3</v>
      </c>
    </row>
    <row r="2047" spans="1:12" ht="14.4" x14ac:dyDescent="0.3">
      <c r="A2047" s="8">
        <v>41169</v>
      </c>
      <c r="B2047" s="260">
        <v>1465.420044</v>
      </c>
      <c r="C2047" s="260">
        <v>1465.630005</v>
      </c>
      <c r="D2047" s="260">
        <v>1457.5500489999999</v>
      </c>
      <c r="E2047" s="260">
        <v>1461.1899410000001</v>
      </c>
      <c r="F2047" s="261">
        <v>1461.1899410000001</v>
      </c>
      <c r="G2047" s="260">
        <v>3482430000</v>
      </c>
      <c r="H2047" s="263">
        <f t="shared" si="31"/>
        <v>-3.1246914164609818E-3</v>
      </c>
      <c r="I2047" s="262"/>
      <c r="J2047" s="266">
        <v>2045</v>
      </c>
      <c r="K2047">
        <v>-3.1246914164609818E-3</v>
      </c>
      <c r="L2047" s="267">
        <v>-3.9943992744605489E-3</v>
      </c>
    </row>
    <row r="2048" spans="1:12" ht="14.4" x14ac:dyDescent="0.3">
      <c r="A2048" s="8">
        <v>41166</v>
      </c>
      <c r="B2048" s="260">
        <v>1460.0699460000001</v>
      </c>
      <c r="C2048" s="260">
        <v>1474.51001</v>
      </c>
      <c r="D2048" s="260">
        <v>1460.0699460000001</v>
      </c>
      <c r="E2048" s="260">
        <v>1465.7700199999999</v>
      </c>
      <c r="F2048" s="261">
        <v>1465.7700199999999</v>
      </c>
      <c r="G2048" s="260">
        <v>5041990000</v>
      </c>
      <c r="H2048" s="263">
        <f t="shared" si="31"/>
        <v>3.9589518007585086E-3</v>
      </c>
      <c r="I2048" s="262"/>
      <c r="J2048" s="266">
        <v>2046</v>
      </c>
      <c r="K2048">
        <v>3.9589518007585086E-3</v>
      </c>
      <c r="L2048" s="267">
        <v>-3.9929683576319071E-3</v>
      </c>
    </row>
    <row r="2049" spans="1:12" ht="14.4" x14ac:dyDescent="0.3">
      <c r="A2049" s="8">
        <v>41165</v>
      </c>
      <c r="B2049" s="260">
        <v>1436.5600589999999</v>
      </c>
      <c r="C2049" s="260">
        <v>1463.76001</v>
      </c>
      <c r="D2049" s="260">
        <v>1435.339966</v>
      </c>
      <c r="E2049" s="260">
        <v>1459.98999</v>
      </c>
      <c r="F2049" s="261">
        <v>1459.98999</v>
      </c>
      <c r="G2049" s="260">
        <v>4606550000</v>
      </c>
      <c r="H2049" s="263">
        <f t="shared" si="31"/>
        <v>1.6309746921621831E-2</v>
      </c>
      <c r="I2049" s="262"/>
      <c r="J2049" s="266">
        <v>2047</v>
      </c>
      <c r="K2049">
        <v>1.6309746921621831E-2</v>
      </c>
      <c r="L2049" s="267">
        <v>-3.9886358696324259E-3</v>
      </c>
    </row>
    <row r="2050" spans="1:12" ht="14.4" x14ac:dyDescent="0.3">
      <c r="A2050" s="8">
        <v>41164</v>
      </c>
      <c r="B2050" s="260">
        <v>1433.5600589999999</v>
      </c>
      <c r="C2050" s="260">
        <v>1439.150024</v>
      </c>
      <c r="D2050" s="260">
        <v>1432.98999</v>
      </c>
      <c r="E2050" s="260">
        <v>1436.5600589999999</v>
      </c>
      <c r="F2050" s="261">
        <v>1436.5600589999999</v>
      </c>
      <c r="G2050" s="260">
        <v>3641200000</v>
      </c>
      <c r="H2050" s="263">
        <f t="shared" si="31"/>
        <v>2.0926922322966313E-3</v>
      </c>
      <c r="I2050" s="262"/>
      <c r="J2050" s="266">
        <v>2048</v>
      </c>
      <c r="K2050">
        <v>2.0926922322966313E-3</v>
      </c>
      <c r="L2050" s="267">
        <v>-3.9864985845342151E-3</v>
      </c>
    </row>
    <row r="2051" spans="1:12" ht="14.4" x14ac:dyDescent="0.3">
      <c r="A2051" s="8">
        <v>41163</v>
      </c>
      <c r="B2051" s="260">
        <v>1429.130005</v>
      </c>
      <c r="C2051" s="260">
        <v>1437.76001</v>
      </c>
      <c r="D2051" s="260">
        <v>1429.130005</v>
      </c>
      <c r="E2051" s="260">
        <v>1433.5600589999999</v>
      </c>
      <c r="F2051" s="261">
        <v>1433.5600589999999</v>
      </c>
      <c r="G2051" s="260">
        <v>3509630000</v>
      </c>
      <c r="H2051" s="263">
        <f t="shared" si="31"/>
        <v>3.1349561521663884E-3</v>
      </c>
      <c r="I2051" s="262"/>
      <c r="J2051" s="266">
        <v>2049</v>
      </c>
      <c r="K2051">
        <v>3.1349561521663884E-3</v>
      </c>
      <c r="L2051" s="267">
        <v>-3.985420523048633E-3</v>
      </c>
    </row>
    <row r="2052" spans="1:12" ht="14.4" x14ac:dyDescent="0.3">
      <c r="A2052" s="8">
        <v>41162</v>
      </c>
      <c r="B2052" s="260">
        <v>1437.920044</v>
      </c>
      <c r="C2052" s="260">
        <v>1438.73999</v>
      </c>
      <c r="D2052" s="260">
        <v>1428.9799800000001</v>
      </c>
      <c r="E2052" s="260">
        <v>1429.079956</v>
      </c>
      <c r="F2052" s="261">
        <v>1429.079956</v>
      </c>
      <c r="G2052" s="260">
        <v>3223670000</v>
      </c>
      <c r="H2052" s="263">
        <f t="shared" ref="H2052:H2115" si="32">(F2052-F2053)/F2053</f>
        <v>-6.147830011054442E-3</v>
      </c>
      <c r="I2052" s="262"/>
      <c r="J2052" s="266">
        <v>2050</v>
      </c>
      <c r="K2052">
        <v>-6.147830011054442E-3</v>
      </c>
      <c r="L2052" s="267">
        <v>-3.9793199356418047E-3</v>
      </c>
    </row>
    <row r="2053" spans="1:12" ht="14.4" x14ac:dyDescent="0.3">
      <c r="A2053" s="8">
        <v>41159</v>
      </c>
      <c r="B2053" s="260">
        <v>1432.119995</v>
      </c>
      <c r="C2053" s="260">
        <v>1437.920044</v>
      </c>
      <c r="D2053" s="260">
        <v>1431.4499510000001</v>
      </c>
      <c r="E2053" s="260">
        <v>1437.920044</v>
      </c>
      <c r="F2053" s="261">
        <v>1437.920044</v>
      </c>
      <c r="G2053" s="260">
        <v>3717620000</v>
      </c>
      <c r="H2053" s="263">
        <f t="shared" si="32"/>
        <v>4.0499741783159337E-3</v>
      </c>
      <c r="I2053" s="262"/>
      <c r="J2053" s="266">
        <v>2051</v>
      </c>
      <c r="K2053">
        <v>4.0499741783159337E-3</v>
      </c>
      <c r="L2053" s="267">
        <v>-3.9760543068240927E-3</v>
      </c>
    </row>
    <row r="2054" spans="1:12" ht="14.4" x14ac:dyDescent="0.3">
      <c r="A2054" s="8">
        <v>41158</v>
      </c>
      <c r="B2054" s="260">
        <v>1403.73999</v>
      </c>
      <c r="C2054" s="260">
        <v>1432.119995</v>
      </c>
      <c r="D2054" s="260">
        <v>1403.73999</v>
      </c>
      <c r="E2054" s="260">
        <v>1432.119995</v>
      </c>
      <c r="F2054" s="261">
        <v>1432.119995</v>
      </c>
      <c r="G2054" s="260">
        <v>3952870000</v>
      </c>
      <c r="H2054" s="263">
        <f t="shared" si="32"/>
        <v>2.0435540675552089E-2</v>
      </c>
      <c r="I2054" s="262"/>
      <c r="J2054" s="266">
        <v>2052</v>
      </c>
      <c r="K2054">
        <v>2.0435540675552089E-2</v>
      </c>
      <c r="L2054" s="267">
        <v>-3.9724842459165806E-3</v>
      </c>
    </row>
    <row r="2055" spans="1:12" ht="14.4" x14ac:dyDescent="0.3">
      <c r="A2055" s="8">
        <v>41157</v>
      </c>
      <c r="B2055" s="260">
        <v>1404.9399410000001</v>
      </c>
      <c r="C2055" s="260">
        <v>1408.8100589999999</v>
      </c>
      <c r="D2055" s="260">
        <v>1401.25</v>
      </c>
      <c r="E2055" s="260">
        <v>1403.4399410000001</v>
      </c>
      <c r="F2055" s="261">
        <v>1403.4399410000001</v>
      </c>
      <c r="G2055" s="260">
        <v>3389110000</v>
      </c>
      <c r="H2055" s="263">
        <f t="shared" si="32"/>
        <v>-1.0676612972739166E-3</v>
      </c>
      <c r="I2055" s="262"/>
      <c r="J2055" s="266">
        <v>2053</v>
      </c>
      <c r="K2055">
        <v>-1.0676612972739166E-3</v>
      </c>
      <c r="L2055" s="267">
        <v>-3.9706223457087542E-3</v>
      </c>
    </row>
    <row r="2056" spans="1:12" ht="14.4" x14ac:dyDescent="0.3">
      <c r="A2056" s="8">
        <v>41156</v>
      </c>
      <c r="B2056" s="260">
        <v>1406.540039</v>
      </c>
      <c r="C2056" s="260">
        <v>1409.3100589999999</v>
      </c>
      <c r="D2056" s="260">
        <v>1396.5600589999999</v>
      </c>
      <c r="E2056" s="260">
        <v>1404.9399410000001</v>
      </c>
      <c r="F2056" s="261">
        <v>1404.9399410000001</v>
      </c>
      <c r="G2056" s="260">
        <v>3200310000</v>
      </c>
      <c r="H2056" s="263">
        <f t="shared" si="32"/>
        <v>-1.1659593135848357E-3</v>
      </c>
      <c r="I2056" s="262"/>
      <c r="J2056" s="266">
        <v>2054</v>
      </c>
      <c r="K2056">
        <v>-1.1659593135848357E-3</v>
      </c>
      <c r="L2056" s="267">
        <v>-3.9705463264965244E-3</v>
      </c>
    </row>
    <row r="2057" spans="1:12" ht="14.4" x14ac:dyDescent="0.3">
      <c r="A2057" s="8">
        <v>41152</v>
      </c>
      <c r="B2057" s="260">
        <v>1400.0699460000001</v>
      </c>
      <c r="C2057" s="260">
        <v>1413.089966</v>
      </c>
      <c r="D2057" s="260">
        <v>1398.959961</v>
      </c>
      <c r="E2057" s="260">
        <v>1406.579956</v>
      </c>
      <c r="F2057" s="261">
        <v>1406.579956</v>
      </c>
      <c r="G2057" s="260">
        <v>2938250000</v>
      </c>
      <c r="H2057" s="263">
        <f t="shared" si="32"/>
        <v>5.0732958680837787E-3</v>
      </c>
      <c r="I2057" s="262"/>
      <c r="J2057" s="266">
        <v>2055</v>
      </c>
      <c r="K2057">
        <v>5.0732958680837787E-3</v>
      </c>
      <c r="L2057" s="267">
        <v>-3.9653716707826374E-3</v>
      </c>
    </row>
    <row r="2058" spans="1:12" ht="14.4" x14ac:dyDescent="0.3">
      <c r="A2058" s="8">
        <v>41151</v>
      </c>
      <c r="B2058" s="260">
        <v>1410.079956</v>
      </c>
      <c r="C2058" s="260">
        <v>1410.079956</v>
      </c>
      <c r="D2058" s="260">
        <v>1397.01001</v>
      </c>
      <c r="E2058" s="260">
        <v>1399.4799800000001</v>
      </c>
      <c r="F2058" s="261">
        <v>1399.4799800000001</v>
      </c>
      <c r="G2058" s="260">
        <v>2530280000</v>
      </c>
      <c r="H2058" s="263">
        <f t="shared" si="32"/>
        <v>-7.8058051301732141E-3</v>
      </c>
      <c r="I2058" s="262"/>
      <c r="J2058" s="266">
        <v>2056</v>
      </c>
      <c r="K2058">
        <v>-7.8058051301732141E-3</v>
      </c>
      <c r="L2058" s="267">
        <v>-3.9615916267736204E-3</v>
      </c>
    </row>
    <row r="2059" spans="1:12" ht="14.4" x14ac:dyDescent="0.3">
      <c r="A2059" s="8">
        <v>41150</v>
      </c>
      <c r="B2059" s="260">
        <v>1409.3199460000001</v>
      </c>
      <c r="C2059" s="260">
        <v>1413.9499510000001</v>
      </c>
      <c r="D2059" s="260">
        <v>1406.5699460000001</v>
      </c>
      <c r="E2059" s="260">
        <v>1410.48999</v>
      </c>
      <c r="F2059" s="261">
        <v>1410.48999</v>
      </c>
      <c r="G2059" s="260">
        <v>2571220000</v>
      </c>
      <c r="H2059" s="263">
        <f t="shared" si="32"/>
        <v>8.4434893821542037E-4</v>
      </c>
      <c r="I2059" s="262"/>
      <c r="J2059" s="266">
        <v>2057</v>
      </c>
      <c r="K2059">
        <v>8.4434893821542037E-4</v>
      </c>
      <c r="L2059" s="267">
        <v>-3.9596291151677209E-3</v>
      </c>
    </row>
    <row r="2060" spans="1:12" ht="14.4" x14ac:dyDescent="0.3">
      <c r="A2060" s="8">
        <v>41149</v>
      </c>
      <c r="B2060" s="260">
        <v>1410.4399410000001</v>
      </c>
      <c r="C2060" s="260">
        <v>1413.630005</v>
      </c>
      <c r="D2060" s="260">
        <v>1405.589966</v>
      </c>
      <c r="E2060" s="260">
        <v>1409.3000489999999</v>
      </c>
      <c r="F2060" s="261">
        <v>1409.3000489999999</v>
      </c>
      <c r="G2060" s="260">
        <v>2629090000</v>
      </c>
      <c r="H2060" s="263">
        <f t="shared" si="32"/>
        <v>-8.0818187777067867E-4</v>
      </c>
      <c r="I2060" s="262"/>
      <c r="J2060" s="266">
        <v>2058</v>
      </c>
      <c r="K2060">
        <v>-8.0818187777067867E-4</v>
      </c>
      <c r="L2060" s="267">
        <v>-3.9545256905131132E-3</v>
      </c>
    </row>
    <row r="2061" spans="1:12" ht="14.4" x14ac:dyDescent="0.3">
      <c r="A2061" s="8">
        <v>41148</v>
      </c>
      <c r="B2061" s="260">
        <v>1411.130005</v>
      </c>
      <c r="C2061" s="260">
        <v>1416.170044</v>
      </c>
      <c r="D2061" s="260">
        <v>1409.1099850000001</v>
      </c>
      <c r="E2061" s="260">
        <v>1410.4399410000001</v>
      </c>
      <c r="F2061" s="261">
        <v>1410.4399410000001</v>
      </c>
      <c r="G2061" s="260">
        <v>2472500000</v>
      </c>
      <c r="H2061" s="263">
        <f t="shared" si="32"/>
        <v>-4.8901518467810699E-4</v>
      </c>
      <c r="I2061" s="262"/>
      <c r="J2061" s="266">
        <v>2059</v>
      </c>
      <c r="K2061">
        <v>-4.8901518467810699E-4</v>
      </c>
      <c r="L2061" s="267">
        <v>-3.9529931373905947E-3</v>
      </c>
    </row>
    <row r="2062" spans="1:12" ht="14.4" x14ac:dyDescent="0.3">
      <c r="A2062" s="8">
        <v>41145</v>
      </c>
      <c r="B2062" s="260">
        <v>1401.98999</v>
      </c>
      <c r="C2062" s="260">
        <v>1413.459961</v>
      </c>
      <c r="D2062" s="260">
        <v>1398.040039</v>
      </c>
      <c r="E2062" s="260">
        <v>1411.130005</v>
      </c>
      <c r="F2062" s="261">
        <v>1411.130005</v>
      </c>
      <c r="G2062" s="260">
        <v>2598790000</v>
      </c>
      <c r="H2062" s="263">
        <f t="shared" si="32"/>
        <v>6.4547310310453824E-3</v>
      </c>
      <c r="I2062" s="262"/>
      <c r="J2062" s="266">
        <v>2060</v>
      </c>
      <c r="K2062">
        <v>6.4547310310453824E-3</v>
      </c>
      <c r="L2062" s="267">
        <v>-3.9497826452225852E-3</v>
      </c>
    </row>
    <row r="2063" spans="1:12" ht="14.4" x14ac:dyDescent="0.3">
      <c r="A2063" s="8">
        <v>41144</v>
      </c>
      <c r="B2063" s="260">
        <v>1413.48999</v>
      </c>
      <c r="C2063" s="260">
        <v>1413.48999</v>
      </c>
      <c r="D2063" s="260">
        <v>1400.5</v>
      </c>
      <c r="E2063" s="260">
        <v>1402.079956</v>
      </c>
      <c r="F2063" s="261">
        <v>1402.079956</v>
      </c>
      <c r="G2063" s="260">
        <v>3008240000</v>
      </c>
      <c r="H2063" s="263">
        <f t="shared" si="32"/>
        <v>-8.0722425207977559E-3</v>
      </c>
      <c r="I2063" s="262"/>
      <c r="J2063" s="266">
        <v>2061</v>
      </c>
      <c r="K2063">
        <v>-8.0722425207977559E-3</v>
      </c>
      <c r="L2063" s="267">
        <v>-3.9424049948049078E-3</v>
      </c>
    </row>
    <row r="2064" spans="1:12" ht="14.4" x14ac:dyDescent="0.3">
      <c r="A2064" s="8">
        <v>41143</v>
      </c>
      <c r="B2064" s="260">
        <v>1413.089966</v>
      </c>
      <c r="C2064" s="260">
        <v>1416.119995</v>
      </c>
      <c r="D2064" s="260">
        <v>1406.780029</v>
      </c>
      <c r="E2064" s="260">
        <v>1413.48999</v>
      </c>
      <c r="F2064" s="261">
        <v>1413.48999</v>
      </c>
      <c r="G2064" s="260">
        <v>3062690000</v>
      </c>
      <c r="H2064" s="263">
        <f t="shared" si="32"/>
        <v>2.2640304424686254E-4</v>
      </c>
      <c r="I2064" s="262"/>
      <c r="J2064" s="266">
        <v>2062</v>
      </c>
      <c r="K2064">
        <v>2.2640304424686254E-4</v>
      </c>
      <c r="L2064" s="267">
        <v>-3.9384278314827685E-3</v>
      </c>
    </row>
    <row r="2065" spans="1:12" ht="14.4" x14ac:dyDescent="0.3">
      <c r="A2065" s="8">
        <v>41142</v>
      </c>
      <c r="B2065" s="260">
        <v>1418.130005</v>
      </c>
      <c r="C2065" s="260">
        <v>1426.6800539999999</v>
      </c>
      <c r="D2065" s="260">
        <v>1410.8599850000001</v>
      </c>
      <c r="E2065" s="260">
        <v>1413.170044</v>
      </c>
      <c r="F2065" s="261">
        <v>1413.170044</v>
      </c>
      <c r="G2065" s="260">
        <v>3282950000</v>
      </c>
      <c r="H2065" s="263">
        <f t="shared" si="32"/>
        <v>-3.4975361796960366E-3</v>
      </c>
      <c r="I2065" s="262"/>
      <c r="J2065" s="266">
        <v>2063</v>
      </c>
      <c r="K2065">
        <v>-3.4975361796960366E-3</v>
      </c>
      <c r="L2065" s="267">
        <v>-3.9235218548472122E-3</v>
      </c>
    </row>
    <row r="2066" spans="1:12" ht="14.4" x14ac:dyDescent="0.3">
      <c r="A2066" s="8">
        <v>41141</v>
      </c>
      <c r="B2066" s="260">
        <v>1417.849976</v>
      </c>
      <c r="C2066" s="260">
        <v>1418.130005</v>
      </c>
      <c r="D2066" s="260">
        <v>1412.119995</v>
      </c>
      <c r="E2066" s="260">
        <v>1418.130005</v>
      </c>
      <c r="F2066" s="261">
        <v>1418.130005</v>
      </c>
      <c r="G2066" s="260">
        <v>2766320000</v>
      </c>
      <c r="H2066" s="263">
        <f t="shared" si="32"/>
        <v>-2.1174620127542803E-5</v>
      </c>
      <c r="I2066" s="262"/>
      <c r="J2066" s="266">
        <v>2064</v>
      </c>
      <c r="K2066">
        <v>-2.1174620127542803E-5</v>
      </c>
      <c r="L2066" s="267">
        <v>-3.9193449497316171E-3</v>
      </c>
    </row>
    <row r="2067" spans="1:12" ht="14.4" x14ac:dyDescent="0.3">
      <c r="A2067" s="8">
        <v>41138</v>
      </c>
      <c r="B2067" s="260">
        <v>1415.839966</v>
      </c>
      <c r="C2067" s="260">
        <v>1418.709961</v>
      </c>
      <c r="D2067" s="260">
        <v>1414.670044</v>
      </c>
      <c r="E2067" s="260">
        <v>1418.160034</v>
      </c>
      <c r="F2067" s="261">
        <v>1418.160034</v>
      </c>
      <c r="G2067" s="260">
        <v>2922990000</v>
      </c>
      <c r="H2067" s="263">
        <f t="shared" si="32"/>
        <v>1.8721337053632214E-3</v>
      </c>
      <c r="I2067" s="262"/>
      <c r="J2067" s="266">
        <v>2065</v>
      </c>
      <c r="K2067">
        <v>1.8721337053632214E-3</v>
      </c>
      <c r="L2067" s="267">
        <v>-3.914732000404657E-3</v>
      </c>
    </row>
    <row r="2068" spans="1:12" ht="14.4" x14ac:dyDescent="0.3">
      <c r="A2068" s="8">
        <v>41137</v>
      </c>
      <c r="B2068" s="260">
        <v>1405.5699460000001</v>
      </c>
      <c r="C2068" s="260">
        <v>1417.4399410000001</v>
      </c>
      <c r="D2068" s="260">
        <v>1404.150024</v>
      </c>
      <c r="E2068" s="260">
        <v>1415.51001</v>
      </c>
      <c r="F2068" s="261">
        <v>1415.51001</v>
      </c>
      <c r="G2068" s="260">
        <v>3114100000</v>
      </c>
      <c r="H2068" s="263">
        <f t="shared" si="32"/>
        <v>7.1005106928241609E-3</v>
      </c>
      <c r="I2068" s="262"/>
      <c r="J2068" s="266">
        <v>2066</v>
      </c>
      <c r="K2068">
        <v>7.1005106928241609E-3</v>
      </c>
      <c r="L2068" s="267">
        <v>-3.914456129607698E-3</v>
      </c>
    </row>
    <row r="2069" spans="1:12" ht="14.4" x14ac:dyDescent="0.3">
      <c r="A2069" s="8">
        <v>41136</v>
      </c>
      <c r="B2069" s="260">
        <v>1403.8900149999999</v>
      </c>
      <c r="C2069" s="260">
        <v>1407.7299800000001</v>
      </c>
      <c r="D2069" s="260">
        <v>1401.829956</v>
      </c>
      <c r="E2069" s="260">
        <v>1405.530029</v>
      </c>
      <c r="F2069" s="261">
        <v>1405.530029</v>
      </c>
      <c r="G2069" s="260">
        <v>2655750000</v>
      </c>
      <c r="H2069" s="263">
        <f t="shared" si="32"/>
        <v>1.1396401091646449E-3</v>
      </c>
      <c r="I2069" s="262"/>
      <c r="J2069" s="266">
        <v>2067</v>
      </c>
      <c r="K2069">
        <v>1.1396401091646449E-3</v>
      </c>
      <c r="L2069" s="267">
        <v>-3.9078723014549024E-3</v>
      </c>
    </row>
    <row r="2070" spans="1:12" ht="14.4" x14ac:dyDescent="0.3">
      <c r="A2070" s="8">
        <v>41135</v>
      </c>
      <c r="B2070" s="260">
        <v>1404.3599850000001</v>
      </c>
      <c r="C2070" s="260">
        <v>1410.030029</v>
      </c>
      <c r="D2070" s="260">
        <v>1400.599976</v>
      </c>
      <c r="E2070" s="260">
        <v>1403.9300539999999</v>
      </c>
      <c r="F2070" s="261">
        <v>1403.9300539999999</v>
      </c>
      <c r="G2070" s="260">
        <v>2930900000</v>
      </c>
      <c r="H2070" s="263">
        <f t="shared" si="32"/>
        <v>-1.2814594435073701E-4</v>
      </c>
      <c r="I2070" s="262"/>
      <c r="J2070" s="266">
        <v>2068</v>
      </c>
      <c r="K2070">
        <v>-1.2814594435073701E-4</v>
      </c>
      <c r="L2070" s="267">
        <v>-3.9004085090323685E-3</v>
      </c>
    </row>
    <row r="2071" spans="1:12" ht="14.4" x14ac:dyDescent="0.3">
      <c r="A2071" s="8">
        <v>41134</v>
      </c>
      <c r="B2071" s="260">
        <v>1405.869995</v>
      </c>
      <c r="C2071" s="260">
        <v>1405.869995</v>
      </c>
      <c r="D2071" s="260">
        <v>1397.3199460000001</v>
      </c>
      <c r="E2071" s="260">
        <v>1404.1099850000001</v>
      </c>
      <c r="F2071" s="261">
        <v>1404.1099850000001</v>
      </c>
      <c r="G2071" s="260">
        <v>2499990000</v>
      </c>
      <c r="H2071" s="263">
        <f t="shared" si="32"/>
        <v>-1.2519009625779555E-3</v>
      </c>
      <c r="I2071" s="262"/>
      <c r="J2071" s="266">
        <v>2069</v>
      </c>
      <c r="K2071">
        <v>-1.2519009625779555E-3</v>
      </c>
      <c r="L2071" s="267">
        <v>-3.8996214005379286E-3</v>
      </c>
    </row>
    <row r="2072" spans="1:12" ht="14.4" x14ac:dyDescent="0.3">
      <c r="A2072" s="8">
        <v>41131</v>
      </c>
      <c r="B2072" s="260">
        <v>1402.579956</v>
      </c>
      <c r="C2072" s="260">
        <v>1405.9799800000001</v>
      </c>
      <c r="D2072" s="260">
        <v>1395.619995</v>
      </c>
      <c r="E2072" s="260">
        <v>1405.869995</v>
      </c>
      <c r="F2072" s="261">
        <v>1405.869995</v>
      </c>
      <c r="G2072" s="260">
        <v>2767980000</v>
      </c>
      <c r="H2072" s="263">
        <f t="shared" si="32"/>
        <v>2.1884416116099473E-3</v>
      </c>
      <c r="I2072" s="262"/>
      <c r="J2072" s="266">
        <v>2070</v>
      </c>
      <c r="K2072">
        <v>2.1884416116099473E-3</v>
      </c>
      <c r="L2072" s="267">
        <v>-3.8980940541358984E-3</v>
      </c>
    </row>
    <row r="2073" spans="1:12" ht="14.4" x14ac:dyDescent="0.3">
      <c r="A2073" s="8">
        <v>41130</v>
      </c>
      <c r="B2073" s="260">
        <v>1402.26001</v>
      </c>
      <c r="C2073" s="260">
        <v>1405.9499510000001</v>
      </c>
      <c r="D2073" s="260">
        <v>1398.8000489999999</v>
      </c>
      <c r="E2073" s="260">
        <v>1402.8000489999999</v>
      </c>
      <c r="F2073" s="261">
        <v>1402.8000489999999</v>
      </c>
      <c r="G2073" s="260">
        <v>3119610000</v>
      </c>
      <c r="H2073" s="263">
        <f t="shared" si="32"/>
        <v>4.1368545021240301E-4</v>
      </c>
      <c r="I2073" s="262"/>
      <c r="J2073" s="266">
        <v>2071</v>
      </c>
      <c r="K2073">
        <v>4.1368545021240301E-4</v>
      </c>
      <c r="L2073" s="267">
        <v>-3.8973286068174065E-3</v>
      </c>
    </row>
    <row r="2074" spans="1:12" ht="14.4" x14ac:dyDescent="0.3">
      <c r="A2074" s="8">
        <v>41129</v>
      </c>
      <c r="B2074" s="260">
        <v>1401.2299800000001</v>
      </c>
      <c r="C2074" s="260">
        <v>1404.1400149999999</v>
      </c>
      <c r="D2074" s="260">
        <v>1396.130005</v>
      </c>
      <c r="E2074" s="260">
        <v>1402.219971</v>
      </c>
      <c r="F2074" s="261">
        <v>1402.219971</v>
      </c>
      <c r="G2074" s="260">
        <v>3221790000</v>
      </c>
      <c r="H2074" s="263">
        <f t="shared" si="32"/>
        <v>6.2082635665597439E-4</v>
      </c>
      <c r="I2074" s="262"/>
      <c r="J2074" s="266">
        <v>2072</v>
      </c>
      <c r="K2074">
        <v>6.2082635665597439E-4</v>
      </c>
      <c r="L2074" s="267">
        <v>-3.8951746537292434E-3</v>
      </c>
    </row>
    <row r="2075" spans="1:12" ht="14.4" x14ac:dyDescent="0.3">
      <c r="A2075" s="8">
        <v>41128</v>
      </c>
      <c r="B2075" s="260">
        <v>1394.459961</v>
      </c>
      <c r="C2075" s="260">
        <v>1407.1400149999999</v>
      </c>
      <c r="D2075" s="260">
        <v>1394.459961</v>
      </c>
      <c r="E2075" s="260">
        <v>1401.349976</v>
      </c>
      <c r="F2075" s="261">
        <v>1401.349976</v>
      </c>
      <c r="G2075" s="260">
        <v>3682490000</v>
      </c>
      <c r="H2075" s="263">
        <f t="shared" si="32"/>
        <v>5.1067586425016485E-3</v>
      </c>
      <c r="I2075" s="262"/>
      <c r="J2075" s="266">
        <v>2073</v>
      </c>
      <c r="K2075">
        <v>5.1067586425016485E-3</v>
      </c>
      <c r="L2075" s="267">
        <v>-3.8886928388918349E-3</v>
      </c>
    </row>
    <row r="2076" spans="1:12" ht="14.4" x14ac:dyDescent="0.3">
      <c r="A2076" s="8">
        <v>41127</v>
      </c>
      <c r="B2076" s="260">
        <v>1391.040039</v>
      </c>
      <c r="C2076" s="260">
        <v>1399.630005</v>
      </c>
      <c r="D2076" s="260">
        <v>1391.040039</v>
      </c>
      <c r="E2076" s="260">
        <v>1394.2299800000001</v>
      </c>
      <c r="F2076" s="261">
        <v>1394.2299800000001</v>
      </c>
      <c r="G2076" s="260">
        <v>3122050000</v>
      </c>
      <c r="H2076" s="263">
        <f t="shared" si="32"/>
        <v>2.3292690984785839E-3</v>
      </c>
      <c r="I2076" s="262"/>
      <c r="J2076" s="266">
        <v>2074</v>
      </c>
      <c r="K2076">
        <v>2.3292690984785839E-3</v>
      </c>
      <c r="L2076" s="267">
        <v>-3.8848321006704047E-3</v>
      </c>
    </row>
    <row r="2077" spans="1:12" ht="14.4" x14ac:dyDescent="0.3">
      <c r="A2077" s="8">
        <v>41124</v>
      </c>
      <c r="B2077" s="260">
        <v>1365.4499510000001</v>
      </c>
      <c r="C2077" s="260">
        <v>1394.160034</v>
      </c>
      <c r="D2077" s="260">
        <v>1365.4499510000001</v>
      </c>
      <c r="E2077" s="260">
        <v>1390.98999</v>
      </c>
      <c r="F2077" s="261">
        <v>1390.98999</v>
      </c>
      <c r="G2077" s="260">
        <v>3751170000</v>
      </c>
      <c r="H2077" s="263">
        <f t="shared" si="32"/>
        <v>1.9040285714285739E-2</v>
      </c>
      <c r="I2077" s="262"/>
      <c r="J2077" s="266">
        <v>2075</v>
      </c>
      <c r="K2077">
        <v>1.9040285714285739E-2</v>
      </c>
      <c r="L2077" s="267">
        <v>-3.883501780193665E-3</v>
      </c>
    </row>
    <row r="2078" spans="1:12" ht="14.4" x14ac:dyDescent="0.3">
      <c r="A2078" s="8">
        <v>41123</v>
      </c>
      <c r="B2078" s="260">
        <v>1375.130005</v>
      </c>
      <c r="C2078" s="260">
        <v>1375.130005</v>
      </c>
      <c r="D2078" s="260">
        <v>1354.650024</v>
      </c>
      <c r="E2078" s="260">
        <v>1365</v>
      </c>
      <c r="F2078" s="261">
        <v>1365</v>
      </c>
      <c r="G2078" s="260">
        <v>4193740000</v>
      </c>
      <c r="H2078" s="263">
        <f t="shared" si="32"/>
        <v>-7.5036692589348026E-3</v>
      </c>
      <c r="I2078" s="262"/>
      <c r="J2078" s="266">
        <v>2076</v>
      </c>
      <c r="K2078">
        <v>-7.5036692589348026E-3</v>
      </c>
      <c r="L2078" s="267">
        <v>-3.8805582032796471E-3</v>
      </c>
    </row>
    <row r="2079" spans="1:12" ht="14.4" x14ac:dyDescent="0.3">
      <c r="A2079" s="8">
        <v>41122</v>
      </c>
      <c r="B2079" s="260">
        <v>1379.3199460000001</v>
      </c>
      <c r="C2079" s="260">
        <v>1385.030029</v>
      </c>
      <c r="D2079" s="260">
        <v>1373.349976</v>
      </c>
      <c r="E2079" s="260">
        <v>1375.3199460000001</v>
      </c>
      <c r="F2079" s="261">
        <v>1375.3199460000001</v>
      </c>
      <c r="G2079" s="260">
        <v>4440920000</v>
      </c>
      <c r="H2079" s="263">
        <f t="shared" si="32"/>
        <v>-2.8999798136755137E-3</v>
      </c>
      <c r="I2079" s="262"/>
      <c r="J2079" s="266">
        <v>2077</v>
      </c>
      <c r="K2079">
        <v>-2.8999798136755137E-3</v>
      </c>
      <c r="L2079" s="267">
        <v>-3.8759727318273089E-3</v>
      </c>
    </row>
    <row r="2080" spans="1:12" ht="14.4" x14ac:dyDescent="0.3">
      <c r="A2080" s="8">
        <v>41121</v>
      </c>
      <c r="B2080" s="260">
        <v>1385.2700199999999</v>
      </c>
      <c r="C2080" s="260">
        <v>1387.160034</v>
      </c>
      <c r="D2080" s="260">
        <v>1379.170044</v>
      </c>
      <c r="E2080" s="260">
        <v>1379.3199460000001</v>
      </c>
      <c r="F2080" s="261">
        <v>1379.3199460000001</v>
      </c>
      <c r="G2080" s="260">
        <v>3821570000</v>
      </c>
      <c r="H2080" s="263">
        <f t="shared" si="32"/>
        <v>-4.3168286930450198E-3</v>
      </c>
      <c r="I2080" s="262"/>
      <c r="J2080" s="266">
        <v>2078</v>
      </c>
      <c r="K2080">
        <v>-4.3168286930450198E-3</v>
      </c>
      <c r="L2080" s="267">
        <v>-3.8759261512098975E-3</v>
      </c>
    </row>
    <row r="2081" spans="1:12" ht="14.4" x14ac:dyDescent="0.3">
      <c r="A2081" s="8">
        <v>41120</v>
      </c>
      <c r="B2081" s="260">
        <v>1385.9399410000001</v>
      </c>
      <c r="C2081" s="260">
        <v>1391.73999</v>
      </c>
      <c r="D2081" s="260">
        <v>1381.369995</v>
      </c>
      <c r="E2081" s="260">
        <v>1385.3000489999999</v>
      </c>
      <c r="F2081" s="261">
        <v>1385.3000489999999</v>
      </c>
      <c r="G2081" s="260">
        <v>3212060000</v>
      </c>
      <c r="H2081" s="263">
        <f t="shared" si="32"/>
        <v>-4.8335967879353304E-4</v>
      </c>
      <c r="I2081" s="262"/>
      <c r="J2081" s="266">
        <v>2079</v>
      </c>
      <c r="K2081">
        <v>-4.8335967879353304E-4</v>
      </c>
      <c r="L2081" s="267">
        <v>-3.8725997324371903E-3</v>
      </c>
    </row>
    <row r="2082" spans="1:12" ht="14.4" x14ac:dyDescent="0.3">
      <c r="A2082" s="8">
        <v>41117</v>
      </c>
      <c r="B2082" s="260">
        <v>1360.0500489999999</v>
      </c>
      <c r="C2082" s="260">
        <v>1389.1899410000001</v>
      </c>
      <c r="D2082" s="260">
        <v>1360.0500489999999</v>
      </c>
      <c r="E2082" s="260">
        <v>1385.969971</v>
      </c>
      <c r="F2082" s="261">
        <v>1385.969971</v>
      </c>
      <c r="G2082" s="260">
        <v>4399010000</v>
      </c>
      <c r="H2082" s="263">
        <f t="shared" si="32"/>
        <v>1.908056544638222E-2</v>
      </c>
      <c r="I2082" s="262"/>
      <c r="J2082" s="266">
        <v>2080</v>
      </c>
      <c r="K2082">
        <v>1.908056544638222E-2</v>
      </c>
      <c r="L2082" s="267">
        <v>-3.8725242738861759E-3</v>
      </c>
    </row>
    <row r="2083" spans="1:12" ht="14.4" x14ac:dyDescent="0.3">
      <c r="A2083" s="8">
        <v>41116</v>
      </c>
      <c r="B2083" s="260">
        <v>1338.170044</v>
      </c>
      <c r="C2083" s="260">
        <v>1363.130005</v>
      </c>
      <c r="D2083" s="260">
        <v>1338.170044</v>
      </c>
      <c r="E2083" s="260">
        <v>1360.0200199999999</v>
      </c>
      <c r="F2083" s="261">
        <v>1360.0200199999999</v>
      </c>
      <c r="G2083" s="260">
        <v>4429300000</v>
      </c>
      <c r="H2083" s="263">
        <f t="shared" si="32"/>
        <v>1.6540974782594503E-2</v>
      </c>
      <c r="I2083" s="262"/>
      <c r="J2083" s="266">
        <v>2081</v>
      </c>
      <c r="K2083">
        <v>1.6540974782594503E-2</v>
      </c>
      <c r="L2083" s="267">
        <v>-3.8696939908234155E-3</v>
      </c>
    </row>
    <row r="2084" spans="1:12" ht="14.4" x14ac:dyDescent="0.3">
      <c r="A2084" s="8">
        <v>41115</v>
      </c>
      <c r="B2084" s="260">
        <v>1338.349976</v>
      </c>
      <c r="C2084" s="260">
        <v>1343.9799800000001</v>
      </c>
      <c r="D2084" s="260">
        <v>1331.5</v>
      </c>
      <c r="E2084" s="260">
        <v>1337.8900149999999</v>
      </c>
      <c r="F2084" s="261">
        <v>1337.8900149999999</v>
      </c>
      <c r="G2084" s="260">
        <v>3719170000</v>
      </c>
      <c r="H2084" s="263">
        <f t="shared" si="32"/>
        <v>-3.1386149807005349E-4</v>
      </c>
      <c r="I2084" s="262"/>
      <c r="J2084" s="266">
        <v>2082</v>
      </c>
      <c r="K2084">
        <v>-3.1386149807005349E-4</v>
      </c>
      <c r="L2084" s="267">
        <v>-3.8617566078299609E-3</v>
      </c>
    </row>
    <row r="2085" spans="1:12" ht="14.4" x14ac:dyDescent="0.3">
      <c r="A2085" s="8">
        <v>41114</v>
      </c>
      <c r="B2085" s="260">
        <v>1350.5200199999999</v>
      </c>
      <c r="C2085" s="260">
        <v>1351.530029</v>
      </c>
      <c r="D2085" s="260">
        <v>1329.23999</v>
      </c>
      <c r="E2085" s="260">
        <v>1338.3100589999999</v>
      </c>
      <c r="F2085" s="261">
        <v>1338.3100589999999</v>
      </c>
      <c r="G2085" s="260">
        <v>3891290000</v>
      </c>
      <c r="H2085" s="263">
        <f t="shared" si="32"/>
        <v>-9.0409329881685294E-3</v>
      </c>
      <c r="I2085" s="262"/>
      <c r="J2085" s="266">
        <v>2083</v>
      </c>
      <c r="K2085">
        <v>-9.0409329881685294E-3</v>
      </c>
      <c r="L2085" s="267">
        <v>-3.8568415150034407E-3</v>
      </c>
    </row>
    <row r="2086" spans="1:12" ht="14.4" x14ac:dyDescent="0.3">
      <c r="A2086" s="8">
        <v>41113</v>
      </c>
      <c r="B2086" s="260">
        <v>1362.339966</v>
      </c>
      <c r="C2086" s="260">
        <v>1362.339966</v>
      </c>
      <c r="D2086" s="260">
        <v>1337.5600589999999</v>
      </c>
      <c r="E2086" s="260">
        <v>1350.5200199999999</v>
      </c>
      <c r="F2086" s="261">
        <v>1350.5200199999999</v>
      </c>
      <c r="G2086" s="260">
        <v>3717180000</v>
      </c>
      <c r="H2086" s="263">
        <f t="shared" si="32"/>
        <v>-8.9090555950069525E-3</v>
      </c>
      <c r="I2086" s="262"/>
      <c r="J2086" s="266">
        <v>2084</v>
      </c>
      <c r="K2086">
        <v>-8.9090555950069525E-3</v>
      </c>
      <c r="L2086" s="267">
        <v>-3.8500194215242882E-3</v>
      </c>
    </row>
    <row r="2087" spans="1:12" ht="14.4" x14ac:dyDescent="0.3">
      <c r="A2087" s="8">
        <v>41110</v>
      </c>
      <c r="B2087" s="260">
        <v>1376.51001</v>
      </c>
      <c r="C2087" s="260">
        <v>1376.51001</v>
      </c>
      <c r="D2087" s="260">
        <v>1362.1899410000001</v>
      </c>
      <c r="E2087" s="260">
        <v>1362.660034</v>
      </c>
      <c r="F2087" s="261">
        <v>1362.660034</v>
      </c>
      <c r="G2087" s="260">
        <v>3925020000</v>
      </c>
      <c r="H2087" s="263">
        <f t="shared" si="32"/>
        <v>-1.0061660212699776E-2</v>
      </c>
      <c r="I2087" s="262"/>
      <c r="J2087" s="266">
        <v>2085</v>
      </c>
      <c r="K2087">
        <v>-1.0061660212699776E-2</v>
      </c>
      <c r="L2087" s="267">
        <v>-3.8470892381047626E-3</v>
      </c>
    </row>
    <row r="2088" spans="1:12" ht="14.4" x14ac:dyDescent="0.3">
      <c r="A2088" s="8">
        <v>41109</v>
      </c>
      <c r="B2088" s="260">
        <v>1373.01001</v>
      </c>
      <c r="C2088" s="260">
        <v>1380.3900149999999</v>
      </c>
      <c r="D2088" s="260">
        <v>1371.209961</v>
      </c>
      <c r="E2088" s="260">
        <v>1376.51001</v>
      </c>
      <c r="F2088" s="261">
        <v>1376.51001</v>
      </c>
      <c r="G2088" s="260">
        <v>4043360000</v>
      </c>
      <c r="H2088" s="263">
        <f t="shared" si="32"/>
        <v>2.7171002791445422E-3</v>
      </c>
      <c r="I2088" s="262"/>
      <c r="J2088" s="266">
        <v>2086</v>
      </c>
      <c r="K2088">
        <v>2.7171002791445422E-3</v>
      </c>
      <c r="L2088" s="267">
        <v>-3.8463019446790662E-3</v>
      </c>
    </row>
    <row r="2089" spans="1:12" ht="14.4" x14ac:dyDescent="0.3">
      <c r="A2089" s="8">
        <v>41108</v>
      </c>
      <c r="B2089" s="260">
        <v>1363.579956</v>
      </c>
      <c r="C2089" s="260">
        <v>1375.26001</v>
      </c>
      <c r="D2089" s="260">
        <v>1358.959961</v>
      </c>
      <c r="E2089" s="260">
        <v>1372.780029</v>
      </c>
      <c r="F2089" s="261">
        <v>1372.780029</v>
      </c>
      <c r="G2089" s="260">
        <v>3642630000</v>
      </c>
      <c r="H2089" s="263">
        <f t="shared" si="32"/>
        <v>6.6804906656731189E-3</v>
      </c>
      <c r="I2089" s="262"/>
      <c r="J2089" s="266">
        <v>2087</v>
      </c>
      <c r="K2089">
        <v>6.6804906656731189E-3</v>
      </c>
      <c r="L2089" s="267">
        <v>-3.841025686925249E-3</v>
      </c>
    </row>
    <row r="2090" spans="1:12" ht="14.4" x14ac:dyDescent="0.3">
      <c r="A2090" s="8">
        <v>41107</v>
      </c>
      <c r="B2090" s="260">
        <v>1353.6800539999999</v>
      </c>
      <c r="C2090" s="260">
        <v>1365.3599850000001</v>
      </c>
      <c r="D2090" s="260">
        <v>1345.0699460000001</v>
      </c>
      <c r="E2090" s="260">
        <v>1363.670044</v>
      </c>
      <c r="F2090" s="261">
        <v>1363.670044</v>
      </c>
      <c r="G2090" s="260">
        <v>3566680000</v>
      </c>
      <c r="H2090" s="263">
        <f t="shared" si="32"/>
        <v>7.4096723566494252E-3</v>
      </c>
      <c r="I2090" s="262"/>
      <c r="J2090" s="266">
        <v>2088</v>
      </c>
      <c r="K2090">
        <v>7.4096723566494252E-3</v>
      </c>
      <c r="L2090" s="267">
        <v>-3.8393814890611542E-3</v>
      </c>
    </row>
    <row r="2091" spans="1:12" ht="14.4" x14ac:dyDescent="0.3">
      <c r="A2091" s="8">
        <v>41106</v>
      </c>
      <c r="B2091" s="260">
        <v>1356.5</v>
      </c>
      <c r="C2091" s="260">
        <v>1357.26001</v>
      </c>
      <c r="D2091" s="260">
        <v>1348.51001</v>
      </c>
      <c r="E2091" s="260">
        <v>1353.6400149999999</v>
      </c>
      <c r="F2091" s="261">
        <v>1353.6400149999999</v>
      </c>
      <c r="G2091" s="260">
        <v>2862720000</v>
      </c>
      <c r="H2091" s="263">
        <f t="shared" si="32"/>
        <v>-2.3143132511423961E-3</v>
      </c>
      <c r="I2091" s="262"/>
      <c r="J2091" s="266">
        <v>2089</v>
      </c>
      <c r="K2091">
        <v>-2.3143132511423961E-3</v>
      </c>
      <c r="L2091" s="267">
        <v>-3.8388430863469333E-3</v>
      </c>
    </row>
    <row r="2092" spans="1:12" ht="14.4" x14ac:dyDescent="0.3">
      <c r="A2092" s="8">
        <v>41103</v>
      </c>
      <c r="B2092" s="260">
        <v>1334.8100589999999</v>
      </c>
      <c r="C2092" s="260">
        <v>1357.6999510000001</v>
      </c>
      <c r="D2092" s="260">
        <v>1334.8100589999999</v>
      </c>
      <c r="E2092" s="260">
        <v>1356.780029</v>
      </c>
      <c r="F2092" s="261">
        <v>1356.780029</v>
      </c>
      <c r="G2092" s="260">
        <v>3212930000</v>
      </c>
      <c r="H2092" s="263">
        <f t="shared" si="32"/>
        <v>1.6497361948984407E-2</v>
      </c>
      <c r="I2092" s="262"/>
      <c r="J2092" s="266">
        <v>2090</v>
      </c>
      <c r="K2092">
        <v>1.6497361948984407E-2</v>
      </c>
      <c r="L2092" s="267">
        <v>-3.8283088811007842E-3</v>
      </c>
    </row>
    <row r="2093" spans="1:12" ht="14.4" x14ac:dyDescent="0.3">
      <c r="A2093" s="8">
        <v>41102</v>
      </c>
      <c r="B2093" s="260">
        <v>1341.290039</v>
      </c>
      <c r="C2093" s="260">
        <v>1341.290039</v>
      </c>
      <c r="D2093" s="260">
        <v>1325.410034</v>
      </c>
      <c r="E2093" s="260">
        <v>1334.76001</v>
      </c>
      <c r="F2093" s="261">
        <v>1334.76001</v>
      </c>
      <c r="G2093" s="260">
        <v>3654440000</v>
      </c>
      <c r="H2093" s="263">
        <f t="shared" si="32"/>
        <v>-4.9870969804076499E-3</v>
      </c>
      <c r="I2093" s="262"/>
      <c r="J2093" s="266">
        <v>2091</v>
      </c>
      <c r="K2093">
        <v>-4.9870969804076499E-3</v>
      </c>
      <c r="L2093" s="267">
        <v>-3.827832728147163E-3</v>
      </c>
    </row>
    <row r="2094" spans="1:12" ht="14.4" x14ac:dyDescent="0.3">
      <c r="A2094" s="8">
        <v>41101</v>
      </c>
      <c r="B2094" s="260">
        <v>1341.400024</v>
      </c>
      <c r="C2094" s="260">
        <v>1345</v>
      </c>
      <c r="D2094" s="260">
        <v>1333.25</v>
      </c>
      <c r="E2094" s="260">
        <v>1341.4499510000001</v>
      </c>
      <c r="F2094" s="261">
        <v>1341.4499510000001</v>
      </c>
      <c r="G2094" s="260">
        <v>3426290000</v>
      </c>
      <c r="H2094" s="263">
        <f t="shared" si="32"/>
        <v>-1.4923927059662311E-5</v>
      </c>
      <c r="I2094" s="262"/>
      <c r="J2094" s="266">
        <v>2092</v>
      </c>
      <c r="K2094">
        <v>-1.4923927059662311E-5</v>
      </c>
      <c r="L2094" s="267">
        <v>-3.81551980093055E-3</v>
      </c>
    </row>
    <row r="2095" spans="1:12" ht="14.4" x14ac:dyDescent="0.3">
      <c r="A2095" s="8">
        <v>41100</v>
      </c>
      <c r="B2095" s="260">
        <v>1352.959961</v>
      </c>
      <c r="C2095" s="260">
        <v>1361.540039</v>
      </c>
      <c r="D2095" s="260">
        <v>1336.2700199999999</v>
      </c>
      <c r="E2095" s="260">
        <v>1341.469971</v>
      </c>
      <c r="F2095" s="261">
        <v>1341.469971</v>
      </c>
      <c r="G2095" s="260">
        <v>3470600000</v>
      </c>
      <c r="H2095" s="263">
        <f t="shared" si="32"/>
        <v>-8.1259263245575912E-3</v>
      </c>
      <c r="I2095" s="262"/>
      <c r="J2095" s="266">
        <v>2093</v>
      </c>
      <c r="K2095">
        <v>-8.1259263245575912E-3</v>
      </c>
      <c r="L2095" s="267">
        <v>-3.8112219658775633E-3</v>
      </c>
    </row>
    <row r="2096" spans="1:12" ht="14.4" x14ac:dyDescent="0.3">
      <c r="A2096" s="8">
        <v>41099</v>
      </c>
      <c r="B2096" s="260">
        <v>1354.660034</v>
      </c>
      <c r="C2096" s="260">
        <v>1354.869995</v>
      </c>
      <c r="D2096" s="260">
        <v>1346.650024</v>
      </c>
      <c r="E2096" s="260">
        <v>1352.459961</v>
      </c>
      <c r="F2096" s="261">
        <v>1352.459961</v>
      </c>
      <c r="G2096" s="260">
        <v>2904860000</v>
      </c>
      <c r="H2096" s="263">
        <f t="shared" si="32"/>
        <v>-1.6388319835702744E-3</v>
      </c>
      <c r="I2096" s="262"/>
      <c r="J2096" s="266">
        <v>2094</v>
      </c>
      <c r="K2096">
        <v>-1.6388319835702744E-3</v>
      </c>
      <c r="L2096" s="267">
        <v>-3.8064970024709807E-3</v>
      </c>
    </row>
    <row r="2097" spans="1:12" ht="14.4" x14ac:dyDescent="0.3">
      <c r="A2097" s="8">
        <v>41096</v>
      </c>
      <c r="B2097" s="260">
        <v>1367.089966</v>
      </c>
      <c r="C2097" s="260">
        <v>1367.089966</v>
      </c>
      <c r="D2097" s="260">
        <v>1348.030029</v>
      </c>
      <c r="E2097" s="260">
        <v>1354.6800539999999</v>
      </c>
      <c r="F2097" s="261">
        <v>1354.6800539999999</v>
      </c>
      <c r="G2097" s="260">
        <v>2745140000</v>
      </c>
      <c r="H2097" s="263">
        <f t="shared" si="32"/>
        <v>-9.4326492161604259E-3</v>
      </c>
      <c r="I2097" s="262"/>
      <c r="J2097" s="266">
        <v>2095</v>
      </c>
      <c r="K2097">
        <v>-9.4326492161604259E-3</v>
      </c>
      <c r="L2097" s="267">
        <v>-3.8058649669956142E-3</v>
      </c>
    </row>
    <row r="2098" spans="1:12" ht="14.4" x14ac:dyDescent="0.3">
      <c r="A2098" s="8">
        <v>41095</v>
      </c>
      <c r="B2098" s="260">
        <v>1373.719971</v>
      </c>
      <c r="C2098" s="260">
        <v>1373.849976</v>
      </c>
      <c r="D2098" s="260">
        <v>1363.0200199999999</v>
      </c>
      <c r="E2098" s="260">
        <v>1367.579956</v>
      </c>
      <c r="F2098" s="261">
        <v>1367.579956</v>
      </c>
      <c r="G2098" s="260">
        <v>3041520000</v>
      </c>
      <c r="H2098" s="263">
        <f t="shared" si="32"/>
        <v>-4.6870234103283974E-3</v>
      </c>
      <c r="I2098" s="262"/>
      <c r="J2098" s="266">
        <v>2096</v>
      </c>
      <c r="K2098">
        <v>-4.6870234103283974E-3</v>
      </c>
      <c r="L2098" s="267">
        <v>-3.805692514594671E-3</v>
      </c>
    </row>
    <row r="2099" spans="1:12" ht="14.4" x14ac:dyDescent="0.3">
      <c r="A2099" s="8">
        <v>41093</v>
      </c>
      <c r="B2099" s="260">
        <v>1365.75</v>
      </c>
      <c r="C2099" s="260">
        <v>1374.8100589999999</v>
      </c>
      <c r="D2099" s="260">
        <v>1363.530029</v>
      </c>
      <c r="E2099" s="260">
        <v>1374.0200199999999</v>
      </c>
      <c r="F2099" s="261">
        <v>1374.0200199999999</v>
      </c>
      <c r="G2099" s="260">
        <v>2116390000</v>
      </c>
      <c r="H2099" s="263">
        <f t="shared" si="32"/>
        <v>6.2321110337374723E-3</v>
      </c>
      <c r="I2099" s="262"/>
      <c r="J2099" s="266">
        <v>2097</v>
      </c>
      <c r="K2099">
        <v>6.2321110337374723E-3</v>
      </c>
      <c r="L2099" s="267">
        <v>-3.8018525958818466E-3</v>
      </c>
    </row>
    <row r="2100" spans="1:12" ht="14.4" x14ac:dyDescent="0.3">
      <c r="A2100" s="8">
        <v>41092</v>
      </c>
      <c r="B2100" s="260">
        <v>1362.329956</v>
      </c>
      <c r="C2100" s="260">
        <v>1366.349976</v>
      </c>
      <c r="D2100" s="260">
        <v>1355.6999510000001</v>
      </c>
      <c r="E2100" s="260">
        <v>1365.51001</v>
      </c>
      <c r="F2100" s="261">
        <v>1365.51001</v>
      </c>
      <c r="G2100" s="260">
        <v>3301650000</v>
      </c>
      <c r="H2100" s="263">
        <f t="shared" si="32"/>
        <v>2.4593116200617949E-3</v>
      </c>
      <c r="I2100" s="262"/>
      <c r="J2100" s="266">
        <v>2098</v>
      </c>
      <c r="K2100">
        <v>2.4593116200617949E-3</v>
      </c>
      <c r="L2100" s="267">
        <v>-3.7977277794560178E-3</v>
      </c>
    </row>
    <row r="2101" spans="1:12" ht="14.4" x14ac:dyDescent="0.3">
      <c r="A2101" s="8">
        <v>41089</v>
      </c>
      <c r="B2101" s="260">
        <v>1330.119995</v>
      </c>
      <c r="C2101" s="260">
        <v>1362.170044</v>
      </c>
      <c r="D2101" s="260">
        <v>1330.119995</v>
      </c>
      <c r="E2101" s="260">
        <v>1362.160034</v>
      </c>
      <c r="F2101" s="261">
        <v>1362.160034</v>
      </c>
      <c r="G2101" s="260">
        <v>4590480000</v>
      </c>
      <c r="H2101" s="263">
        <f t="shared" si="32"/>
        <v>2.4920238689663751E-2</v>
      </c>
      <c r="I2101" s="262"/>
      <c r="J2101" s="266">
        <v>2099</v>
      </c>
      <c r="K2101">
        <v>2.4920238689663751E-2</v>
      </c>
      <c r="L2101" s="267">
        <v>-3.7954035518215131E-3</v>
      </c>
    </row>
    <row r="2102" spans="1:12" ht="14.4" x14ac:dyDescent="0.3">
      <c r="A2102" s="8">
        <v>41088</v>
      </c>
      <c r="B2102" s="260">
        <v>1331.5200199999999</v>
      </c>
      <c r="C2102" s="260">
        <v>1331.5200199999999</v>
      </c>
      <c r="D2102" s="260">
        <v>1313.290039</v>
      </c>
      <c r="E2102" s="260">
        <v>1329.040039</v>
      </c>
      <c r="F2102" s="261">
        <v>1329.040039</v>
      </c>
      <c r="G2102" s="260">
        <v>3969370000</v>
      </c>
      <c r="H2102" s="263">
        <f t="shared" si="32"/>
        <v>-2.1097999404100982E-3</v>
      </c>
      <c r="I2102" s="262"/>
      <c r="J2102" s="266">
        <v>2100</v>
      </c>
      <c r="K2102">
        <v>-2.1097999404100982E-3</v>
      </c>
      <c r="L2102" s="267">
        <v>-3.7933458352747396E-3</v>
      </c>
    </row>
    <row r="2103" spans="1:12" ht="14.4" x14ac:dyDescent="0.3">
      <c r="A2103" s="8">
        <v>41087</v>
      </c>
      <c r="B2103" s="260">
        <v>1320.709961</v>
      </c>
      <c r="C2103" s="260">
        <v>1334.400024</v>
      </c>
      <c r="D2103" s="260">
        <v>1320.709961</v>
      </c>
      <c r="E2103" s="260">
        <v>1331.849976</v>
      </c>
      <c r="F2103" s="261">
        <v>1331.849976</v>
      </c>
      <c r="G2103" s="260">
        <v>3286910000</v>
      </c>
      <c r="H2103" s="263">
        <f t="shared" si="32"/>
        <v>8.9849060143251044E-3</v>
      </c>
      <c r="I2103" s="262"/>
      <c r="J2103" s="266">
        <v>2101</v>
      </c>
      <c r="K2103">
        <v>8.9849060143251044E-3</v>
      </c>
      <c r="L2103" s="267">
        <v>-3.7917221880839373E-3</v>
      </c>
    </row>
    <row r="2104" spans="1:12" ht="14.4" x14ac:dyDescent="0.3">
      <c r="A2104" s="8">
        <v>41086</v>
      </c>
      <c r="B2104" s="260">
        <v>1314.089966</v>
      </c>
      <c r="C2104" s="260">
        <v>1324.23999</v>
      </c>
      <c r="D2104" s="260">
        <v>1310.3000489999999</v>
      </c>
      <c r="E2104" s="260">
        <v>1319.98999</v>
      </c>
      <c r="F2104" s="261">
        <v>1319.98999</v>
      </c>
      <c r="G2104" s="260">
        <v>3412940000</v>
      </c>
      <c r="H2104" s="263">
        <f t="shared" si="32"/>
        <v>4.7727210809068591E-3</v>
      </c>
      <c r="I2104" s="262"/>
      <c r="J2104" s="266">
        <v>2102</v>
      </c>
      <c r="K2104">
        <v>4.7727210809068591E-3</v>
      </c>
      <c r="L2104" s="267">
        <v>-3.7912981774784987E-3</v>
      </c>
    </row>
    <row r="2105" spans="1:12" ht="14.4" x14ac:dyDescent="0.3">
      <c r="A2105" s="8">
        <v>41085</v>
      </c>
      <c r="B2105" s="260">
        <v>1334.900024</v>
      </c>
      <c r="C2105" s="260">
        <v>1334.900024</v>
      </c>
      <c r="D2105" s="260">
        <v>1309.2700199999999</v>
      </c>
      <c r="E2105" s="260">
        <v>1313.719971</v>
      </c>
      <c r="F2105" s="261">
        <v>1313.719971</v>
      </c>
      <c r="G2105" s="260">
        <v>3501820000</v>
      </c>
      <c r="H2105" s="263">
        <f t="shared" si="32"/>
        <v>-1.5954853620846785E-2</v>
      </c>
      <c r="I2105" s="262"/>
      <c r="J2105" s="266">
        <v>2103</v>
      </c>
      <c r="K2105">
        <v>-1.5954853620846785E-2</v>
      </c>
      <c r="L2105" s="267">
        <v>-3.7897770966163419E-3</v>
      </c>
    </row>
    <row r="2106" spans="1:12" ht="14.4" x14ac:dyDescent="0.3">
      <c r="A2106" s="8">
        <v>41082</v>
      </c>
      <c r="B2106" s="260">
        <v>1325.920044</v>
      </c>
      <c r="C2106" s="260">
        <v>1337.8199460000001</v>
      </c>
      <c r="D2106" s="260">
        <v>1325.920044</v>
      </c>
      <c r="E2106" s="260">
        <v>1335.0200199999999</v>
      </c>
      <c r="F2106" s="261">
        <v>1335.0200199999999</v>
      </c>
      <c r="G2106" s="260">
        <v>5271490000</v>
      </c>
      <c r="H2106" s="263">
        <f t="shared" si="32"/>
        <v>7.1746044377288152E-3</v>
      </c>
      <c r="I2106" s="262"/>
      <c r="J2106" s="266">
        <v>2104</v>
      </c>
      <c r="K2106">
        <v>7.1746044377288152E-3</v>
      </c>
      <c r="L2106" s="267">
        <v>-3.7841553104464606E-3</v>
      </c>
    </row>
    <row r="2107" spans="1:12" ht="14.4" x14ac:dyDescent="0.3">
      <c r="A2107" s="8">
        <v>41081</v>
      </c>
      <c r="B2107" s="260">
        <v>1355.4300539999999</v>
      </c>
      <c r="C2107" s="260">
        <v>1358.2700199999999</v>
      </c>
      <c r="D2107" s="260">
        <v>1324.410034</v>
      </c>
      <c r="E2107" s="260">
        <v>1325.51001</v>
      </c>
      <c r="F2107" s="261">
        <v>1325.51001</v>
      </c>
      <c r="G2107" s="260">
        <v>4094470000</v>
      </c>
      <c r="H2107" s="263">
        <f t="shared" si="32"/>
        <v>-2.2261676573139169E-2</v>
      </c>
      <c r="I2107" s="262"/>
      <c r="J2107" s="266">
        <v>2105</v>
      </c>
      <c r="K2107">
        <v>-2.2261676573139169E-2</v>
      </c>
      <c r="L2107" s="267">
        <v>-3.7808866412741616E-3</v>
      </c>
    </row>
    <row r="2108" spans="1:12" ht="14.4" x14ac:dyDescent="0.3">
      <c r="A2108" s="8">
        <v>41080</v>
      </c>
      <c r="B2108" s="260">
        <v>1358.040039</v>
      </c>
      <c r="C2108" s="260">
        <v>1361.5699460000001</v>
      </c>
      <c r="D2108" s="260">
        <v>1346.4499510000001</v>
      </c>
      <c r="E2108" s="260">
        <v>1355.6899410000001</v>
      </c>
      <c r="F2108" s="261">
        <v>1355.6899410000001</v>
      </c>
      <c r="G2108" s="260">
        <v>3695700000</v>
      </c>
      <c r="H2108" s="263">
        <f t="shared" si="32"/>
        <v>-1.6863569667646932E-3</v>
      </c>
      <c r="I2108" s="262"/>
      <c r="J2108" s="266">
        <v>2106</v>
      </c>
      <c r="K2108">
        <v>-1.6863569667646932E-3</v>
      </c>
      <c r="L2108" s="267">
        <v>-3.7785404903644803E-3</v>
      </c>
    </row>
    <row r="2109" spans="1:12" ht="14.4" x14ac:dyDescent="0.3">
      <c r="A2109" s="8">
        <v>41079</v>
      </c>
      <c r="B2109" s="260">
        <v>1344.829956</v>
      </c>
      <c r="C2109" s="260">
        <v>1363.459961</v>
      </c>
      <c r="D2109" s="260">
        <v>1344.829956</v>
      </c>
      <c r="E2109" s="260">
        <v>1357.9799800000001</v>
      </c>
      <c r="F2109" s="261">
        <v>1357.9799800000001</v>
      </c>
      <c r="G2109" s="260">
        <v>3815350000</v>
      </c>
      <c r="H2109" s="263">
        <f t="shared" si="32"/>
        <v>9.8156952924232151E-3</v>
      </c>
      <c r="I2109" s="262"/>
      <c r="J2109" s="266">
        <v>2107</v>
      </c>
      <c r="K2109">
        <v>9.8156952924232151E-3</v>
      </c>
      <c r="L2109" s="267">
        <v>-3.7751358304083846E-3</v>
      </c>
    </row>
    <row r="2110" spans="1:12" ht="14.4" x14ac:dyDescent="0.3">
      <c r="A2110" s="8">
        <v>41078</v>
      </c>
      <c r="B2110" s="260">
        <v>1342.420044</v>
      </c>
      <c r="C2110" s="260">
        <v>1348.219971</v>
      </c>
      <c r="D2110" s="260">
        <v>1334.459961</v>
      </c>
      <c r="E2110" s="260">
        <v>1344.780029</v>
      </c>
      <c r="F2110" s="261">
        <v>1344.780029</v>
      </c>
      <c r="G2110" s="260">
        <v>3259430000</v>
      </c>
      <c r="H2110" s="263">
        <f t="shared" si="32"/>
        <v>1.4447462461062983E-3</v>
      </c>
      <c r="I2110" s="262"/>
      <c r="J2110" s="266">
        <v>2108</v>
      </c>
      <c r="K2110">
        <v>1.4447462461062983E-3</v>
      </c>
      <c r="L2110" s="267">
        <v>-3.772294907126729E-3</v>
      </c>
    </row>
    <row r="2111" spans="1:12" ht="14.4" x14ac:dyDescent="0.3">
      <c r="A2111" s="8">
        <v>41075</v>
      </c>
      <c r="B2111" s="260">
        <v>1329.1899410000001</v>
      </c>
      <c r="C2111" s="260">
        <v>1343.3199460000001</v>
      </c>
      <c r="D2111" s="260">
        <v>1329.1899410000001</v>
      </c>
      <c r="E2111" s="260">
        <v>1342.839966</v>
      </c>
      <c r="F2111" s="261">
        <v>1342.839966</v>
      </c>
      <c r="G2111" s="260">
        <v>4401570000</v>
      </c>
      <c r="H2111" s="263">
        <f t="shared" si="32"/>
        <v>1.0337815249497857E-2</v>
      </c>
      <c r="I2111" s="262"/>
      <c r="J2111" s="266">
        <v>2109</v>
      </c>
      <c r="K2111">
        <v>1.0337815249497857E-2</v>
      </c>
      <c r="L2111" s="267">
        <v>-3.7705620570671894E-3</v>
      </c>
    </row>
    <row r="2112" spans="1:12" ht="14.4" x14ac:dyDescent="0.3">
      <c r="A2112" s="8">
        <v>41074</v>
      </c>
      <c r="B2112" s="260">
        <v>1314.880005</v>
      </c>
      <c r="C2112" s="260">
        <v>1333.6800539999999</v>
      </c>
      <c r="D2112" s="260">
        <v>1314.1400149999999</v>
      </c>
      <c r="E2112" s="260">
        <v>1329.099976</v>
      </c>
      <c r="F2112" s="261">
        <v>1329.099976</v>
      </c>
      <c r="G2112" s="260">
        <v>3687720000</v>
      </c>
      <c r="H2112" s="263">
        <f t="shared" si="32"/>
        <v>1.081465300706279E-2</v>
      </c>
      <c r="I2112" s="262"/>
      <c r="J2112" s="266">
        <v>2110</v>
      </c>
      <c r="K2112">
        <v>1.081465300706279E-2</v>
      </c>
      <c r="L2112" s="267">
        <v>-3.7692309160085639E-3</v>
      </c>
    </row>
    <row r="2113" spans="1:12" ht="14.4" x14ac:dyDescent="0.3">
      <c r="A2113" s="8">
        <v>41073</v>
      </c>
      <c r="B2113" s="260">
        <v>1324.0200199999999</v>
      </c>
      <c r="C2113" s="260">
        <v>1327.280029</v>
      </c>
      <c r="D2113" s="260">
        <v>1310.51001</v>
      </c>
      <c r="E2113" s="260">
        <v>1314.880005</v>
      </c>
      <c r="F2113" s="261">
        <v>1314.880005</v>
      </c>
      <c r="G2113" s="260">
        <v>3506510000</v>
      </c>
      <c r="H2113" s="263">
        <f t="shared" si="32"/>
        <v>-7.023251084251678E-3</v>
      </c>
      <c r="I2113" s="262"/>
      <c r="J2113" s="266">
        <v>2111</v>
      </c>
      <c r="K2113">
        <v>-7.023251084251678E-3</v>
      </c>
      <c r="L2113" s="267">
        <v>-3.7633136786338383E-3</v>
      </c>
    </row>
    <row r="2114" spans="1:12" ht="14.4" x14ac:dyDescent="0.3">
      <c r="A2114" s="8">
        <v>41072</v>
      </c>
      <c r="B2114" s="260">
        <v>1309.400024</v>
      </c>
      <c r="C2114" s="260">
        <v>1324.3100589999999</v>
      </c>
      <c r="D2114" s="260">
        <v>1306.619995</v>
      </c>
      <c r="E2114" s="260">
        <v>1324.1800539999999</v>
      </c>
      <c r="F2114" s="261">
        <v>1324.1800539999999</v>
      </c>
      <c r="G2114" s="260">
        <v>3442920000</v>
      </c>
      <c r="H2114" s="263">
        <f t="shared" si="32"/>
        <v>1.1650737144736689E-2</v>
      </c>
      <c r="I2114" s="262"/>
      <c r="J2114" s="266">
        <v>2112</v>
      </c>
      <c r="K2114">
        <v>1.1650737144736689E-2</v>
      </c>
      <c r="L2114" s="267">
        <v>-3.7618877882734979E-3</v>
      </c>
    </row>
    <row r="2115" spans="1:12" ht="14.4" x14ac:dyDescent="0.3">
      <c r="A2115" s="8">
        <v>41071</v>
      </c>
      <c r="B2115" s="260">
        <v>1325.719971</v>
      </c>
      <c r="C2115" s="260">
        <v>1335.5200199999999</v>
      </c>
      <c r="D2115" s="260">
        <v>1307.7299800000001</v>
      </c>
      <c r="E2115" s="260">
        <v>1308.9300539999999</v>
      </c>
      <c r="F2115" s="261">
        <v>1308.9300539999999</v>
      </c>
      <c r="G2115" s="260">
        <v>3537530000</v>
      </c>
      <c r="H2115" s="263">
        <f t="shared" si="32"/>
        <v>-1.2620113430982464E-2</v>
      </c>
      <c r="I2115" s="262"/>
      <c r="J2115" s="266">
        <v>2113</v>
      </c>
      <c r="K2115">
        <v>-1.2620113430982464E-2</v>
      </c>
      <c r="L2115" s="267">
        <v>-3.7599507562140187E-3</v>
      </c>
    </row>
    <row r="2116" spans="1:12" ht="14.4" x14ac:dyDescent="0.3">
      <c r="A2116" s="8">
        <v>41068</v>
      </c>
      <c r="B2116" s="260">
        <v>1314.98999</v>
      </c>
      <c r="C2116" s="260">
        <v>1325.8100589999999</v>
      </c>
      <c r="D2116" s="260">
        <v>1307.7700199999999</v>
      </c>
      <c r="E2116" s="260">
        <v>1325.660034</v>
      </c>
      <c r="F2116" s="261">
        <v>1325.660034</v>
      </c>
      <c r="G2116" s="260">
        <v>3497190000</v>
      </c>
      <c r="H2116" s="263">
        <f t="shared" ref="H2116:H2179" si="33">(F2116-F2117)/F2117</f>
        <v>8.1141636675119942E-3</v>
      </c>
      <c r="I2116" s="262"/>
      <c r="J2116" s="266">
        <v>2114</v>
      </c>
      <c r="K2116">
        <v>8.1141636675119942E-3</v>
      </c>
      <c r="L2116" s="267">
        <v>-3.7573266222893239E-3</v>
      </c>
    </row>
    <row r="2117" spans="1:12" ht="14.4" x14ac:dyDescent="0.3">
      <c r="A2117" s="8">
        <v>41067</v>
      </c>
      <c r="B2117" s="260">
        <v>1316.150024</v>
      </c>
      <c r="C2117" s="260">
        <v>1329.0500489999999</v>
      </c>
      <c r="D2117" s="260">
        <v>1312.6800539999999</v>
      </c>
      <c r="E2117" s="260">
        <v>1314.98999</v>
      </c>
      <c r="F2117" s="261">
        <v>1314.98999</v>
      </c>
      <c r="G2117" s="260">
        <v>4258140000</v>
      </c>
      <c r="H2117" s="263">
        <f t="shared" si="33"/>
        <v>-1.0646475973297293E-4</v>
      </c>
      <c r="I2117" s="262"/>
      <c r="J2117" s="266">
        <v>2115</v>
      </c>
      <c r="K2117">
        <v>-1.0646475973297293E-4</v>
      </c>
      <c r="L2117" s="267">
        <v>-3.7561843404612947E-3</v>
      </c>
    </row>
    <row r="2118" spans="1:12" ht="14.4" x14ac:dyDescent="0.3">
      <c r="A2118" s="8">
        <v>41066</v>
      </c>
      <c r="B2118" s="260">
        <v>1285.6099850000001</v>
      </c>
      <c r="C2118" s="260">
        <v>1315.130005</v>
      </c>
      <c r="D2118" s="260">
        <v>1285.6099850000001</v>
      </c>
      <c r="E2118" s="260">
        <v>1315.130005</v>
      </c>
      <c r="F2118" s="261">
        <v>1315.130005</v>
      </c>
      <c r="G2118" s="260">
        <v>4268360000</v>
      </c>
      <c r="H2118" s="263">
        <f t="shared" si="33"/>
        <v>2.3049401011279644E-2</v>
      </c>
      <c r="I2118" s="262"/>
      <c r="J2118" s="266">
        <v>2116</v>
      </c>
      <c r="K2118">
        <v>2.3049401011279644E-2</v>
      </c>
      <c r="L2118" s="267">
        <v>-3.7556451909462126E-3</v>
      </c>
    </row>
    <row r="2119" spans="1:12" ht="14.4" x14ac:dyDescent="0.3">
      <c r="A2119" s="8">
        <v>41065</v>
      </c>
      <c r="B2119" s="260">
        <v>1277.8199460000001</v>
      </c>
      <c r="C2119" s="260">
        <v>1287.619995</v>
      </c>
      <c r="D2119" s="260">
        <v>1274.160034</v>
      </c>
      <c r="E2119" s="260">
        <v>1285.5</v>
      </c>
      <c r="F2119" s="261">
        <v>1285.5</v>
      </c>
      <c r="G2119" s="260">
        <v>3403230000</v>
      </c>
      <c r="H2119" s="263">
        <f t="shared" si="33"/>
        <v>5.7268504363627579E-3</v>
      </c>
      <c r="I2119" s="262"/>
      <c r="J2119" s="266">
        <v>2117</v>
      </c>
      <c r="K2119">
        <v>5.7268504363627579E-3</v>
      </c>
      <c r="L2119" s="267">
        <v>-3.7552197697735862E-3</v>
      </c>
    </row>
    <row r="2120" spans="1:12" ht="14.4" x14ac:dyDescent="0.3">
      <c r="A2120" s="8">
        <v>41064</v>
      </c>
      <c r="B2120" s="260">
        <v>1278.290039</v>
      </c>
      <c r="C2120" s="260">
        <v>1282.5500489999999</v>
      </c>
      <c r="D2120" s="260">
        <v>1266.73999</v>
      </c>
      <c r="E2120" s="260">
        <v>1278.1800539999999</v>
      </c>
      <c r="F2120" s="261">
        <v>1278.1800539999999</v>
      </c>
      <c r="G2120" s="260">
        <v>4011960000</v>
      </c>
      <c r="H2120" s="263">
        <f t="shared" si="33"/>
        <v>1.0955447069522404E-4</v>
      </c>
      <c r="I2120" s="262"/>
      <c r="J2120" s="266">
        <v>2118</v>
      </c>
      <c r="K2120">
        <v>1.0955447069522404E-4</v>
      </c>
      <c r="L2120" s="267">
        <v>-3.7540103996136177E-3</v>
      </c>
    </row>
    <row r="2121" spans="1:12" ht="14.4" x14ac:dyDescent="0.3">
      <c r="A2121" s="8">
        <v>41061</v>
      </c>
      <c r="B2121" s="260">
        <v>1309.869995</v>
      </c>
      <c r="C2121" s="260">
        <v>1309.869995</v>
      </c>
      <c r="D2121" s="260">
        <v>1277.25</v>
      </c>
      <c r="E2121" s="260">
        <v>1278.040039</v>
      </c>
      <c r="F2121" s="261">
        <v>1278.040039</v>
      </c>
      <c r="G2121" s="260">
        <v>4669350000</v>
      </c>
      <c r="H2121" s="263">
        <f t="shared" si="33"/>
        <v>-2.4642584756720664E-2</v>
      </c>
      <c r="I2121" s="262"/>
      <c r="J2121" s="266">
        <v>2119</v>
      </c>
      <c r="K2121">
        <v>-2.4642584756720664E-2</v>
      </c>
      <c r="L2121" s="267">
        <v>-3.7502517220709768E-3</v>
      </c>
    </row>
    <row r="2122" spans="1:12" ht="14.4" x14ac:dyDescent="0.3">
      <c r="A2122" s="8">
        <v>41060</v>
      </c>
      <c r="B2122" s="260">
        <v>1313.089966</v>
      </c>
      <c r="C2122" s="260">
        <v>1319.73999</v>
      </c>
      <c r="D2122" s="260">
        <v>1298.900024</v>
      </c>
      <c r="E2122" s="260">
        <v>1310.329956</v>
      </c>
      <c r="F2122" s="261">
        <v>1310.329956</v>
      </c>
      <c r="G2122" s="260">
        <v>4557620000</v>
      </c>
      <c r="H2122" s="263">
        <f t="shared" si="33"/>
        <v>-2.2766653389424988E-3</v>
      </c>
      <c r="I2122" s="262"/>
      <c r="J2122" s="266">
        <v>2120</v>
      </c>
      <c r="K2122">
        <v>-2.2766653389424988E-3</v>
      </c>
      <c r="L2122" s="267">
        <v>-3.7501957704879777E-3</v>
      </c>
    </row>
    <row r="2123" spans="1:12" ht="14.4" x14ac:dyDescent="0.3">
      <c r="A2123" s="8">
        <v>41059</v>
      </c>
      <c r="B2123" s="260">
        <v>1331.25</v>
      </c>
      <c r="C2123" s="260">
        <v>1331.25</v>
      </c>
      <c r="D2123" s="260">
        <v>1310.76001</v>
      </c>
      <c r="E2123" s="260">
        <v>1313.3199460000001</v>
      </c>
      <c r="F2123" s="261">
        <v>1313.3199460000001</v>
      </c>
      <c r="G2123" s="260">
        <v>3534290000</v>
      </c>
      <c r="H2123" s="263">
        <f t="shared" si="33"/>
        <v>-1.4334892428261827E-2</v>
      </c>
      <c r="I2123" s="262"/>
      <c r="J2123" s="266">
        <v>2121</v>
      </c>
      <c r="K2123">
        <v>-1.4334892428261827E-2</v>
      </c>
      <c r="L2123" s="267">
        <v>-3.7501418387926168E-3</v>
      </c>
    </row>
    <row r="2124" spans="1:12" ht="14.4" x14ac:dyDescent="0.3">
      <c r="A2124" s="8">
        <v>41058</v>
      </c>
      <c r="B2124" s="260">
        <v>1318.900024</v>
      </c>
      <c r="C2124" s="260">
        <v>1334.9300539999999</v>
      </c>
      <c r="D2124" s="260">
        <v>1318.900024</v>
      </c>
      <c r="E2124" s="260">
        <v>1332.420044</v>
      </c>
      <c r="F2124" s="261">
        <v>1332.420044</v>
      </c>
      <c r="G2124" s="260">
        <v>3441640000</v>
      </c>
      <c r="H2124" s="263">
        <f t="shared" si="33"/>
        <v>1.1078977856053704E-2</v>
      </c>
      <c r="I2124" s="262"/>
      <c r="J2124" s="266">
        <v>2122</v>
      </c>
      <c r="K2124">
        <v>1.1078977856053704E-2</v>
      </c>
      <c r="L2124" s="267">
        <v>-3.7411576328523983E-3</v>
      </c>
    </row>
    <row r="2125" spans="1:12" ht="14.4" x14ac:dyDescent="0.3">
      <c r="A2125" s="8">
        <v>41054</v>
      </c>
      <c r="B2125" s="260">
        <v>1320.8100589999999</v>
      </c>
      <c r="C2125" s="260">
        <v>1324.1999510000001</v>
      </c>
      <c r="D2125" s="260">
        <v>1314.2299800000001</v>
      </c>
      <c r="E2125" s="260">
        <v>1317.8199460000001</v>
      </c>
      <c r="F2125" s="261">
        <v>1317.8199460000001</v>
      </c>
      <c r="G2125" s="260">
        <v>2872660000</v>
      </c>
      <c r="H2125" s="263">
        <f t="shared" si="33"/>
        <v>-2.1656327672529949E-3</v>
      </c>
      <c r="I2125" s="262"/>
      <c r="J2125" s="266">
        <v>2123</v>
      </c>
      <c r="K2125">
        <v>-2.1656327672529949E-3</v>
      </c>
      <c r="L2125" s="267">
        <v>-3.7403355286636411E-3</v>
      </c>
    </row>
    <row r="2126" spans="1:12" ht="14.4" x14ac:dyDescent="0.3">
      <c r="A2126" s="8">
        <v>41053</v>
      </c>
      <c r="B2126" s="260">
        <v>1318.719971</v>
      </c>
      <c r="C2126" s="260">
        <v>1324.1400149999999</v>
      </c>
      <c r="D2126" s="260">
        <v>1310.5</v>
      </c>
      <c r="E2126" s="260">
        <v>1320.6800539999999</v>
      </c>
      <c r="F2126" s="261">
        <v>1320.6800539999999</v>
      </c>
      <c r="G2126" s="260">
        <v>3937670000</v>
      </c>
      <c r="H2126" s="263">
        <f t="shared" si="33"/>
        <v>1.3800320130266715E-3</v>
      </c>
      <c r="I2126" s="262"/>
      <c r="J2126" s="266">
        <v>2124</v>
      </c>
      <c r="K2126">
        <v>1.3800320130266715E-3</v>
      </c>
      <c r="L2126" s="267">
        <v>-3.7393815432908528E-3</v>
      </c>
    </row>
    <row r="2127" spans="1:12" ht="14.4" x14ac:dyDescent="0.3">
      <c r="A2127" s="8">
        <v>41052</v>
      </c>
      <c r="B2127" s="260">
        <v>1316.0200199999999</v>
      </c>
      <c r="C2127" s="260">
        <v>1320.709961</v>
      </c>
      <c r="D2127" s="260">
        <v>1296.530029</v>
      </c>
      <c r="E2127" s="260">
        <v>1318.8599850000001</v>
      </c>
      <c r="F2127" s="261">
        <v>1318.8599850000001</v>
      </c>
      <c r="G2127" s="260">
        <v>4108330000</v>
      </c>
      <c r="H2127" s="263">
        <f t="shared" si="33"/>
        <v>1.693702856179454E-3</v>
      </c>
      <c r="I2127" s="262"/>
      <c r="J2127" s="266">
        <v>2125</v>
      </c>
      <c r="K2127">
        <v>1.693702856179454E-3</v>
      </c>
      <c r="L2127" s="267">
        <v>-3.736037543425112E-3</v>
      </c>
    </row>
    <row r="2128" spans="1:12" ht="14.4" x14ac:dyDescent="0.3">
      <c r="A2128" s="8">
        <v>41051</v>
      </c>
      <c r="B2128" s="260">
        <v>1316.089966</v>
      </c>
      <c r="C2128" s="260">
        <v>1328.48999</v>
      </c>
      <c r="D2128" s="260">
        <v>1310.040039</v>
      </c>
      <c r="E2128" s="260">
        <v>1316.630005</v>
      </c>
      <c r="F2128" s="261">
        <v>1316.630005</v>
      </c>
      <c r="G2128" s="260">
        <v>4123680000</v>
      </c>
      <c r="H2128" s="263">
        <f t="shared" si="33"/>
        <v>4.8633728589375403E-4</v>
      </c>
      <c r="I2128" s="262"/>
      <c r="J2128" s="266">
        <v>2126</v>
      </c>
      <c r="K2128">
        <v>4.8633728589375403E-4</v>
      </c>
      <c r="L2128" s="267">
        <v>-3.7357974194637783E-3</v>
      </c>
    </row>
    <row r="2129" spans="1:12" ht="14.4" x14ac:dyDescent="0.3">
      <c r="A2129" s="8">
        <v>41050</v>
      </c>
      <c r="B2129" s="260">
        <v>1295.7299800000001</v>
      </c>
      <c r="C2129" s="260">
        <v>1316.3900149999999</v>
      </c>
      <c r="D2129" s="260">
        <v>1295.7299800000001</v>
      </c>
      <c r="E2129" s="260">
        <v>1315.98999</v>
      </c>
      <c r="F2129" s="261">
        <v>1315.98999</v>
      </c>
      <c r="G2129" s="260">
        <v>3786750000</v>
      </c>
      <c r="H2129" s="263">
        <f t="shared" si="33"/>
        <v>1.6035900823830062E-2</v>
      </c>
      <c r="I2129" s="262"/>
      <c r="J2129" s="266">
        <v>2127</v>
      </c>
      <c r="K2129">
        <v>1.6035900823830062E-2</v>
      </c>
      <c r="L2129" s="267">
        <v>-3.7349771457638853E-3</v>
      </c>
    </row>
    <row r="2130" spans="1:12" ht="14.4" x14ac:dyDescent="0.3">
      <c r="A2130" s="8">
        <v>41047</v>
      </c>
      <c r="B2130" s="260">
        <v>1305.0500489999999</v>
      </c>
      <c r="C2130" s="260">
        <v>1312.23999</v>
      </c>
      <c r="D2130" s="260">
        <v>1291.9799800000001</v>
      </c>
      <c r="E2130" s="260">
        <v>1295.219971</v>
      </c>
      <c r="F2130" s="261">
        <v>1295.219971</v>
      </c>
      <c r="G2130" s="260">
        <v>4512470000</v>
      </c>
      <c r="H2130" s="263">
        <f t="shared" si="33"/>
        <v>-7.3877765513669759E-3</v>
      </c>
      <c r="I2130" s="262"/>
      <c r="J2130" s="266">
        <v>2128</v>
      </c>
      <c r="K2130">
        <v>-7.3877765513669759E-3</v>
      </c>
      <c r="L2130" s="267">
        <v>-3.7305615239048343E-3</v>
      </c>
    </row>
    <row r="2131" spans="1:12" ht="14.4" x14ac:dyDescent="0.3">
      <c r="A2131" s="8">
        <v>41046</v>
      </c>
      <c r="B2131" s="260">
        <v>1324.8199460000001</v>
      </c>
      <c r="C2131" s="260">
        <v>1326.3599850000001</v>
      </c>
      <c r="D2131" s="260">
        <v>1304.8599850000001</v>
      </c>
      <c r="E2131" s="260">
        <v>1304.8599850000001</v>
      </c>
      <c r="F2131" s="261">
        <v>1304.8599850000001</v>
      </c>
      <c r="G2131" s="260">
        <v>4664280000</v>
      </c>
      <c r="H2131" s="263">
        <f t="shared" si="33"/>
        <v>-1.5051376254893159E-2</v>
      </c>
      <c r="I2131" s="262"/>
      <c r="J2131" s="266">
        <v>2129</v>
      </c>
      <c r="K2131">
        <v>-1.5051376254893159E-2</v>
      </c>
      <c r="L2131" s="267">
        <v>-3.717428913830615E-3</v>
      </c>
    </row>
    <row r="2132" spans="1:12" ht="14.4" x14ac:dyDescent="0.3">
      <c r="A2132" s="8">
        <v>41045</v>
      </c>
      <c r="B2132" s="260">
        <v>1330.780029</v>
      </c>
      <c r="C2132" s="260">
        <v>1341.780029</v>
      </c>
      <c r="D2132" s="260">
        <v>1324.790039</v>
      </c>
      <c r="E2132" s="260">
        <v>1324.8000489999999</v>
      </c>
      <c r="F2132" s="261">
        <v>1324.8000489999999</v>
      </c>
      <c r="G2132" s="260">
        <v>4280420000</v>
      </c>
      <c r="H2132" s="263">
        <f t="shared" si="33"/>
        <v>-4.4038182933809006E-3</v>
      </c>
      <c r="I2132" s="262"/>
      <c r="J2132" s="266">
        <v>2130</v>
      </c>
      <c r="K2132">
        <v>-4.4038182933809006E-3</v>
      </c>
      <c r="L2132" s="267">
        <v>-3.7087607726597528E-3</v>
      </c>
    </row>
    <row r="2133" spans="1:12" ht="14.4" x14ac:dyDescent="0.3">
      <c r="A2133" s="8">
        <v>41044</v>
      </c>
      <c r="B2133" s="260">
        <v>1338.3599850000001</v>
      </c>
      <c r="C2133" s="260">
        <v>1344.9399410000001</v>
      </c>
      <c r="D2133" s="260">
        <v>1328.410034</v>
      </c>
      <c r="E2133" s="260">
        <v>1330.660034</v>
      </c>
      <c r="F2133" s="261">
        <v>1330.660034</v>
      </c>
      <c r="G2133" s="260">
        <v>4114040000</v>
      </c>
      <c r="H2133" s="263">
        <f t="shared" si="33"/>
        <v>-5.7458378883700704E-3</v>
      </c>
      <c r="I2133" s="262"/>
      <c r="J2133" s="266">
        <v>2131</v>
      </c>
      <c r="K2133">
        <v>-5.7458378883700704E-3</v>
      </c>
      <c r="L2133" s="267">
        <v>-3.7067077457677731E-3</v>
      </c>
    </row>
    <row r="2134" spans="1:12" ht="14.4" x14ac:dyDescent="0.3">
      <c r="A2134" s="8">
        <v>41043</v>
      </c>
      <c r="B2134" s="260">
        <v>1351.9300539999999</v>
      </c>
      <c r="C2134" s="260">
        <v>1351.9300539999999</v>
      </c>
      <c r="D2134" s="260">
        <v>1336.6099850000001</v>
      </c>
      <c r="E2134" s="260">
        <v>1338.349976</v>
      </c>
      <c r="F2134" s="261">
        <v>1338.349976</v>
      </c>
      <c r="G2134" s="260">
        <v>3688120000</v>
      </c>
      <c r="H2134" s="263">
        <f t="shared" si="33"/>
        <v>-1.1112863870212594E-2</v>
      </c>
      <c r="I2134" s="262"/>
      <c r="J2134" s="266">
        <v>2132</v>
      </c>
      <c r="K2134">
        <v>-1.1112863870212594E-2</v>
      </c>
      <c r="L2134" s="267">
        <v>-3.7040386756750075E-3</v>
      </c>
    </row>
    <row r="2135" spans="1:12" ht="14.4" x14ac:dyDescent="0.3">
      <c r="A2135" s="8">
        <v>41040</v>
      </c>
      <c r="B2135" s="260">
        <v>1358.1099850000001</v>
      </c>
      <c r="C2135" s="260">
        <v>1365.660034</v>
      </c>
      <c r="D2135" s="260">
        <v>1348.8900149999999</v>
      </c>
      <c r="E2135" s="260">
        <v>1353.3900149999999</v>
      </c>
      <c r="F2135" s="261">
        <v>1353.3900149999999</v>
      </c>
      <c r="G2135" s="260">
        <v>3869070000</v>
      </c>
      <c r="H2135" s="263">
        <f t="shared" si="33"/>
        <v>-3.3873408742873617E-3</v>
      </c>
      <c r="I2135" s="262"/>
      <c r="J2135" s="266">
        <v>2133</v>
      </c>
      <c r="K2135">
        <v>-3.3873408742873617E-3</v>
      </c>
      <c r="L2135" s="267">
        <v>-3.6981975109817975E-3</v>
      </c>
    </row>
    <row r="2136" spans="1:12" ht="14.4" x14ac:dyDescent="0.3">
      <c r="A2136" s="8">
        <v>41039</v>
      </c>
      <c r="B2136" s="260">
        <v>1354.579956</v>
      </c>
      <c r="C2136" s="260">
        <v>1365.880005</v>
      </c>
      <c r="D2136" s="260">
        <v>1354.579956</v>
      </c>
      <c r="E2136" s="260">
        <v>1357.98999</v>
      </c>
      <c r="F2136" s="261">
        <v>1357.98999</v>
      </c>
      <c r="G2136" s="260">
        <v>3727990000</v>
      </c>
      <c r="H2136" s="263">
        <f t="shared" si="33"/>
        <v>2.5174106444551553E-3</v>
      </c>
      <c r="I2136" s="262"/>
      <c r="J2136" s="266">
        <v>2134</v>
      </c>
      <c r="K2136">
        <v>2.5174106444551553E-3</v>
      </c>
      <c r="L2136" s="267">
        <v>-3.6944853327053571E-3</v>
      </c>
    </row>
    <row r="2137" spans="1:12" ht="14.4" x14ac:dyDescent="0.3">
      <c r="A2137" s="8">
        <v>41038</v>
      </c>
      <c r="B2137" s="260">
        <v>1363.1999510000001</v>
      </c>
      <c r="C2137" s="260">
        <v>1363.7299800000001</v>
      </c>
      <c r="D2137" s="260">
        <v>1343.130005</v>
      </c>
      <c r="E2137" s="260">
        <v>1354.579956</v>
      </c>
      <c r="F2137" s="261">
        <v>1354.579956</v>
      </c>
      <c r="G2137" s="260">
        <v>4288540000</v>
      </c>
      <c r="H2137" s="263">
        <f t="shared" si="33"/>
        <v>-6.7022667368416416E-3</v>
      </c>
      <c r="I2137" s="262"/>
      <c r="J2137" s="266">
        <v>2135</v>
      </c>
      <c r="K2137">
        <v>-6.7022667368416416E-3</v>
      </c>
      <c r="L2137" s="267">
        <v>-3.6871036250232694E-3</v>
      </c>
    </row>
    <row r="2138" spans="1:12" ht="14.4" x14ac:dyDescent="0.3">
      <c r="A2138" s="8">
        <v>41037</v>
      </c>
      <c r="B2138" s="260">
        <v>1369.160034</v>
      </c>
      <c r="C2138" s="260">
        <v>1369.160034</v>
      </c>
      <c r="D2138" s="260">
        <v>1347.75</v>
      </c>
      <c r="E2138" s="260">
        <v>1363.719971</v>
      </c>
      <c r="F2138" s="261">
        <v>1363.719971</v>
      </c>
      <c r="G2138" s="260">
        <v>4261670000</v>
      </c>
      <c r="H2138" s="263">
        <f t="shared" si="33"/>
        <v>-4.2786731613061449E-3</v>
      </c>
      <c r="I2138" s="262"/>
      <c r="J2138" s="266">
        <v>2136</v>
      </c>
      <c r="K2138">
        <v>-4.2786731613061449E-3</v>
      </c>
      <c r="L2138" s="267">
        <v>-3.6860232081911471E-3</v>
      </c>
    </row>
    <row r="2139" spans="1:12" ht="14.4" x14ac:dyDescent="0.3">
      <c r="A2139" s="8">
        <v>41036</v>
      </c>
      <c r="B2139" s="260">
        <v>1368.790039</v>
      </c>
      <c r="C2139" s="260">
        <v>1373.910034</v>
      </c>
      <c r="D2139" s="260">
        <v>1363.9399410000001</v>
      </c>
      <c r="E2139" s="260">
        <v>1369.579956</v>
      </c>
      <c r="F2139" s="261">
        <v>1369.579956</v>
      </c>
      <c r="G2139" s="260">
        <v>3559390000</v>
      </c>
      <c r="H2139" s="263">
        <f t="shared" si="33"/>
        <v>3.5058067958075015E-4</v>
      </c>
      <c r="I2139" s="262"/>
      <c r="J2139" s="266">
        <v>2137</v>
      </c>
      <c r="K2139">
        <v>3.5058067958075015E-4</v>
      </c>
      <c r="L2139" s="267">
        <v>-3.6818145511974512E-3</v>
      </c>
    </row>
    <row r="2140" spans="1:12" ht="14.4" x14ac:dyDescent="0.3">
      <c r="A2140" s="8">
        <v>41033</v>
      </c>
      <c r="B2140" s="260">
        <v>1391.51001</v>
      </c>
      <c r="C2140" s="260">
        <v>1391.51001</v>
      </c>
      <c r="D2140" s="260">
        <v>1367.959961</v>
      </c>
      <c r="E2140" s="260">
        <v>1369.099976</v>
      </c>
      <c r="F2140" s="261">
        <v>1369.099976</v>
      </c>
      <c r="G2140" s="260">
        <v>3975140000</v>
      </c>
      <c r="H2140" s="263">
        <f t="shared" si="33"/>
        <v>-1.6147208456598918E-2</v>
      </c>
      <c r="I2140" s="262"/>
      <c r="J2140" s="266">
        <v>2138</v>
      </c>
      <c r="K2140">
        <v>-1.6147208456598918E-2</v>
      </c>
      <c r="L2140" s="267">
        <v>-3.6778713499493625E-3</v>
      </c>
    </row>
    <row r="2141" spans="1:12" ht="14.4" x14ac:dyDescent="0.3">
      <c r="A2141" s="8">
        <v>41032</v>
      </c>
      <c r="B2141" s="260">
        <v>1402.3199460000001</v>
      </c>
      <c r="C2141" s="260">
        <v>1403.0699460000001</v>
      </c>
      <c r="D2141" s="260">
        <v>1388.709961</v>
      </c>
      <c r="E2141" s="260">
        <v>1391.5699460000001</v>
      </c>
      <c r="F2141" s="261">
        <v>1391.5699460000001</v>
      </c>
      <c r="G2141" s="260">
        <v>4004910000</v>
      </c>
      <c r="H2141" s="263">
        <f t="shared" si="33"/>
        <v>-7.6588718244371074E-3</v>
      </c>
      <c r="I2141" s="262"/>
      <c r="J2141" s="266">
        <v>2139</v>
      </c>
      <c r="K2141">
        <v>-7.6588718244371074E-3</v>
      </c>
      <c r="L2141" s="267">
        <v>-3.6739512995549663E-3</v>
      </c>
    </row>
    <row r="2142" spans="1:12" ht="14.4" x14ac:dyDescent="0.3">
      <c r="A2142" s="8">
        <v>41031</v>
      </c>
      <c r="B2142" s="260">
        <v>1405.5</v>
      </c>
      <c r="C2142" s="260">
        <v>1405.5</v>
      </c>
      <c r="D2142" s="260">
        <v>1393.920044</v>
      </c>
      <c r="E2142" s="260">
        <v>1402.3100589999999</v>
      </c>
      <c r="F2142" s="261">
        <v>1402.3100589999999</v>
      </c>
      <c r="G2142" s="260">
        <v>3803860000</v>
      </c>
      <c r="H2142" s="263">
        <f t="shared" si="33"/>
        <v>-2.4966831705488992E-3</v>
      </c>
      <c r="I2142" s="262"/>
      <c r="J2142" s="266">
        <v>2140</v>
      </c>
      <c r="K2142">
        <v>-2.4966831705488992E-3</v>
      </c>
      <c r="L2142" s="267">
        <v>-3.670451370765489E-3</v>
      </c>
    </row>
    <row r="2143" spans="1:12" ht="14.4" x14ac:dyDescent="0.3">
      <c r="A2143" s="8">
        <v>41030</v>
      </c>
      <c r="B2143" s="260">
        <v>1397.8599850000001</v>
      </c>
      <c r="C2143" s="260">
        <v>1415.3199460000001</v>
      </c>
      <c r="D2143" s="260">
        <v>1395.7299800000001</v>
      </c>
      <c r="E2143" s="260">
        <v>1405.8199460000001</v>
      </c>
      <c r="F2143" s="261">
        <v>1405.8199460000001</v>
      </c>
      <c r="G2143" s="260">
        <v>3807950000</v>
      </c>
      <c r="H2143" s="263">
        <f t="shared" si="33"/>
        <v>5.6583841646565339E-3</v>
      </c>
      <c r="I2143" s="262"/>
      <c r="J2143" s="266">
        <v>2141</v>
      </c>
      <c r="K2143">
        <v>5.6583841646565339E-3</v>
      </c>
      <c r="L2143" s="267">
        <v>-3.6632720614204121E-3</v>
      </c>
    </row>
    <row r="2144" spans="1:12" ht="14.4" x14ac:dyDescent="0.3">
      <c r="A2144" s="8">
        <v>41029</v>
      </c>
      <c r="B2144" s="260">
        <v>1403.26001</v>
      </c>
      <c r="C2144" s="260">
        <v>1403.26001</v>
      </c>
      <c r="D2144" s="260">
        <v>1394</v>
      </c>
      <c r="E2144" s="260">
        <v>1397.910034</v>
      </c>
      <c r="F2144" s="261">
        <v>1397.910034</v>
      </c>
      <c r="G2144" s="260">
        <v>3574010000</v>
      </c>
      <c r="H2144" s="263">
        <f t="shared" si="33"/>
        <v>-3.883501780193665E-3</v>
      </c>
      <c r="I2144" s="262"/>
      <c r="J2144" s="266">
        <v>2142</v>
      </c>
      <c r="K2144">
        <v>-3.883501780193665E-3</v>
      </c>
      <c r="L2144" s="267">
        <v>-3.6630290914949821E-3</v>
      </c>
    </row>
    <row r="2145" spans="1:12" ht="14.4" x14ac:dyDescent="0.3">
      <c r="A2145" s="8">
        <v>41026</v>
      </c>
      <c r="B2145" s="260">
        <v>1400.1899410000001</v>
      </c>
      <c r="C2145" s="260">
        <v>1406.6400149999999</v>
      </c>
      <c r="D2145" s="260">
        <v>1397.3100589999999</v>
      </c>
      <c r="E2145" s="260">
        <v>1403.3599850000001</v>
      </c>
      <c r="F2145" s="261">
        <v>1403.3599850000001</v>
      </c>
      <c r="G2145" s="260">
        <v>3645830000</v>
      </c>
      <c r="H2145" s="263">
        <f t="shared" si="33"/>
        <v>2.414323810544764E-3</v>
      </c>
      <c r="I2145" s="262"/>
      <c r="J2145" s="266">
        <v>2143</v>
      </c>
      <c r="K2145">
        <v>2.414323810544764E-3</v>
      </c>
      <c r="L2145" s="267">
        <v>-3.6622052091555366E-3</v>
      </c>
    </row>
    <row r="2146" spans="1:12" ht="14.4" x14ac:dyDescent="0.3">
      <c r="A2146" s="8">
        <v>41025</v>
      </c>
      <c r="B2146" s="260">
        <v>1390.6400149999999</v>
      </c>
      <c r="C2146" s="260">
        <v>1402.089966</v>
      </c>
      <c r="D2146" s="260">
        <v>1387.280029</v>
      </c>
      <c r="E2146" s="260">
        <v>1399.9799800000001</v>
      </c>
      <c r="F2146" s="261">
        <v>1399.9799800000001</v>
      </c>
      <c r="G2146" s="260">
        <v>4034700000</v>
      </c>
      <c r="H2146" s="263">
        <f t="shared" si="33"/>
        <v>6.6801655251204394E-3</v>
      </c>
      <c r="I2146" s="262"/>
      <c r="J2146" s="266">
        <v>2144</v>
      </c>
      <c r="K2146">
        <v>6.6801655251204394E-3</v>
      </c>
      <c r="L2146" s="267">
        <v>-3.6598361527561104E-3</v>
      </c>
    </row>
    <row r="2147" spans="1:12" ht="14.4" x14ac:dyDescent="0.3">
      <c r="A2147" s="8">
        <v>41024</v>
      </c>
      <c r="B2147" s="260">
        <v>1372.1099850000001</v>
      </c>
      <c r="C2147" s="260">
        <v>1391.369995</v>
      </c>
      <c r="D2147" s="260">
        <v>1372.1099850000001</v>
      </c>
      <c r="E2147" s="260">
        <v>1390.6899410000001</v>
      </c>
      <c r="F2147" s="261">
        <v>1390.6899410000001</v>
      </c>
      <c r="G2147" s="260">
        <v>3998430000</v>
      </c>
      <c r="H2147" s="263">
        <f t="shared" si="33"/>
        <v>1.3644591642450826E-2</v>
      </c>
      <c r="I2147" s="262"/>
      <c r="J2147" s="266">
        <v>2145</v>
      </c>
      <c r="K2147">
        <v>1.3644591642450826E-2</v>
      </c>
      <c r="L2147" s="267">
        <v>-3.65945231333344E-3</v>
      </c>
    </row>
    <row r="2148" spans="1:12" ht="14.4" x14ac:dyDescent="0.3">
      <c r="A2148" s="8">
        <v>41023</v>
      </c>
      <c r="B2148" s="260">
        <v>1366.969971</v>
      </c>
      <c r="C2148" s="260">
        <v>1375.5699460000001</v>
      </c>
      <c r="D2148" s="260">
        <v>1366.8199460000001</v>
      </c>
      <c r="E2148" s="260">
        <v>1371.969971</v>
      </c>
      <c r="F2148" s="261">
        <v>1371.969971</v>
      </c>
      <c r="G2148" s="260">
        <v>3617100000</v>
      </c>
      <c r="H2148" s="263">
        <f t="shared" si="33"/>
        <v>3.6797739601639868E-3</v>
      </c>
      <c r="I2148" s="262"/>
      <c r="J2148" s="266">
        <v>2146</v>
      </c>
      <c r="K2148">
        <v>3.6797739601639868E-3</v>
      </c>
      <c r="L2148" s="267">
        <v>-3.6555377851262959E-3</v>
      </c>
    </row>
    <row r="2149" spans="1:12" ht="14.4" x14ac:dyDescent="0.3">
      <c r="A2149" s="8">
        <v>41022</v>
      </c>
      <c r="B2149" s="260">
        <v>1378.530029</v>
      </c>
      <c r="C2149" s="260">
        <v>1378.530029</v>
      </c>
      <c r="D2149" s="260">
        <v>1358.790039</v>
      </c>
      <c r="E2149" s="260">
        <v>1366.9399410000001</v>
      </c>
      <c r="F2149" s="261">
        <v>1366.9399410000001</v>
      </c>
      <c r="G2149" s="260">
        <v>3654860000</v>
      </c>
      <c r="H2149" s="263">
        <f t="shared" si="33"/>
        <v>-8.4075702060748669E-3</v>
      </c>
      <c r="I2149" s="262"/>
      <c r="J2149" s="266">
        <v>2147</v>
      </c>
      <c r="K2149">
        <v>-8.4075702060748669E-3</v>
      </c>
      <c r="L2149" s="267">
        <v>-3.6523051450785987E-3</v>
      </c>
    </row>
    <row r="2150" spans="1:12" ht="14.4" x14ac:dyDescent="0.3">
      <c r="A2150" s="8">
        <v>41019</v>
      </c>
      <c r="B2150" s="260">
        <v>1376.959961</v>
      </c>
      <c r="C2150" s="260">
        <v>1387.400024</v>
      </c>
      <c r="D2150" s="260">
        <v>1376.959961</v>
      </c>
      <c r="E2150" s="260">
        <v>1378.530029</v>
      </c>
      <c r="F2150" s="261">
        <v>1378.530029</v>
      </c>
      <c r="G2150" s="260">
        <v>3833320000</v>
      </c>
      <c r="H2150" s="263">
        <f t="shared" si="33"/>
        <v>1.1692654246814433E-3</v>
      </c>
      <c r="I2150" s="262"/>
      <c r="J2150" s="266">
        <v>2148</v>
      </c>
      <c r="K2150">
        <v>1.1692654246814433E-3</v>
      </c>
      <c r="L2150" s="267">
        <v>-3.6476730973249143E-3</v>
      </c>
    </row>
    <row r="2151" spans="1:12" ht="14.4" x14ac:dyDescent="0.3">
      <c r="A2151" s="8">
        <v>41018</v>
      </c>
      <c r="B2151" s="260">
        <v>1385.079956</v>
      </c>
      <c r="C2151" s="260">
        <v>1390.459961</v>
      </c>
      <c r="D2151" s="260">
        <v>1370.3000489999999</v>
      </c>
      <c r="E2151" s="260">
        <v>1376.920044</v>
      </c>
      <c r="F2151" s="261">
        <v>1376.920044</v>
      </c>
      <c r="G2151" s="260">
        <v>4180020000</v>
      </c>
      <c r="H2151" s="263">
        <f t="shared" si="33"/>
        <v>-5.9343971807788599E-3</v>
      </c>
      <c r="I2151" s="262"/>
      <c r="J2151" s="266">
        <v>2149</v>
      </c>
      <c r="K2151">
        <v>-5.9343971807788599E-3</v>
      </c>
      <c r="L2151" s="267">
        <v>-3.6421666466943895E-3</v>
      </c>
    </row>
    <row r="2152" spans="1:12" ht="14.4" x14ac:dyDescent="0.3">
      <c r="A2152" s="8">
        <v>41017</v>
      </c>
      <c r="B2152" s="260">
        <v>1390.780029</v>
      </c>
      <c r="C2152" s="260">
        <v>1390.780029</v>
      </c>
      <c r="D2152" s="260">
        <v>1383.290039</v>
      </c>
      <c r="E2152" s="260">
        <v>1385.1400149999999</v>
      </c>
      <c r="F2152" s="261">
        <v>1385.1400149999999</v>
      </c>
      <c r="G2152" s="260">
        <v>3463140000</v>
      </c>
      <c r="H2152" s="263">
        <f t="shared" si="33"/>
        <v>-4.0552883147562547E-3</v>
      </c>
      <c r="I2152" s="262"/>
      <c r="J2152" s="266">
        <v>2150</v>
      </c>
      <c r="K2152">
        <v>-4.0552883147562547E-3</v>
      </c>
      <c r="L2152" s="267">
        <v>-3.6413862043912473E-3</v>
      </c>
    </row>
    <row r="2153" spans="1:12" ht="14.4" x14ac:dyDescent="0.3">
      <c r="A2153" s="8">
        <v>41016</v>
      </c>
      <c r="B2153" s="260">
        <v>1369.5699460000001</v>
      </c>
      <c r="C2153" s="260">
        <v>1392.76001</v>
      </c>
      <c r="D2153" s="260">
        <v>1369.5699460000001</v>
      </c>
      <c r="E2153" s="260">
        <v>1390.780029</v>
      </c>
      <c r="F2153" s="261">
        <v>1390.780029</v>
      </c>
      <c r="G2153" s="260">
        <v>3456200000</v>
      </c>
      <c r="H2153" s="263">
        <f t="shared" si="33"/>
        <v>1.5486673800010458E-2</v>
      </c>
      <c r="I2153" s="262"/>
      <c r="J2153" s="266">
        <v>2151</v>
      </c>
      <c r="K2153">
        <v>1.5486673800010458E-2</v>
      </c>
      <c r="L2153" s="267">
        <v>-3.6366361689731722E-3</v>
      </c>
    </row>
    <row r="2154" spans="1:12" ht="14.4" x14ac:dyDescent="0.3">
      <c r="A2154" s="8">
        <v>41015</v>
      </c>
      <c r="B2154" s="260">
        <v>1370.2700199999999</v>
      </c>
      <c r="C2154" s="260">
        <v>1379.660034</v>
      </c>
      <c r="D2154" s="260">
        <v>1365.380005</v>
      </c>
      <c r="E2154" s="260">
        <v>1369.5699460000001</v>
      </c>
      <c r="F2154" s="261">
        <v>1369.5699460000001</v>
      </c>
      <c r="G2154" s="260">
        <v>3574780000</v>
      </c>
      <c r="H2154" s="263">
        <f t="shared" si="33"/>
        <v>-5.0360077281967315E-4</v>
      </c>
      <c r="I2154" s="262"/>
      <c r="J2154" s="266">
        <v>2152</v>
      </c>
      <c r="K2154">
        <v>-5.0360077281967315E-4</v>
      </c>
      <c r="L2154" s="267">
        <v>-3.6356111004592368E-3</v>
      </c>
    </row>
    <row r="2155" spans="1:12" ht="14.4" x14ac:dyDescent="0.3">
      <c r="A2155" s="8">
        <v>41012</v>
      </c>
      <c r="B2155" s="260">
        <v>1387.6099850000001</v>
      </c>
      <c r="C2155" s="260">
        <v>1387.6099850000001</v>
      </c>
      <c r="D2155" s="260">
        <v>1369.849976</v>
      </c>
      <c r="E2155" s="260">
        <v>1370.26001</v>
      </c>
      <c r="F2155" s="261">
        <v>1370.26001</v>
      </c>
      <c r="G2155" s="260">
        <v>3631160000</v>
      </c>
      <c r="H2155" s="263">
        <f t="shared" si="33"/>
        <v>-1.2475000665660213E-2</v>
      </c>
      <c r="I2155" s="262"/>
      <c r="J2155" s="266">
        <v>2153</v>
      </c>
      <c r="K2155">
        <v>-1.2475000665660213E-2</v>
      </c>
      <c r="L2155" s="267">
        <v>-3.6345873785687704E-3</v>
      </c>
    </row>
    <row r="2156" spans="1:12" ht="14.4" x14ac:dyDescent="0.3">
      <c r="A2156" s="8">
        <v>41011</v>
      </c>
      <c r="B2156" s="260">
        <v>1368.7700199999999</v>
      </c>
      <c r="C2156" s="260">
        <v>1388.130005</v>
      </c>
      <c r="D2156" s="260">
        <v>1368.7700199999999</v>
      </c>
      <c r="E2156" s="260">
        <v>1387.5699460000001</v>
      </c>
      <c r="F2156" s="261">
        <v>1387.5699460000001</v>
      </c>
      <c r="G2156" s="260">
        <v>3618280000</v>
      </c>
      <c r="H2156" s="263">
        <f t="shared" si="33"/>
        <v>1.3779387552802395E-2</v>
      </c>
      <c r="I2156" s="262"/>
      <c r="J2156" s="266">
        <v>2154</v>
      </c>
      <c r="K2156">
        <v>1.3779387552802395E-2</v>
      </c>
      <c r="L2156" s="267">
        <v>-3.6278429546194231E-3</v>
      </c>
    </row>
    <row r="2157" spans="1:12" ht="14.4" x14ac:dyDescent="0.3">
      <c r="A2157" s="8">
        <v>41010</v>
      </c>
      <c r="B2157" s="260">
        <v>1358.9799800000001</v>
      </c>
      <c r="C2157" s="260">
        <v>1374.709961</v>
      </c>
      <c r="D2157" s="260">
        <v>1358.9799800000001</v>
      </c>
      <c r="E2157" s="260">
        <v>1368.709961</v>
      </c>
      <c r="F2157" s="261">
        <v>1368.709961</v>
      </c>
      <c r="G2157" s="260">
        <v>3743040000</v>
      </c>
      <c r="H2157" s="263">
        <f t="shared" si="33"/>
        <v>7.4488957325333409E-3</v>
      </c>
      <c r="I2157" s="262"/>
      <c r="J2157" s="266">
        <v>2155</v>
      </c>
      <c r="K2157">
        <v>7.4488957325333409E-3</v>
      </c>
      <c r="L2157" s="267">
        <v>-3.6141192995917154E-3</v>
      </c>
    </row>
    <row r="2158" spans="1:12" ht="14.4" x14ac:dyDescent="0.3">
      <c r="A2158" s="8">
        <v>41009</v>
      </c>
      <c r="B2158" s="260">
        <v>1382.1800539999999</v>
      </c>
      <c r="C2158" s="260">
        <v>1383.01001</v>
      </c>
      <c r="D2158" s="260">
        <v>1357.380005</v>
      </c>
      <c r="E2158" s="260">
        <v>1358.589966</v>
      </c>
      <c r="F2158" s="261">
        <v>1358.589966</v>
      </c>
      <c r="G2158" s="260">
        <v>4631730000</v>
      </c>
      <c r="H2158" s="263">
        <f t="shared" si="33"/>
        <v>-1.708145408550955E-2</v>
      </c>
      <c r="I2158" s="262"/>
      <c r="J2158" s="266">
        <v>2156</v>
      </c>
      <c r="K2158">
        <v>-1.708145408550955E-2</v>
      </c>
      <c r="L2158" s="267">
        <v>-3.6125290737081608E-3</v>
      </c>
    </row>
    <row r="2159" spans="1:12" ht="14.4" x14ac:dyDescent="0.3">
      <c r="A2159" s="8">
        <v>41008</v>
      </c>
      <c r="B2159" s="260">
        <v>1397.4499510000001</v>
      </c>
      <c r="C2159" s="260">
        <v>1397.4499510000001</v>
      </c>
      <c r="D2159" s="260">
        <v>1378.23999</v>
      </c>
      <c r="E2159" s="260">
        <v>1382.1999510000001</v>
      </c>
      <c r="F2159" s="261">
        <v>1382.1999510000001</v>
      </c>
      <c r="G2159" s="260">
        <v>3468980000</v>
      </c>
      <c r="H2159" s="263">
        <f t="shared" si="33"/>
        <v>-1.1358438358156378E-2</v>
      </c>
      <c r="I2159" s="262"/>
      <c r="J2159" s="266">
        <v>2157</v>
      </c>
      <c r="K2159">
        <v>-1.1358438358156378E-2</v>
      </c>
      <c r="L2159" s="267">
        <v>-3.6093087192584027E-3</v>
      </c>
    </row>
    <row r="2160" spans="1:12" ht="14.4" x14ac:dyDescent="0.3">
      <c r="A2160" s="8">
        <v>41004</v>
      </c>
      <c r="B2160" s="260">
        <v>1398.790039</v>
      </c>
      <c r="C2160" s="260">
        <v>1401.599976</v>
      </c>
      <c r="D2160" s="260">
        <v>1392.920044</v>
      </c>
      <c r="E2160" s="260">
        <v>1398.079956</v>
      </c>
      <c r="F2160" s="261">
        <v>1398.079956</v>
      </c>
      <c r="G2160" s="260">
        <v>3303740000</v>
      </c>
      <c r="H2160" s="263">
        <f t="shared" si="33"/>
        <v>-6.2904230609355004E-4</v>
      </c>
      <c r="I2160" s="262"/>
      <c r="J2160" s="266">
        <v>2158</v>
      </c>
      <c r="K2160">
        <v>-6.2904230609355004E-4</v>
      </c>
      <c r="L2160" s="267">
        <v>-3.6002995564440548E-3</v>
      </c>
    </row>
    <row r="2161" spans="1:12" ht="14.4" x14ac:dyDescent="0.3">
      <c r="A2161" s="8">
        <v>41003</v>
      </c>
      <c r="B2161" s="260">
        <v>1413.089966</v>
      </c>
      <c r="C2161" s="260">
        <v>1413.089966</v>
      </c>
      <c r="D2161" s="260">
        <v>1394.089966</v>
      </c>
      <c r="E2161" s="260">
        <v>1398.959961</v>
      </c>
      <c r="F2161" s="261">
        <v>1398.959961</v>
      </c>
      <c r="G2161" s="260">
        <v>3938290000</v>
      </c>
      <c r="H2161" s="263">
        <f t="shared" si="33"/>
        <v>-1.0202524408854901E-2</v>
      </c>
      <c r="I2161" s="262"/>
      <c r="J2161" s="266">
        <v>2159</v>
      </c>
      <c r="K2161">
        <v>-1.0202524408854901E-2</v>
      </c>
      <c r="L2161" s="267">
        <v>-3.5976732760231462E-3</v>
      </c>
    </row>
    <row r="2162" spans="1:12" ht="14.4" x14ac:dyDescent="0.3">
      <c r="A2162" s="8">
        <v>41002</v>
      </c>
      <c r="B2162" s="260">
        <v>1418.9799800000001</v>
      </c>
      <c r="C2162" s="260">
        <v>1419</v>
      </c>
      <c r="D2162" s="260">
        <v>1404.619995</v>
      </c>
      <c r="E2162" s="260">
        <v>1413.380005</v>
      </c>
      <c r="F2162" s="261">
        <v>1413.380005</v>
      </c>
      <c r="G2162" s="260">
        <v>3822090000</v>
      </c>
      <c r="H2162" s="263">
        <f t="shared" si="33"/>
        <v>-3.9886358696324259E-3</v>
      </c>
      <c r="I2162" s="262"/>
      <c r="J2162" s="266">
        <v>2160</v>
      </c>
      <c r="K2162">
        <v>-3.9886358696324259E-3</v>
      </c>
      <c r="L2162" s="267">
        <v>-3.5883679542054684E-3</v>
      </c>
    </row>
    <row r="2163" spans="1:12" ht="14.4" x14ac:dyDescent="0.3">
      <c r="A2163" s="8">
        <v>41001</v>
      </c>
      <c r="B2163" s="260">
        <v>1408.469971</v>
      </c>
      <c r="C2163" s="260">
        <v>1422.380005</v>
      </c>
      <c r="D2163" s="260">
        <v>1404.459961</v>
      </c>
      <c r="E2163" s="260">
        <v>1419.040039</v>
      </c>
      <c r="F2163" s="261">
        <v>1419.040039</v>
      </c>
      <c r="G2163" s="260">
        <v>3572010000</v>
      </c>
      <c r="H2163" s="263">
        <f t="shared" si="33"/>
        <v>7.5046456208756416E-3</v>
      </c>
      <c r="I2163" s="262"/>
      <c r="J2163" s="266">
        <v>2161</v>
      </c>
      <c r="K2163">
        <v>7.5046456208756416E-3</v>
      </c>
      <c r="L2163" s="267">
        <v>-3.588236241753558E-3</v>
      </c>
    </row>
    <row r="2164" spans="1:12" ht="14.4" x14ac:dyDescent="0.3">
      <c r="A2164" s="8">
        <v>40998</v>
      </c>
      <c r="B2164" s="260">
        <v>1403.3100589999999</v>
      </c>
      <c r="C2164" s="260">
        <v>1410.8900149999999</v>
      </c>
      <c r="D2164" s="260">
        <v>1401.420044</v>
      </c>
      <c r="E2164" s="260">
        <v>1408.469971</v>
      </c>
      <c r="F2164" s="261">
        <v>1408.469971</v>
      </c>
      <c r="G2164" s="260">
        <v>3676890000</v>
      </c>
      <c r="H2164" s="263">
        <f t="shared" si="33"/>
        <v>3.6984364437213646E-3</v>
      </c>
      <c r="I2164" s="262"/>
      <c r="J2164" s="266">
        <v>2162</v>
      </c>
      <c r="K2164">
        <v>3.6984364437213646E-3</v>
      </c>
      <c r="L2164" s="267">
        <v>-3.5873864896489561E-3</v>
      </c>
    </row>
    <row r="2165" spans="1:12" ht="14.4" x14ac:dyDescent="0.3">
      <c r="A2165" s="8">
        <v>40997</v>
      </c>
      <c r="B2165" s="260">
        <v>1405.3900149999999</v>
      </c>
      <c r="C2165" s="260">
        <v>1405.3900149999999</v>
      </c>
      <c r="D2165" s="260">
        <v>1391.5600589999999</v>
      </c>
      <c r="E2165" s="260">
        <v>1403.280029</v>
      </c>
      <c r="F2165" s="261">
        <v>1403.280029</v>
      </c>
      <c r="G2165" s="260">
        <v>3832000000</v>
      </c>
      <c r="H2165" s="263">
        <f t="shared" si="33"/>
        <v>-1.6079300036218789E-3</v>
      </c>
      <c r="I2165" s="262"/>
      <c r="J2165" s="266">
        <v>2163</v>
      </c>
      <c r="K2165">
        <v>-1.6079300036218789E-3</v>
      </c>
      <c r="L2165" s="267">
        <v>-3.5860752877450532E-3</v>
      </c>
    </row>
    <row r="2166" spans="1:12" ht="14.4" x14ac:dyDescent="0.3">
      <c r="A2166" s="8">
        <v>40996</v>
      </c>
      <c r="B2166" s="260">
        <v>1412.5200199999999</v>
      </c>
      <c r="C2166" s="260">
        <v>1413.650024</v>
      </c>
      <c r="D2166" s="260">
        <v>1397.1999510000001</v>
      </c>
      <c r="E2166" s="260">
        <v>1405.540039</v>
      </c>
      <c r="F2166" s="261">
        <v>1405.540039</v>
      </c>
      <c r="G2166" s="260">
        <v>3892800000</v>
      </c>
      <c r="H2166" s="263">
        <f t="shared" si="33"/>
        <v>-4.9415094307831142E-3</v>
      </c>
      <c r="I2166" s="262"/>
      <c r="J2166" s="266">
        <v>2164</v>
      </c>
      <c r="K2166">
        <v>-4.9415094307831142E-3</v>
      </c>
      <c r="L2166" s="267">
        <v>-3.5852372638333803E-3</v>
      </c>
    </row>
    <row r="2167" spans="1:12" ht="14.4" x14ac:dyDescent="0.3">
      <c r="A2167" s="8">
        <v>40995</v>
      </c>
      <c r="B2167" s="260">
        <v>1416.5500489999999</v>
      </c>
      <c r="C2167" s="260">
        <v>1419.150024</v>
      </c>
      <c r="D2167" s="260">
        <v>1411.9499510000001</v>
      </c>
      <c r="E2167" s="260">
        <v>1412.5200199999999</v>
      </c>
      <c r="F2167" s="261">
        <v>1412.5200199999999</v>
      </c>
      <c r="G2167" s="260">
        <v>3513640000</v>
      </c>
      <c r="H2167" s="263">
        <f t="shared" si="33"/>
        <v>-2.8167750117064363E-3</v>
      </c>
      <c r="I2167" s="262"/>
      <c r="J2167" s="266">
        <v>2165</v>
      </c>
      <c r="K2167">
        <v>-2.8167750117064363E-3</v>
      </c>
      <c r="L2167" s="267">
        <v>-3.5727940379472259E-3</v>
      </c>
    </row>
    <row r="2168" spans="1:12" ht="14.4" x14ac:dyDescent="0.3">
      <c r="A2168" s="8">
        <v>40994</v>
      </c>
      <c r="B2168" s="260">
        <v>1397.1099850000001</v>
      </c>
      <c r="C2168" s="260">
        <v>1416.579956</v>
      </c>
      <c r="D2168" s="260">
        <v>1397.1099850000001</v>
      </c>
      <c r="E2168" s="260">
        <v>1416.51001</v>
      </c>
      <c r="F2168" s="261">
        <v>1416.51001</v>
      </c>
      <c r="G2168" s="260">
        <v>3576950000</v>
      </c>
      <c r="H2168" s="263">
        <f t="shared" si="33"/>
        <v>1.388582517359928E-2</v>
      </c>
      <c r="I2168" s="262"/>
      <c r="J2168" s="266">
        <v>2166</v>
      </c>
      <c r="K2168">
        <v>1.388582517359928E-2</v>
      </c>
      <c r="L2168" s="267">
        <v>-3.5700792926584941E-3</v>
      </c>
    </row>
    <row r="2169" spans="1:12" ht="14.4" x14ac:dyDescent="0.3">
      <c r="A2169" s="8">
        <v>40991</v>
      </c>
      <c r="B2169" s="260">
        <v>1392.780029</v>
      </c>
      <c r="C2169" s="260">
        <v>1399.1800539999999</v>
      </c>
      <c r="D2169" s="260">
        <v>1386.869995</v>
      </c>
      <c r="E2169" s="260">
        <v>1397.1099850000001</v>
      </c>
      <c r="F2169" s="261">
        <v>1397.1099850000001</v>
      </c>
      <c r="G2169" s="260">
        <v>3472950000</v>
      </c>
      <c r="H2169" s="263">
        <f t="shared" si="33"/>
        <v>3.1088584771774026E-3</v>
      </c>
      <c r="I2169" s="262"/>
      <c r="J2169" s="266">
        <v>2167</v>
      </c>
      <c r="K2169">
        <v>3.1088584771774026E-3</v>
      </c>
      <c r="L2169" s="267">
        <v>-3.5699602183232267E-3</v>
      </c>
    </row>
    <row r="2170" spans="1:12" ht="14.4" x14ac:dyDescent="0.3">
      <c r="A2170" s="8">
        <v>40990</v>
      </c>
      <c r="B2170" s="260">
        <v>1402.8900149999999</v>
      </c>
      <c r="C2170" s="260">
        <v>1402.8900149999999</v>
      </c>
      <c r="D2170" s="260">
        <v>1388.7299800000001</v>
      </c>
      <c r="E2170" s="260">
        <v>1392.780029</v>
      </c>
      <c r="F2170" s="261">
        <v>1392.780029</v>
      </c>
      <c r="G2170" s="260">
        <v>3740590000</v>
      </c>
      <c r="H2170" s="263">
        <f t="shared" si="33"/>
        <v>-7.2065421322425873E-3</v>
      </c>
      <c r="I2170" s="262"/>
      <c r="J2170" s="266">
        <v>2168</v>
      </c>
      <c r="K2170">
        <v>-7.2065421322425873E-3</v>
      </c>
      <c r="L2170" s="267">
        <v>-3.5686665547477927E-3</v>
      </c>
    </row>
    <row r="2171" spans="1:12" ht="14.4" x14ac:dyDescent="0.3">
      <c r="A2171" s="8">
        <v>40989</v>
      </c>
      <c r="B2171" s="260">
        <v>1405.5200199999999</v>
      </c>
      <c r="C2171" s="260">
        <v>1407.75</v>
      </c>
      <c r="D2171" s="260">
        <v>1400.6400149999999</v>
      </c>
      <c r="E2171" s="260">
        <v>1402.8900149999999</v>
      </c>
      <c r="F2171" s="261">
        <v>1402.8900149999999</v>
      </c>
      <c r="G2171" s="260">
        <v>3573590000</v>
      </c>
      <c r="H2171" s="263">
        <f t="shared" si="33"/>
        <v>-1.8711971103762598E-3</v>
      </c>
      <c r="I2171" s="262"/>
      <c r="J2171" s="266">
        <v>2169</v>
      </c>
      <c r="K2171">
        <v>-1.8711971103762598E-3</v>
      </c>
      <c r="L2171" s="267">
        <v>-3.5670868497987653E-3</v>
      </c>
    </row>
    <row r="2172" spans="1:12" ht="14.4" x14ac:dyDescent="0.3">
      <c r="A2172" s="8">
        <v>40988</v>
      </c>
      <c r="B2172" s="260">
        <v>1409.589966</v>
      </c>
      <c r="C2172" s="260">
        <v>1409.589966</v>
      </c>
      <c r="D2172" s="260">
        <v>1397.6800539999999</v>
      </c>
      <c r="E2172" s="260">
        <v>1405.5200199999999</v>
      </c>
      <c r="F2172" s="261">
        <v>1405.5200199999999</v>
      </c>
      <c r="G2172" s="260">
        <v>3695280000</v>
      </c>
      <c r="H2172" s="263">
        <f t="shared" si="33"/>
        <v>-3.0005178223089686E-3</v>
      </c>
      <c r="I2172" s="262"/>
      <c r="J2172" s="266">
        <v>2170</v>
      </c>
      <c r="K2172">
        <v>-3.0005178223089686E-3</v>
      </c>
      <c r="L2172" s="267">
        <v>-3.5636743035344634E-3</v>
      </c>
    </row>
    <row r="2173" spans="1:12" ht="14.4" x14ac:dyDescent="0.3">
      <c r="A2173" s="8">
        <v>40987</v>
      </c>
      <c r="B2173" s="260">
        <v>1404.170044</v>
      </c>
      <c r="C2173" s="260">
        <v>1414</v>
      </c>
      <c r="D2173" s="260">
        <v>1402.4300539999999</v>
      </c>
      <c r="E2173" s="260">
        <v>1409.75</v>
      </c>
      <c r="F2173" s="261">
        <v>1409.75</v>
      </c>
      <c r="G2173" s="260">
        <v>3932570000</v>
      </c>
      <c r="H2173" s="263">
        <f t="shared" si="33"/>
        <v>3.9738463470596862E-3</v>
      </c>
      <c r="I2173" s="262"/>
      <c r="J2173" s="266">
        <v>2171</v>
      </c>
      <c r="K2173">
        <v>3.9738463470596862E-3</v>
      </c>
      <c r="L2173" s="267">
        <v>-3.5505668465681981E-3</v>
      </c>
    </row>
    <row r="2174" spans="1:12" ht="14.4" x14ac:dyDescent="0.3">
      <c r="A2174" s="8">
        <v>40984</v>
      </c>
      <c r="B2174" s="260">
        <v>1402.5500489999999</v>
      </c>
      <c r="C2174" s="260">
        <v>1405.880005</v>
      </c>
      <c r="D2174" s="260">
        <v>1401.469971</v>
      </c>
      <c r="E2174" s="260">
        <v>1404.170044</v>
      </c>
      <c r="F2174" s="261">
        <v>1404.170044</v>
      </c>
      <c r="G2174" s="260">
        <v>5163950000</v>
      </c>
      <c r="H2174" s="263">
        <f t="shared" si="33"/>
        <v>1.1193982795276991E-3</v>
      </c>
      <c r="I2174" s="262"/>
      <c r="J2174" s="266">
        <v>2172</v>
      </c>
      <c r="K2174">
        <v>1.1193982795276991E-3</v>
      </c>
      <c r="L2174" s="267">
        <v>-3.548594221719928E-3</v>
      </c>
    </row>
    <row r="2175" spans="1:12" ht="14.4" x14ac:dyDescent="0.3">
      <c r="A2175" s="8">
        <v>40983</v>
      </c>
      <c r="B2175" s="260">
        <v>1394.170044</v>
      </c>
      <c r="C2175" s="260">
        <v>1402.630005</v>
      </c>
      <c r="D2175" s="260">
        <v>1392.780029</v>
      </c>
      <c r="E2175" s="260">
        <v>1402.599976</v>
      </c>
      <c r="F2175" s="261">
        <v>1402.599976</v>
      </c>
      <c r="G2175" s="260">
        <v>4271650000</v>
      </c>
      <c r="H2175" s="263">
        <f t="shared" si="33"/>
        <v>5.9671994340815132E-3</v>
      </c>
      <c r="I2175" s="262"/>
      <c r="J2175" s="266">
        <v>2173</v>
      </c>
      <c r="K2175">
        <v>5.9671994340815132E-3</v>
      </c>
      <c r="L2175" s="267">
        <v>-3.5453670089111975E-3</v>
      </c>
    </row>
    <row r="2176" spans="1:12" ht="14.4" x14ac:dyDescent="0.3">
      <c r="A2176" s="8">
        <v>40982</v>
      </c>
      <c r="B2176" s="260">
        <v>1395.9499510000001</v>
      </c>
      <c r="C2176" s="260">
        <v>1399.420044</v>
      </c>
      <c r="D2176" s="260">
        <v>1389.969971</v>
      </c>
      <c r="E2176" s="260">
        <v>1394.280029</v>
      </c>
      <c r="F2176" s="261">
        <v>1394.280029</v>
      </c>
      <c r="G2176" s="260">
        <v>4502280000</v>
      </c>
      <c r="H2176" s="263">
        <f t="shared" si="33"/>
        <v>-1.1962620857601523E-3</v>
      </c>
      <c r="I2176" s="262"/>
      <c r="J2176" s="266">
        <v>2174</v>
      </c>
      <c r="K2176">
        <v>-1.1962620857601523E-3</v>
      </c>
      <c r="L2176" s="267">
        <v>-3.5379853801169657E-3</v>
      </c>
    </row>
    <row r="2177" spans="1:12" ht="14.4" x14ac:dyDescent="0.3">
      <c r="A2177" s="8">
        <v>40981</v>
      </c>
      <c r="B2177" s="260">
        <v>1371.920044</v>
      </c>
      <c r="C2177" s="260">
        <v>1396.130005</v>
      </c>
      <c r="D2177" s="260">
        <v>1371.920044</v>
      </c>
      <c r="E2177" s="260">
        <v>1395.9499510000001</v>
      </c>
      <c r="F2177" s="261">
        <v>1395.9499510000001</v>
      </c>
      <c r="G2177" s="260">
        <v>4386470000</v>
      </c>
      <c r="H2177" s="263">
        <f t="shared" si="33"/>
        <v>1.8131549071521723E-2</v>
      </c>
      <c r="I2177" s="262"/>
      <c r="J2177" s="266">
        <v>2175</v>
      </c>
      <c r="K2177">
        <v>1.8131549071521723E-2</v>
      </c>
      <c r="L2177" s="267">
        <v>-3.5370408204140058E-3</v>
      </c>
    </row>
    <row r="2178" spans="1:12" ht="14.4" x14ac:dyDescent="0.3">
      <c r="A2178" s="8">
        <v>40980</v>
      </c>
      <c r="B2178" s="260">
        <v>1370.780029</v>
      </c>
      <c r="C2178" s="260">
        <v>1373.040039</v>
      </c>
      <c r="D2178" s="260">
        <v>1366.6899410000001</v>
      </c>
      <c r="E2178" s="260">
        <v>1371.089966</v>
      </c>
      <c r="F2178" s="261">
        <v>1371.089966</v>
      </c>
      <c r="G2178" s="260">
        <v>3081870000</v>
      </c>
      <c r="H2178" s="263">
        <f t="shared" si="33"/>
        <v>1.6046087579587502E-4</v>
      </c>
      <c r="I2178" s="262"/>
      <c r="J2178" s="266">
        <v>2176</v>
      </c>
      <c r="K2178">
        <v>1.6046087579587502E-4</v>
      </c>
      <c r="L2178" s="267">
        <v>-3.5320330431134156E-3</v>
      </c>
    </row>
    <row r="2179" spans="1:12" ht="14.4" x14ac:dyDescent="0.3">
      <c r="A2179" s="8">
        <v>40977</v>
      </c>
      <c r="B2179" s="260">
        <v>1365.969971</v>
      </c>
      <c r="C2179" s="260">
        <v>1374.76001</v>
      </c>
      <c r="D2179" s="260">
        <v>1365.969971</v>
      </c>
      <c r="E2179" s="260">
        <v>1370.869995</v>
      </c>
      <c r="F2179" s="261">
        <v>1370.869995</v>
      </c>
      <c r="G2179" s="260">
        <v>3639470000</v>
      </c>
      <c r="H2179" s="263">
        <f t="shared" si="33"/>
        <v>3.6312501383967584E-3</v>
      </c>
      <c r="I2179" s="262"/>
      <c r="J2179" s="266">
        <v>2177</v>
      </c>
      <c r="K2179">
        <v>3.6312501383967584E-3</v>
      </c>
      <c r="L2179" s="267">
        <v>-3.5277856419284213E-3</v>
      </c>
    </row>
    <row r="2180" spans="1:12" ht="14.4" x14ac:dyDescent="0.3">
      <c r="A2180" s="8">
        <v>40976</v>
      </c>
      <c r="B2180" s="260">
        <v>1352.650024</v>
      </c>
      <c r="C2180" s="260">
        <v>1368.719971</v>
      </c>
      <c r="D2180" s="260">
        <v>1352.650024</v>
      </c>
      <c r="E2180" s="260">
        <v>1365.910034</v>
      </c>
      <c r="F2180" s="261">
        <v>1365.910034</v>
      </c>
      <c r="G2180" s="260">
        <v>3543060000</v>
      </c>
      <c r="H2180" s="263">
        <f t="shared" ref="H2180:H2243" si="34">(F2180-F2181)/F2181</f>
        <v>9.817931696702243E-3</v>
      </c>
      <c r="I2180" s="262"/>
      <c r="J2180" s="266">
        <v>2178</v>
      </c>
      <c r="K2180">
        <v>9.817931696702243E-3</v>
      </c>
      <c r="L2180" s="267">
        <v>-3.5264366620445247E-3</v>
      </c>
    </row>
    <row r="2181" spans="1:12" ht="14.4" x14ac:dyDescent="0.3">
      <c r="A2181" s="8">
        <v>40975</v>
      </c>
      <c r="B2181" s="260">
        <v>1343.3900149999999</v>
      </c>
      <c r="C2181" s="260">
        <v>1354.849976</v>
      </c>
      <c r="D2181" s="260">
        <v>1343.3900149999999</v>
      </c>
      <c r="E2181" s="260">
        <v>1352.630005</v>
      </c>
      <c r="F2181" s="261">
        <v>1352.630005</v>
      </c>
      <c r="G2181" s="260">
        <v>3580380000</v>
      </c>
      <c r="H2181" s="263">
        <f t="shared" si="34"/>
        <v>6.9006223972049689E-3</v>
      </c>
      <c r="I2181" s="262"/>
      <c r="J2181" s="266">
        <v>2179</v>
      </c>
      <c r="K2181">
        <v>6.9006223972049689E-3</v>
      </c>
      <c r="L2181" s="267">
        <v>-3.5244874939864717E-3</v>
      </c>
    </row>
    <row r="2182" spans="1:12" ht="14.4" x14ac:dyDescent="0.3">
      <c r="A2182" s="8">
        <v>40974</v>
      </c>
      <c r="B2182" s="260">
        <v>1363.630005</v>
      </c>
      <c r="C2182" s="260">
        <v>1363.630005</v>
      </c>
      <c r="D2182" s="260">
        <v>1340.030029</v>
      </c>
      <c r="E2182" s="260">
        <v>1343.3599850000001</v>
      </c>
      <c r="F2182" s="261">
        <v>1343.3599850000001</v>
      </c>
      <c r="G2182" s="260">
        <v>4191060000</v>
      </c>
      <c r="H2182" s="263">
        <f t="shared" si="34"/>
        <v>-1.5370160940745324E-2</v>
      </c>
      <c r="I2182" s="262"/>
      <c r="J2182" s="266">
        <v>2180</v>
      </c>
      <c r="K2182">
        <v>-1.5370160940745324E-2</v>
      </c>
      <c r="L2182" s="267">
        <v>-3.5239582869005157E-3</v>
      </c>
    </row>
    <row r="2183" spans="1:12" ht="14.4" x14ac:dyDescent="0.3">
      <c r="A2183" s="8">
        <v>40973</v>
      </c>
      <c r="B2183" s="260">
        <v>1369.589966</v>
      </c>
      <c r="C2183" s="260">
        <v>1369.589966</v>
      </c>
      <c r="D2183" s="260">
        <v>1359.130005</v>
      </c>
      <c r="E2183" s="260">
        <v>1364.329956</v>
      </c>
      <c r="F2183" s="261">
        <v>1364.329956</v>
      </c>
      <c r="G2183" s="260">
        <v>3429480000</v>
      </c>
      <c r="H2183" s="263">
        <f t="shared" si="34"/>
        <v>-3.8696939908234155E-3</v>
      </c>
      <c r="I2183" s="262"/>
      <c r="J2183" s="266">
        <v>2181</v>
      </c>
      <c r="K2183">
        <v>-3.8696939908234155E-3</v>
      </c>
      <c r="L2183" s="267">
        <v>-3.5216956965395375E-3</v>
      </c>
    </row>
    <row r="2184" spans="1:12" ht="14.4" x14ac:dyDescent="0.3">
      <c r="A2184" s="8">
        <v>40970</v>
      </c>
      <c r="B2184" s="260">
        <v>1374.089966</v>
      </c>
      <c r="C2184" s="260">
        <v>1374.530029</v>
      </c>
      <c r="D2184" s="260">
        <v>1366.420044</v>
      </c>
      <c r="E2184" s="260">
        <v>1369.630005</v>
      </c>
      <c r="F2184" s="261">
        <v>1369.630005</v>
      </c>
      <c r="G2184" s="260">
        <v>3283490000</v>
      </c>
      <c r="H2184" s="263">
        <f t="shared" si="34"/>
        <v>-3.2457561807128581E-3</v>
      </c>
      <c r="I2184" s="262"/>
      <c r="J2184" s="266">
        <v>2182</v>
      </c>
      <c r="K2184">
        <v>-3.2457561807128581E-3</v>
      </c>
      <c r="L2184" s="267">
        <v>-3.5210975590832094E-3</v>
      </c>
    </row>
    <row r="2185" spans="1:12" ht="14.4" x14ac:dyDescent="0.3">
      <c r="A2185" s="8">
        <v>40969</v>
      </c>
      <c r="B2185" s="260">
        <v>1365.900024</v>
      </c>
      <c r="C2185" s="260">
        <v>1376.170044</v>
      </c>
      <c r="D2185" s="260">
        <v>1365.900024</v>
      </c>
      <c r="E2185" s="260">
        <v>1374.089966</v>
      </c>
      <c r="F2185" s="261">
        <v>1374.089966</v>
      </c>
      <c r="G2185" s="260">
        <v>3919240000</v>
      </c>
      <c r="H2185" s="263">
        <f t="shared" si="34"/>
        <v>6.158039707300343E-3</v>
      </c>
      <c r="I2185" s="262"/>
      <c r="J2185" s="266">
        <v>2183</v>
      </c>
      <c r="K2185">
        <v>6.158039707300343E-3</v>
      </c>
      <c r="L2185" s="267">
        <v>-3.5159249781126643E-3</v>
      </c>
    </row>
    <row r="2186" spans="1:12" ht="14.4" x14ac:dyDescent="0.3">
      <c r="A2186" s="8">
        <v>40968</v>
      </c>
      <c r="B2186" s="260">
        <v>1372.1999510000001</v>
      </c>
      <c r="C2186" s="260">
        <v>1378.040039</v>
      </c>
      <c r="D2186" s="260">
        <v>1363.8100589999999</v>
      </c>
      <c r="E2186" s="260">
        <v>1365.6800539999999</v>
      </c>
      <c r="F2186" s="261">
        <v>1365.6800539999999</v>
      </c>
      <c r="G2186" s="260">
        <v>4482370000</v>
      </c>
      <c r="H2186" s="263">
        <f t="shared" si="34"/>
        <v>-4.7369876723189859E-3</v>
      </c>
      <c r="I2186" s="262"/>
      <c r="J2186" s="266">
        <v>2184</v>
      </c>
      <c r="K2186">
        <v>-4.7369876723189859E-3</v>
      </c>
      <c r="L2186" s="267">
        <v>-3.5156878673105706E-3</v>
      </c>
    </row>
    <row r="2187" spans="1:12" ht="14.4" x14ac:dyDescent="0.3">
      <c r="A2187" s="8">
        <v>40967</v>
      </c>
      <c r="B2187" s="260">
        <v>1367.5600589999999</v>
      </c>
      <c r="C2187" s="260">
        <v>1373.089966</v>
      </c>
      <c r="D2187" s="260">
        <v>1365.969971</v>
      </c>
      <c r="E2187" s="260">
        <v>1372.1800539999999</v>
      </c>
      <c r="F2187" s="261">
        <v>1372.1800539999999</v>
      </c>
      <c r="G2187" s="260">
        <v>3579120000</v>
      </c>
      <c r="H2187" s="263">
        <f t="shared" si="34"/>
        <v>3.3563334874598832E-3</v>
      </c>
      <c r="I2187" s="262"/>
      <c r="J2187" s="266">
        <v>2185</v>
      </c>
      <c r="K2187">
        <v>3.3563334874598832E-3</v>
      </c>
      <c r="L2187" s="267">
        <v>-3.515529214704194E-3</v>
      </c>
    </row>
    <row r="2188" spans="1:12" ht="14.4" x14ac:dyDescent="0.3">
      <c r="A2188" s="8">
        <v>40966</v>
      </c>
      <c r="B2188" s="260">
        <v>1365.1999510000001</v>
      </c>
      <c r="C2188" s="260">
        <v>1371.9399410000001</v>
      </c>
      <c r="D2188" s="260">
        <v>1354.920044</v>
      </c>
      <c r="E2188" s="260">
        <v>1367.589966</v>
      </c>
      <c r="F2188" s="261">
        <v>1367.589966</v>
      </c>
      <c r="G2188" s="260">
        <v>3648890000</v>
      </c>
      <c r="H2188" s="263">
        <f t="shared" si="34"/>
        <v>1.3545594428995007E-3</v>
      </c>
      <c r="I2188" s="262"/>
      <c r="J2188" s="266">
        <v>2186</v>
      </c>
      <c r="K2188">
        <v>1.3545594428995007E-3</v>
      </c>
      <c r="L2188" s="267">
        <v>-3.5066237868084812E-3</v>
      </c>
    </row>
    <row r="2189" spans="1:12" ht="14.4" x14ac:dyDescent="0.3">
      <c r="A2189" s="8">
        <v>40963</v>
      </c>
      <c r="B2189" s="260">
        <v>1363.459961</v>
      </c>
      <c r="C2189" s="260">
        <v>1368.920044</v>
      </c>
      <c r="D2189" s="260">
        <v>1363.459961</v>
      </c>
      <c r="E2189" s="260">
        <v>1365.73999</v>
      </c>
      <c r="F2189" s="261">
        <v>1365.73999</v>
      </c>
      <c r="G2189" s="260">
        <v>3505360000</v>
      </c>
      <c r="H2189" s="263">
        <f t="shared" si="34"/>
        <v>1.6722375905543832E-3</v>
      </c>
      <c r="I2189" s="262"/>
      <c r="J2189" s="266">
        <v>2187</v>
      </c>
      <c r="K2189">
        <v>1.6722375905543832E-3</v>
      </c>
      <c r="L2189" s="267">
        <v>-3.5061826697892502E-3</v>
      </c>
    </row>
    <row r="2190" spans="1:12" ht="14.4" x14ac:dyDescent="0.3">
      <c r="A2190" s="8">
        <v>40962</v>
      </c>
      <c r="B2190" s="260">
        <v>1357.530029</v>
      </c>
      <c r="C2190" s="260">
        <v>1364.23999</v>
      </c>
      <c r="D2190" s="260">
        <v>1352.280029</v>
      </c>
      <c r="E2190" s="260">
        <v>1363.459961</v>
      </c>
      <c r="F2190" s="261">
        <v>1363.459961</v>
      </c>
      <c r="G2190" s="260">
        <v>3786450000</v>
      </c>
      <c r="H2190" s="263">
        <f t="shared" si="34"/>
        <v>4.2720024562496808E-3</v>
      </c>
      <c r="I2190" s="262"/>
      <c r="J2190" s="266">
        <v>2188</v>
      </c>
      <c r="K2190">
        <v>4.2720024562496808E-3</v>
      </c>
      <c r="L2190" s="267">
        <v>-3.4975361796960366E-3</v>
      </c>
    </row>
    <row r="2191" spans="1:12" ht="14.4" x14ac:dyDescent="0.3">
      <c r="A2191" s="8">
        <v>40961</v>
      </c>
      <c r="B2191" s="260">
        <v>1362.1099850000001</v>
      </c>
      <c r="C2191" s="260">
        <v>1362.6999510000001</v>
      </c>
      <c r="D2191" s="260">
        <v>1355.530029</v>
      </c>
      <c r="E2191" s="260">
        <v>1357.660034</v>
      </c>
      <c r="F2191" s="261">
        <v>1357.660034</v>
      </c>
      <c r="G2191" s="260">
        <v>3633710000</v>
      </c>
      <c r="H2191" s="263">
        <f t="shared" si="34"/>
        <v>-3.3401069807622889E-3</v>
      </c>
      <c r="I2191" s="262"/>
      <c r="J2191" s="266">
        <v>2189</v>
      </c>
      <c r="K2191">
        <v>-3.3401069807622889E-3</v>
      </c>
      <c r="L2191" s="267">
        <v>-3.4943873605948368E-3</v>
      </c>
    </row>
    <row r="2192" spans="1:12" ht="14.4" x14ac:dyDescent="0.3">
      <c r="A2192" s="8">
        <v>40960</v>
      </c>
      <c r="B2192" s="260">
        <v>1361.219971</v>
      </c>
      <c r="C2192" s="260">
        <v>1367.76001</v>
      </c>
      <c r="D2192" s="260">
        <v>1358.1099850000001</v>
      </c>
      <c r="E2192" s="260">
        <v>1362.209961</v>
      </c>
      <c r="F2192" s="261">
        <v>1362.209961</v>
      </c>
      <c r="G2192" s="260">
        <v>3795200000</v>
      </c>
      <c r="H2192" s="263">
        <f t="shared" si="34"/>
        <v>7.1992316830984905E-4</v>
      </c>
      <c r="I2192" s="262"/>
      <c r="J2192" s="266">
        <v>2190</v>
      </c>
      <c r="K2192">
        <v>7.1992316830984905E-4</v>
      </c>
      <c r="L2192" s="267">
        <v>-3.487574817845159E-3</v>
      </c>
    </row>
    <row r="2193" spans="1:12" ht="14.4" x14ac:dyDescent="0.3">
      <c r="A2193" s="8">
        <v>40956</v>
      </c>
      <c r="B2193" s="260">
        <v>1358.0600589999999</v>
      </c>
      <c r="C2193" s="260">
        <v>1363.400024</v>
      </c>
      <c r="D2193" s="260">
        <v>1357.23999</v>
      </c>
      <c r="E2193" s="260">
        <v>1361.2299800000001</v>
      </c>
      <c r="F2193" s="261">
        <v>1361.2299800000001</v>
      </c>
      <c r="G2193" s="260">
        <v>3717640000</v>
      </c>
      <c r="H2193" s="263">
        <f t="shared" si="34"/>
        <v>2.348930008241156E-3</v>
      </c>
      <c r="I2193" s="262"/>
      <c r="J2193" s="266">
        <v>2191</v>
      </c>
      <c r="K2193">
        <v>2.348930008241156E-3</v>
      </c>
      <c r="L2193" s="267">
        <v>-3.4813414848934819E-3</v>
      </c>
    </row>
    <row r="2194" spans="1:12" ht="14.4" x14ac:dyDescent="0.3">
      <c r="A2194" s="8">
        <v>40955</v>
      </c>
      <c r="B2194" s="260">
        <v>1342.6099850000001</v>
      </c>
      <c r="C2194" s="260">
        <v>1359.0200199999999</v>
      </c>
      <c r="D2194" s="260">
        <v>1341.219971</v>
      </c>
      <c r="E2194" s="260">
        <v>1358.040039</v>
      </c>
      <c r="F2194" s="261">
        <v>1358.040039</v>
      </c>
      <c r="G2194" s="260">
        <v>4108880000</v>
      </c>
      <c r="H2194" s="263">
        <f t="shared" si="34"/>
        <v>1.1025706111770905E-2</v>
      </c>
      <c r="I2194" s="262"/>
      <c r="J2194" s="266">
        <v>2192</v>
      </c>
      <c r="K2194">
        <v>1.1025706111770905E-2</v>
      </c>
      <c r="L2194" s="267">
        <v>-3.4803317215732301E-3</v>
      </c>
    </row>
    <row r="2195" spans="1:12" ht="14.4" x14ac:dyDescent="0.3">
      <c r="A2195" s="8">
        <v>40954</v>
      </c>
      <c r="B2195" s="260">
        <v>1350.5200199999999</v>
      </c>
      <c r="C2195" s="260">
        <v>1355.869995</v>
      </c>
      <c r="D2195" s="260">
        <v>1340.8000489999999</v>
      </c>
      <c r="E2195" s="260">
        <v>1343.2299800000001</v>
      </c>
      <c r="F2195" s="261">
        <v>1343.2299800000001</v>
      </c>
      <c r="G2195" s="260">
        <v>4080340000</v>
      </c>
      <c r="H2195" s="263">
        <f t="shared" si="34"/>
        <v>-5.3832062199184981E-3</v>
      </c>
      <c r="I2195" s="262"/>
      <c r="J2195" s="266">
        <v>2193</v>
      </c>
      <c r="K2195">
        <v>-5.3832062199184981E-3</v>
      </c>
      <c r="L2195" s="267">
        <v>-3.4686323371452342E-3</v>
      </c>
    </row>
    <row r="2196" spans="1:12" ht="14.4" x14ac:dyDescent="0.3">
      <c r="A2196" s="8">
        <v>40953</v>
      </c>
      <c r="B2196" s="260">
        <v>1351.3000489999999</v>
      </c>
      <c r="C2196" s="260">
        <v>1351.3000489999999</v>
      </c>
      <c r="D2196" s="260">
        <v>1340.829956</v>
      </c>
      <c r="E2196" s="260">
        <v>1350.5</v>
      </c>
      <c r="F2196" s="261">
        <v>1350.5</v>
      </c>
      <c r="G2196" s="260">
        <v>3889520000</v>
      </c>
      <c r="H2196" s="263">
        <f t="shared" si="34"/>
        <v>-9.3952372164603215E-4</v>
      </c>
      <c r="I2196" s="262"/>
      <c r="J2196" s="266">
        <v>2194</v>
      </c>
      <c r="K2196">
        <v>-9.3952372164603215E-4</v>
      </c>
      <c r="L2196" s="267">
        <v>-3.4567356501243865E-3</v>
      </c>
    </row>
    <row r="2197" spans="1:12" ht="14.4" x14ac:dyDescent="0.3">
      <c r="A2197" s="8">
        <v>40952</v>
      </c>
      <c r="B2197" s="260">
        <v>1343.0600589999999</v>
      </c>
      <c r="C2197" s="260">
        <v>1353.349976</v>
      </c>
      <c r="D2197" s="260">
        <v>1343.0600589999999</v>
      </c>
      <c r="E2197" s="260">
        <v>1351.7700199999999</v>
      </c>
      <c r="F2197" s="261">
        <v>1351.7700199999999</v>
      </c>
      <c r="G2197" s="260">
        <v>3618040000</v>
      </c>
      <c r="H2197" s="263">
        <f t="shared" si="34"/>
        <v>6.8000393984980279E-3</v>
      </c>
      <c r="I2197" s="262"/>
      <c r="J2197" s="266">
        <v>2195</v>
      </c>
      <c r="K2197">
        <v>6.8000393984980279E-3</v>
      </c>
      <c r="L2197" s="267">
        <v>-3.4535928356924368E-3</v>
      </c>
    </row>
    <row r="2198" spans="1:12" ht="14.4" x14ac:dyDescent="0.3">
      <c r="A2198" s="8">
        <v>40949</v>
      </c>
      <c r="B2198" s="260">
        <v>1351.209961</v>
      </c>
      <c r="C2198" s="260">
        <v>1351.209961</v>
      </c>
      <c r="D2198" s="260">
        <v>1337.349976</v>
      </c>
      <c r="E2198" s="260">
        <v>1342.6400149999999</v>
      </c>
      <c r="F2198" s="261">
        <v>1342.6400149999999</v>
      </c>
      <c r="G2198" s="260">
        <v>3877580000</v>
      </c>
      <c r="H2198" s="263">
        <f t="shared" si="34"/>
        <v>-6.8863022577971946E-3</v>
      </c>
      <c r="I2198" s="262"/>
      <c r="J2198" s="266">
        <v>2196</v>
      </c>
      <c r="K2198">
        <v>-6.8863022577971946E-3</v>
      </c>
      <c r="L2198" s="267">
        <v>-3.4511435107518252E-3</v>
      </c>
    </row>
    <row r="2199" spans="1:12" ht="14.4" x14ac:dyDescent="0.3">
      <c r="A2199" s="8">
        <v>40948</v>
      </c>
      <c r="B2199" s="260">
        <v>1349.969971</v>
      </c>
      <c r="C2199" s="260">
        <v>1354.3199460000001</v>
      </c>
      <c r="D2199" s="260">
        <v>1344.630005</v>
      </c>
      <c r="E2199" s="260">
        <v>1351.9499510000001</v>
      </c>
      <c r="F2199" s="261">
        <v>1351.9499510000001</v>
      </c>
      <c r="G2199" s="260">
        <v>4209890000</v>
      </c>
      <c r="H2199" s="263">
        <f t="shared" si="34"/>
        <v>1.4741103865968913E-3</v>
      </c>
      <c r="I2199" s="262"/>
      <c r="J2199" s="266">
        <v>2197</v>
      </c>
      <c r="K2199">
        <v>1.4741103865968913E-3</v>
      </c>
      <c r="L2199" s="267">
        <v>-3.449945391452474E-3</v>
      </c>
    </row>
    <row r="2200" spans="1:12" ht="14.4" x14ac:dyDescent="0.3">
      <c r="A2200" s="8">
        <v>40947</v>
      </c>
      <c r="B2200" s="260">
        <v>1347.040039</v>
      </c>
      <c r="C2200" s="260">
        <v>1351</v>
      </c>
      <c r="D2200" s="260">
        <v>1341.9499510000001</v>
      </c>
      <c r="E2200" s="260">
        <v>1349.959961</v>
      </c>
      <c r="F2200" s="261">
        <v>1349.959961</v>
      </c>
      <c r="G2200" s="260">
        <v>4096730000</v>
      </c>
      <c r="H2200" s="263">
        <f t="shared" si="34"/>
        <v>2.1602107524960096E-3</v>
      </c>
      <c r="I2200" s="262"/>
      <c r="J2200" s="266">
        <v>2198</v>
      </c>
      <c r="K2200">
        <v>2.1602107524960096E-3</v>
      </c>
      <c r="L2200" s="267">
        <v>-3.4476287929600122E-3</v>
      </c>
    </row>
    <row r="2201" spans="1:12" ht="14.4" x14ac:dyDescent="0.3">
      <c r="A2201" s="8">
        <v>40946</v>
      </c>
      <c r="B2201" s="260">
        <v>1344.329956</v>
      </c>
      <c r="C2201" s="260">
        <v>1349.23999</v>
      </c>
      <c r="D2201" s="260">
        <v>1335.920044</v>
      </c>
      <c r="E2201" s="260">
        <v>1347.0500489999999</v>
      </c>
      <c r="F2201" s="261">
        <v>1347.0500489999999</v>
      </c>
      <c r="G2201" s="260">
        <v>3742460000</v>
      </c>
      <c r="H2201" s="263">
        <f t="shared" si="34"/>
        <v>2.0233819739414525E-3</v>
      </c>
      <c r="I2201" s="262"/>
      <c r="J2201" s="266">
        <v>2199</v>
      </c>
      <c r="K2201">
        <v>2.0233819739414525E-3</v>
      </c>
      <c r="L2201" s="267">
        <v>-3.4428270431713301E-3</v>
      </c>
    </row>
    <row r="2202" spans="1:12" ht="14.4" x14ac:dyDescent="0.3">
      <c r="A2202" s="8">
        <v>40945</v>
      </c>
      <c r="B2202" s="260">
        <v>1344.3199460000001</v>
      </c>
      <c r="C2202" s="260">
        <v>1344.3599850000001</v>
      </c>
      <c r="D2202" s="260">
        <v>1337.5200199999999</v>
      </c>
      <c r="E2202" s="260">
        <v>1344.329956</v>
      </c>
      <c r="F2202" s="261">
        <v>1344.329956</v>
      </c>
      <c r="G2202" s="260">
        <v>3379700000</v>
      </c>
      <c r="H2202" s="263">
        <f t="shared" si="34"/>
        <v>-4.2387388640569468E-4</v>
      </c>
      <c r="I2202" s="262"/>
      <c r="J2202" s="266">
        <v>2200</v>
      </c>
      <c r="K2202">
        <v>-4.2387388640569468E-4</v>
      </c>
      <c r="L2202" s="267">
        <v>-3.4377377116417535E-3</v>
      </c>
    </row>
    <row r="2203" spans="1:12" ht="14.4" x14ac:dyDescent="0.3">
      <c r="A2203" s="8">
        <v>40942</v>
      </c>
      <c r="B2203" s="260">
        <v>1326.209961</v>
      </c>
      <c r="C2203" s="260">
        <v>1345.339966</v>
      </c>
      <c r="D2203" s="260">
        <v>1326.209961</v>
      </c>
      <c r="E2203" s="260">
        <v>1344.900024</v>
      </c>
      <c r="F2203" s="261">
        <v>1344.900024</v>
      </c>
      <c r="G2203" s="260">
        <v>4608550000</v>
      </c>
      <c r="H2203" s="263">
        <f t="shared" si="34"/>
        <v>1.4605356632309205E-2</v>
      </c>
      <c r="I2203" s="262"/>
      <c r="J2203" s="266">
        <v>2201</v>
      </c>
      <c r="K2203">
        <v>1.4605356632309205E-2</v>
      </c>
      <c r="L2203" s="267">
        <v>-3.4320784278105655E-3</v>
      </c>
    </row>
    <row r="2204" spans="1:12" ht="14.4" x14ac:dyDescent="0.3">
      <c r="A2204" s="8">
        <v>40941</v>
      </c>
      <c r="B2204" s="260">
        <v>1324.23999</v>
      </c>
      <c r="C2204" s="260">
        <v>1329.1899410000001</v>
      </c>
      <c r="D2204" s="260">
        <v>1321.5699460000001</v>
      </c>
      <c r="E2204" s="260">
        <v>1325.540039</v>
      </c>
      <c r="F2204" s="261">
        <v>1325.540039</v>
      </c>
      <c r="G2204" s="260">
        <v>4120920000</v>
      </c>
      <c r="H2204" s="263">
        <f t="shared" si="34"/>
        <v>1.0951468836974594E-3</v>
      </c>
      <c r="I2204" s="262"/>
      <c r="J2204" s="266">
        <v>2202</v>
      </c>
      <c r="K2204">
        <v>1.0951468836974594E-3</v>
      </c>
      <c r="L2204" s="267">
        <v>-3.4289947081199089E-3</v>
      </c>
    </row>
    <row r="2205" spans="1:12" ht="14.4" x14ac:dyDescent="0.3">
      <c r="A2205" s="8">
        <v>40940</v>
      </c>
      <c r="B2205" s="260">
        <v>1312.4499510000001</v>
      </c>
      <c r="C2205" s="260">
        <v>1330.5200199999999</v>
      </c>
      <c r="D2205" s="260">
        <v>1312.4499510000001</v>
      </c>
      <c r="E2205" s="260">
        <v>1324.089966</v>
      </c>
      <c r="F2205" s="261">
        <v>1324.089966</v>
      </c>
      <c r="G2205" s="260">
        <v>4504360000</v>
      </c>
      <c r="H2205" s="263">
        <f t="shared" si="34"/>
        <v>8.8996058376676571E-3</v>
      </c>
      <c r="I2205" s="262"/>
      <c r="J2205" s="266">
        <v>2203</v>
      </c>
      <c r="K2205">
        <v>8.8996058376676571E-3</v>
      </c>
      <c r="L2205" s="267">
        <v>-3.4267747010555951E-3</v>
      </c>
    </row>
    <row r="2206" spans="1:12" ht="14.4" x14ac:dyDescent="0.3">
      <c r="A2206" s="8">
        <v>40939</v>
      </c>
      <c r="B2206" s="260">
        <v>1313.530029</v>
      </c>
      <c r="C2206" s="260">
        <v>1321.410034</v>
      </c>
      <c r="D2206" s="260">
        <v>1306.6899410000001</v>
      </c>
      <c r="E2206" s="260">
        <v>1312.410034</v>
      </c>
      <c r="F2206" s="261">
        <v>1312.410034</v>
      </c>
      <c r="G2206" s="260">
        <v>4235550000</v>
      </c>
      <c r="H2206" s="263">
        <f t="shared" si="34"/>
        <v>-4.5694701139404844E-4</v>
      </c>
      <c r="I2206" s="262"/>
      <c r="J2206" s="266">
        <v>2204</v>
      </c>
      <c r="K2206">
        <v>-4.5694701139404844E-4</v>
      </c>
      <c r="L2206" s="267">
        <v>-3.4181723966974849E-3</v>
      </c>
    </row>
    <row r="2207" spans="1:12" ht="14.4" x14ac:dyDescent="0.3">
      <c r="A2207" s="8">
        <v>40938</v>
      </c>
      <c r="B2207" s="260">
        <v>1316.160034</v>
      </c>
      <c r="C2207" s="260">
        <v>1316.160034</v>
      </c>
      <c r="D2207" s="260">
        <v>1300.48999</v>
      </c>
      <c r="E2207" s="260">
        <v>1313.01001</v>
      </c>
      <c r="F2207" s="261">
        <v>1313.01001</v>
      </c>
      <c r="G2207" s="260">
        <v>3659010000</v>
      </c>
      <c r="H2207" s="263">
        <f t="shared" si="34"/>
        <v>-2.5221229562294276E-3</v>
      </c>
      <c r="I2207" s="262"/>
      <c r="J2207" s="266">
        <v>2205</v>
      </c>
      <c r="K2207">
        <v>-2.5221229562294276E-3</v>
      </c>
      <c r="L2207" s="267">
        <v>-3.4174508464950228E-3</v>
      </c>
    </row>
    <row r="2208" spans="1:12" ht="14.4" x14ac:dyDescent="0.3">
      <c r="A2208" s="8">
        <v>40935</v>
      </c>
      <c r="B2208" s="260">
        <v>1318.25</v>
      </c>
      <c r="C2208" s="260">
        <v>1320.0600589999999</v>
      </c>
      <c r="D2208" s="260">
        <v>1311.719971</v>
      </c>
      <c r="E2208" s="260">
        <v>1316.329956</v>
      </c>
      <c r="F2208" s="261">
        <v>1316.329956</v>
      </c>
      <c r="G2208" s="260">
        <v>4007380000</v>
      </c>
      <c r="H2208" s="263">
        <f t="shared" si="34"/>
        <v>-1.592877827404175E-3</v>
      </c>
      <c r="I2208" s="262"/>
      <c r="J2208" s="266">
        <v>2206</v>
      </c>
      <c r="K2208">
        <v>-1.592877827404175E-3</v>
      </c>
      <c r="L2208" s="267">
        <v>-3.4113873931892603E-3</v>
      </c>
    </row>
    <row r="2209" spans="1:12" ht="14.4" x14ac:dyDescent="0.3">
      <c r="A2209" s="8">
        <v>40934</v>
      </c>
      <c r="B2209" s="260">
        <v>1326.280029</v>
      </c>
      <c r="C2209" s="260">
        <v>1333.469971</v>
      </c>
      <c r="D2209" s="260">
        <v>1313.599976</v>
      </c>
      <c r="E2209" s="260">
        <v>1318.4300539999999</v>
      </c>
      <c r="F2209" s="261">
        <v>1318.4300539999999</v>
      </c>
      <c r="G2209" s="260">
        <v>4522070000</v>
      </c>
      <c r="H2209" s="263">
        <f t="shared" si="34"/>
        <v>-5.7538909706351263E-3</v>
      </c>
      <c r="I2209" s="262"/>
      <c r="J2209" s="266">
        <v>2207</v>
      </c>
      <c r="K2209">
        <v>-5.7538909706351263E-3</v>
      </c>
      <c r="L2209" s="267">
        <v>-3.4072964832373123E-3</v>
      </c>
    </row>
    <row r="2210" spans="1:12" ht="14.4" x14ac:dyDescent="0.3">
      <c r="A2210" s="8">
        <v>40933</v>
      </c>
      <c r="B2210" s="260">
        <v>1314.400024</v>
      </c>
      <c r="C2210" s="260">
        <v>1328.3000489999999</v>
      </c>
      <c r="D2210" s="260">
        <v>1307.650024</v>
      </c>
      <c r="E2210" s="260">
        <v>1326.0600589999999</v>
      </c>
      <c r="F2210" s="261">
        <v>1326.0600589999999</v>
      </c>
      <c r="G2210" s="260">
        <v>4410910000</v>
      </c>
      <c r="H2210" s="263">
        <f t="shared" si="34"/>
        <v>8.6791425791659053E-3</v>
      </c>
      <c r="I2210" s="262"/>
      <c r="J2210" s="266">
        <v>2208</v>
      </c>
      <c r="K2210">
        <v>8.6791425791659053E-3</v>
      </c>
      <c r="L2210" s="267">
        <v>-3.4061014823960909E-3</v>
      </c>
    </row>
    <row r="2211" spans="1:12" ht="14.4" x14ac:dyDescent="0.3">
      <c r="A2211" s="8">
        <v>40932</v>
      </c>
      <c r="B2211" s="260">
        <v>1315.959961</v>
      </c>
      <c r="C2211" s="260">
        <v>1315.959961</v>
      </c>
      <c r="D2211" s="260">
        <v>1306.0600589999999</v>
      </c>
      <c r="E2211" s="260">
        <v>1314.650024</v>
      </c>
      <c r="F2211" s="261">
        <v>1314.650024</v>
      </c>
      <c r="G2211" s="260">
        <v>3693560000</v>
      </c>
      <c r="H2211" s="263">
        <f t="shared" si="34"/>
        <v>-1.0258176291793083E-3</v>
      </c>
      <c r="I2211" s="262"/>
      <c r="J2211" s="266">
        <v>2209</v>
      </c>
      <c r="K2211">
        <v>-1.0258176291793083E-3</v>
      </c>
      <c r="L2211" s="267">
        <v>-3.4037785997461482E-3</v>
      </c>
    </row>
    <row r="2212" spans="1:12" ht="14.4" x14ac:dyDescent="0.3">
      <c r="A2212" s="8">
        <v>40931</v>
      </c>
      <c r="B2212" s="260">
        <v>1315.290039</v>
      </c>
      <c r="C2212" s="260">
        <v>1322.280029</v>
      </c>
      <c r="D2212" s="260">
        <v>1309.8900149999999</v>
      </c>
      <c r="E2212" s="260">
        <v>1316</v>
      </c>
      <c r="F2212" s="261">
        <v>1316</v>
      </c>
      <c r="G2212" s="260">
        <v>3770910000</v>
      </c>
      <c r="H2212" s="263">
        <f t="shared" si="34"/>
        <v>4.7134288011320131E-4</v>
      </c>
      <c r="I2212" s="262"/>
      <c r="J2212" s="266">
        <v>2210</v>
      </c>
      <c r="K2212">
        <v>4.7134288011320131E-4</v>
      </c>
      <c r="L2212" s="267">
        <v>-3.402154679501221E-3</v>
      </c>
    </row>
    <row r="2213" spans="1:12" ht="14.4" x14ac:dyDescent="0.3">
      <c r="A2213" s="8">
        <v>40928</v>
      </c>
      <c r="B2213" s="260">
        <v>1314.48999</v>
      </c>
      <c r="C2213" s="260">
        <v>1315.380005</v>
      </c>
      <c r="D2213" s="260">
        <v>1309.170044</v>
      </c>
      <c r="E2213" s="260">
        <v>1315.380005</v>
      </c>
      <c r="F2213" s="261">
        <v>1315.380005</v>
      </c>
      <c r="G2213" s="260">
        <v>3912620000</v>
      </c>
      <c r="H2213" s="263">
        <f t="shared" si="34"/>
        <v>6.6945987067324668E-4</v>
      </c>
      <c r="I2213" s="262"/>
      <c r="J2213" s="266">
        <v>2211</v>
      </c>
      <c r="K2213">
        <v>6.6945987067324668E-4</v>
      </c>
      <c r="L2213" s="267">
        <v>-3.4000822260039586E-3</v>
      </c>
    </row>
    <row r="2214" spans="1:12" ht="14.4" x14ac:dyDescent="0.3">
      <c r="A2214" s="8">
        <v>40927</v>
      </c>
      <c r="B2214" s="260">
        <v>1308.0699460000001</v>
      </c>
      <c r="C2214" s="260">
        <v>1315.48999</v>
      </c>
      <c r="D2214" s="260">
        <v>1308.0699460000001</v>
      </c>
      <c r="E2214" s="260">
        <v>1314.5</v>
      </c>
      <c r="F2214" s="261">
        <v>1314.5</v>
      </c>
      <c r="G2214" s="260">
        <v>4465890000</v>
      </c>
      <c r="H2214" s="263">
        <f t="shared" si="34"/>
        <v>4.9386569274581828E-3</v>
      </c>
      <c r="I2214" s="262"/>
      <c r="J2214" s="266">
        <v>2212</v>
      </c>
      <c r="K2214">
        <v>4.9386569274581828E-3</v>
      </c>
      <c r="L2214" s="267">
        <v>-3.3972916695661258E-3</v>
      </c>
    </row>
    <row r="2215" spans="1:12" ht="14.4" x14ac:dyDescent="0.3">
      <c r="A2215" s="8">
        <v>40926</v>
      </c>
      <c r="B2215" s="260">
        <v>1293.650024</v>
      </c>
      <c r="C2215" s="260">
        <v>1308.1099850000001</v>
      </c>
      <c r="D2215" s="260">
        <v>1290.98999</v>
      </c>
      <c r="E2215" s="260">
        <v>1308.040039</v>
      </c>
      <c r="F2215" s="261">
        <v>1308.040039</v>
      </c>
      <c r="G2215" s="260">
        <v>4096160000</v>
      </c>
      <c r="H2215" s="263">
        <f t="shared" si="34"/>
        <v>1.1107929001407732E-2</v>
      </c>
      <c r="I2215" s="262"/>
      <c r="J2215" s="266">
        <v>2213</v>
      </c>
      <c r="K2215">
        <v>1.1107929001407732E-2</v>
      </c>
      <c r="L2215" s="267">
        <v>-3.3911218186074938E-3</v>
      </c>
    </row>
    <row r="2216" spans="1:12" ht="14.4" x14ac:dyDescent="0.3">
      <c r="A2216" s="8">
        <v>40925</v>
      </c>
      <c r="B2216" s="260">
        <v>1290.219971</v>
      </c>
      <c r="C2216" s="260">
        <v>1303</v>
      </c>
      <c r="D2216" s="260">
        <v>1290.219971</v>
      </c>
      <c r="E2216" s="260">
        <v>1293.670044</v>
      </c>
      <c r="F2216" s="261">
        <v>1293.670044</v>
      </c>
      <c r="G2216" s="260">
        <v>4010490000</v>
      </c>
      <c r="H2216" s="263">
        <f t="shared" si="34"/>
        <v>3.5529545034097003E-3</v>
      </c>
      <c r="I2216" s="262"/>
      <c r="J2216" s="266">
        <v>2214</v>
      </c>
      <c r="K2216">
        <v>3.5529545034097003E-3</v>
      </c>
      <c r="L2216" s="267">
        <v>-3.390149684023144E-3</v>
      </c>
    </row>
    <row r="2217" spans="1:12" ht="14.4" x14ac:dyDescent="0.3">
      <c r="A2217" s="8">
        <v>40921</v>
      </c>
      <c r="B2217" s="260">
        <v>1294.8199460000001</v>
      </c>
      <c r="C2217" s="260">
        <v>1294.8199460000001</v>
      </c>
      <c r="D2217" s="260">
        <v>1277.579956</v>
      </c>
      <c r="E2217" s="260">
        <v>1289.089966</v>
      </c>
      <c r="F2217" s="261">
        <v>1289.089966</v>
      </c>
      <c r="G2217" s="260">
        <v>3692370000</v>
      </c>
      <c r="H2217" s="263">
        <f t="shared" si="34"/>
        <v>-4.9479228097259716E-3</v>
      </c>
      <c r="I2217" s="262"/>
      <c r="J2217" s="266">
        <v>2215</v>
      </c>
      <c r="K2217">
        <v>-4.9479228097259716E-3</v>
      </c>
      <c r="L2217" s="267">
        <v>-3.3886489386141319E-3</v>
      </c>
    </row>
    <row r="2218" spans="1:12" ht="14.4" x14ac:dyDescent="0.3">
      <c r="A2218" s="8">
        <v>40920</v>
      </c>
      <c r="B2218" s="260">
        <v>1292.4799800000001</v>
      </c>
      <c r="C2218" s="260">
        <v>1296.8199460000001</v>
      </c>
      <c r="D2218" s="260">
        <v>1285.7700199999999</v>
      </c>
      <c r="E2218" s="260">
        <v>1295.5</v>
      </c>
      <c r="F2218" s="261">
        <v>1295.5</v>
      </c>
      <c r="G2218" s="260">
        <v>4019890000</v>
      </c>
      <c r="H2218" s="263">
        <f t="shared" si="34"/>
        <v>2.3366087264267963E-3</v>
      </c>
      <c r="I2218" s="262"/>
      <c r="J2218" s="266">
        <v>2216</v>
      </c>
      <c r="K2218">
        <v>2.3366087264267963E-3</v>
      </c>
      <c r="L2218" s="267">
        <v>-3.3873408742873617E-3</v>
      </c>
    </row>
    <row r="2219" spans="1:12" ht="14.4" x14ac:dyDescent="0.3">
      <c r="A2219" s="8">
        <v>40919</v>
      </c>
      <c r="B2219" s="260">
        <v>1292.0200199999999</v>
      </c>
      <c r="C2219" s="260">
        <v>1293.8000489999999</v>
      </c>
      <c r="D2219" s="260">
        <v>1285.410034</v>
      </c>
      <c r="E2219" s="260">
        <v>1292.4799800000001</v>
      </c>
      <c r="F2219" s="261">
        <v>1292.4799800000001</v>
      </c>
      <c r="G2219" s="260">
        <v>3968120000</v>
      </c>
      <c r="H2219" s="263">
        <f t="shared" si="34"/>
        <v>3.095969395256452E-4</v>
      </c>
      <c r="I2219" s="262"/>
      <c r="J2219" s="266">
        <v>2217</v>
      </c>
      <c r="K2219">
        <v>3.095969395256452E-4</v>
      </c>
      <c r="L2219" s="267">
        <v>-3.3858510957556626E-3</v>
      </c>
    </row>
    <row r="2220" spans="1:12" ht="14.4" x14ac:dyDescent="0.3">
      <c r="A2220" s="8">
        <v>40918</v>
      </c>
      <c r="B2220" s="260">
        <v>1280.7700199999999</v>
      </c>
      <c r="C2220" s="260">
        <v>1296.459961</v>
      </c>
      <c r="D2220" s="260">
        <v>1280.7700199999999</v>
      </c>
      <c r="E2220" s="260">
        <v>1292.079956</v>
      </c>
      <c r="F2220" s="261">
        <v>1292.079956</v>
      </c>
      <c r="G2220" s="260">
        <v>4221960000</v>
      </c>
      <c r="H2220" s="263">
        <f t="shared" si="34"/>
        <v>8.8857698410265522E-3</v>
      </c>
      <c r="I2220" s="262"/>
      <c r="J2220" s="266">
        <v>2218</v>
      </c>
      <c r="K2220">
        <v>8.8857698410265522E-3</v>
      </c>
      <c r="L2220" s="267">
        <v>-3.3837849904987923E-3</v>
      </c>
    </row>
    <row r="2221" spans="1:12" ht="14.4" x14ac:dyDescent="0.3">
      <c r="A2221" s="8">
        <v>40917</v>
      </c>
      <c r="B2221" s="260">
        <v>1277.829956</v>
      </c>
      <c r="C2221" s="260">
        <v>1281.98999</v>
      </c>
      <c r="D2221" s="260">
        <v>1274.5500489999999</v>
      </c>
      <c r="E2221" s="260">
        <v>1280.6999510000001</v>
      </c>
      <c r="F2221" s="261">
        <v>1280.6999510000001</v>
      </c>
      <c r="G2221" s="260">
        <v>3371600000</v>
      </c>
      <c r="H2221" s="263">
        <f t="shared" si="34"/>
        <v>2.2615974726805195E-3</v>
      </c>
      <c r="I2221" s="262"/>
      <c r="J2221" s="266">
        <v>2219</v>
      </c>
      <c r="K2221">
        <v>2.2615974726805195E-3</v>
      </c>
      <c r="L2221" s="267">
        <v>-3.3804153517479085E-3</v>
      </c>
    </row>
    <row r="2222" spans="1:12" ht="14.4" x14ac:dyDescent="0.3">
      <c r="A2222" s="8">
        <v>40914</v>
      </c>
      <c r="B2222" s="260">
        <v>1280.9300539999999</v>
      </c>
      <c r="C2222" s="260">
        <v>1281.839966</v>
      </c>
      <c r="D2222" s="260">
        <v>1273.339966</v>
      </c>
      <c r="E2222" s="260">
        <v>1277.8100589999999</v>
      </c>
      <c r="F2222" s="261">
        <v>1277.8100589999999</v>
      </c>
      <c r="G2222" s="260">
        <v>3656830000</v>
      </c>
      <c r="H2222" s="263">
        <f t="shared" si="34"/>
        <v>-2.536961461851337E-3</v>
      </c>
      <c r="I2222" s="262"/>
      <c r="J2222" s="266">
        <v>2220</v>
      </c>
      <c r="K2222">
        <v>-2.536961461851337E-3</v>
      </c>
      <c r="L2222" s="267">
        <v>-3.3794895223774476E-3</v>
      </c>
    </row>
    <row r="2223" spans="1:12" ht="14.4" x14ac:dyDescent="0.3">
      <c r="A2223" s="8">
        <v>40913</v>
      </c>
      <c r="B2223" s="260">
        <v>1277.3000489999999</v>
      </c>
      <c r="C2223" s="260">
        <v>1283.0500489999999</v>
      </c>
      <c r="D2223" s="260">
        <v>1265.26001</v>
      </c>
      <c r="E2223" s="260">
        <v>1281.0600589999999</v>
      </c>
      <c r="F2223" s="261">
        <v>1281.0600589999999</v>
      </c>
      <c r="G2223" s="260">
        <v>4315950000</v>
      </c>
      <c r="H2223" s="263">
        <f t="shared" si="34"/>
        <v>2.943717103075102E-3</v>
      </c>
      <c r="I2223" s="262"/>
      <c r="J2223" s="266">
        <v>2221</v>
      </c>
      <c r="K2223">
        <v>2.943717103075102E-3</v>
      </c>
      <c r="L2223" s="267">
        <v>-3.3793039317669324E-3</v>
      </c>
    </row>
    <row r="2224" spans="1:12" ht="14.4" x14ac:dyDescent="0.3">
      <c r="A2224" s="8">
        <v>40912</v>
      </c>
      <c r="B2224" s="260">
        <v>1277.030029</v>
      </c>
      <c r="C2224" s="260">
        <v>1278.7299800000001</v>
      </c>
      <c r="D2224" s="260">
        <v>1268.099976</v>
      </c>
      <c r="E2224" s="260">
        <v>1277.3000489999999</v>
      </c>
      <c r="F2224" s="261">
        <v>1277.3000489999999</v>
      </c>
      <c r="G2224" s="260">
        <v>3592580000</v>
      </c>
      <c r="H2224" s="263">
        <f t="shared" si="34"/>
        <v>1.879238163536006E-4</v>
      </c>
      <c r="I2224" s="262"/>
      <c r="J2224" s="266">
        <v>2222</v>
      </c>
      <c r="K2224">
        <v>1.879238163536006E-4</v>
      </c>
      <c r="L2224" s="267">
        <v>-3.379027372577587E-3</v>
      </c>
    </row>
    <row r="2225" spans="1:12" ht="14.4" x14ac:dyDescent="0.3">
      <c r="A2225" s="8">
        <v>40911</v>
      </c>
      <c r="B2225" s="260">
        <v>1258.8599850000001</v>
      </c>
      <c r="C2225" s="260">
        <v>1284.619995</v>
      </c>
      <c r="D2225" s="260">
        <v>1258.8599850000001</v>
      </c>
      <c r="E2225" s="260">
        <v>1277.0600589999999</v>
      </c>
      <c r="F2225" s="261">
        <v>1277.0600589999999</v>
      </c>
      <c r="G2225" s="260">
        <v>3943710000</v>
      </c>
      <c r="H2225" s="263">
        <f t="shared" si="34"/>
        <v>1.5473984869096357E-2</v>
      </c>
      <c r="I2225" s="262"/>
      <c r="J2225" s="266">
        <v>2223</v>
      </c>
      <c r="K2225">
        <v>1.5473984869096357E-2</v>
      </c>
      <c r="L2225" s="267">
        <v>-3.3687020612007245E-3</v>
      </c>
    </row>
    <row r="2226" spans="1:12" ht="14.4" x14ac:dyDescent="0.3">
      <c r="A2226" s="8">
        <v>40907</v>
      </c>
      <c r="B2226" s="260">
        <v>1262.8199460000001</v>
      </c>
      <c r="C2226" s="260">
        <v>1264.119995</v>
      </c>
      <c r="D2226" s="260">
        <v>1257.459961</v>
      </c>
      <c r="E2226" s="260">
        <v>1257.599976</v>
      </c>
      <c r="F2226" s="261">
        <v>1257.599976</v>
      </c>
      <c r="G2226" s="260">
        <v>2271850000</v>
      </c>
      <c r="H2226" s="263">
        <f t="shared" si="34"/>
        <v>-4.2913365696293252E-3</v>
      </c>
      <c r="I2226" s="262"/>
      <c r="J2226" s="266">
        <v>2224</v>
      </c>
      <c r="K2226">
        <v>-4.2913365696293252E-3</v>
      </c>
      <c r="L2226" s="267">
        <v>-3.3645094914772984E-3</v>
      </c>
    </row>
    <row r="2227" spans="1:12" ht="14.4" x14ac:dyDescent="0.3">
      <c r="A2227" s="8">
        <v>40906</v>
      </c>
      <c r="B2227" s="260">
        <v>1249.75</v>
      </c>
      <c r="C2227" s="260">
        <v>1263.540039</v>
      </c>
      <c r="D2227" s="260">
        <v>1249.75</v>
      </c>
      <c r="E2227" s="260">
        <v>1263.0200199999999</v>
      </c>
      <c r="F2227" s="261">
        <v>1263.0200199999999</v>
      </c>
      <c r="G2227" s="260">
        <v>2278130000</v>
      </c>
      <c r="H2227" s="263">
        <f t="shared" si="34"/>
        <v>1.0707087512718599E-2</v>
      </c>
      <c r="I2227" s="262"/>
      <c r="J2227" s="266">
        <v>2225</v>
      </c>
      <c r="K2227">
        <v>1.0707087512718599E-2</v>
      </c>
      <c r="L2227" s="267">
        <v>-3.3629845707411365E-3</v>
      </c>
    </row>
    <row r="2228" spans="1:12" ht="14.4" x14ac:dyDescent="0.3">
      <c r="A2228" s="8">
        <v>40905</v>
      </c>
      <c r="B2228" s="260">
        <v>1265.380005</v>
      </c>
      <c r="C2228" s="260">
        <v>1265.849976</v>
      </c>
      <c r="D2228" s="260">
        <v>1248.6400149999999</v>
      </c>
      <c r="E2228" s="260">
        <v>1249.6400149999999</v>
      </c>
      <c r="F2228" s="261">
        <v>1249.6400149999999</v>
      </c>
      <c r="G2228" s="260">
        <v>2349980000</v>
      </c>
      <c r="H2228" s="263">
        <f t="shared" si="34"/>
        <v>-1.247800220177162E-2</v>
      </c>
      <c r="I2228" s="262"/>
      <c r="J2228" s="266">
        <v>2226</v>
      </c>
      <c r="K2228">
        <v>-1.247800220177162E-2</v>
      </c>
      <c r="L2228" s="267">
        <v>-3.3627063912348896E-3</v>
      </c>
    </row>
    <row r="2229" spans="1:12" ht="14.4" x14ac:dyDescent="0.3">
      <c r="A2229" s="8">
        <v>40904</v>
      </c>
      <c r="B2229" s="260">
        <v>1265.0200199999999</v>
      </c>
      <c r="C2229" s="260">
        <v>1269.369995</v>
      </c>
      <c r="D2229" s="260">
        <v>1262.3000489999999</v>
      </c>
      <c r="E2229" s="260">
        <v>1265.4300539999999</v>
      </c>
      <c r="F2229" s="261">
        <v>1265.4300539999999</v>
      </c>
      <c r="G2229" s="260">
        <v>2130590000</v>
      </c>
      <c r="H2229" s="263">
        <f t="shared" si="34"/>
        <v>7.9108219579596356E-5</v>
      </c>
      <c r="I2229" s="262"/>
      <c r="J2229" s="266">
        <v>2227</v>
      </c>
      <c r="K2229">
        <v>7.9108219579596356E-5</v>
      </c>
      <c r="L2229" s="267">
        <v>-3.3586139302936345E-3</v>
      </c>
    </row>
    <row r="2230" spans="1:12" ht="14.4" x14ac:dyDescent="0.3">
      <c r="A2230" s="8">
        <v>40900</v>
      </c>
      <c r="B2230" s="260">
        <v>1254</v>
      </c>
      <c r="C2230" s="260">
        <v>1265.420044</v>
      </c>
      <c r="D2230" s="260">
        <v>1254</v>
      </c>
      <c r="E2230" s="260">
        <v>1265.329956</v>
      </c>
      <c r="F2230" s="261">
        <v>1265.329956</v>
      </c>
      <c r="G2230" s="260">
        <v>2233830000</v>
      </c>
      <c r="H2230" s="263">
        <f t="shared" si="34"/>
        <v>9.0350526315789784E-3</v>
      </c>
      <c r="I2230" s="262"/>
      <c r="J2230" s="266">
        <v>2228</v>
      </c>
      <c r="K2230">
        <v>9.0350526315789784E-3</v>
      </c>
      <c r="L2230" s="267">
        <v>-3.3519697891209442E-3</v>
      </c>
    </row>
    <row r="2231" spans="1:12" ht="14.4" x14ac:dyDescent="0.3">
      <c r="A2231" s="8">
        <v>40899</v>
      </c>
      <c r="B2231" s="260">
        <v>1243.719971</v>
      </c>
      <c r="C2231" s="260">
        <v>1255.219971</v>
      </c>
      <c r="D2231" s="260">
        <v>1243.719971</v>
      </c>
      <c r="E2231" s="260">
        <v>1254</v>
      </c>
      <c r="F2231" s="261">
        <v>1254</v>
      </c>
      <c r="G2231" s="260">
        <v>3492250000</v>
      </c>
      <c r="H2231" s="263">
        <f t="shared" si="34"/>
        <v>8.265549512511617E-3</v>
      </c>
      <c r="I2231" s="262"/>
      <c r="J2231" s="266">
        <v>2229</v>
      </c>
      <c r="K2231">
        <v>8.265549512511617E-3</v>
      </c>
      <c r="L2231" s="267">
        <v>-3.3517258330847573E-3</v>
      </c>
    </row>
    <row r="2232" spans="1:12" ht="14.4" x14ac:dyDescent="0.3">
      <c r="A2232" s="8">
        <v>40898</v>
      </c>
      <c r="B2232" s="260">
        <v>1241.25</v>
      </c>
      <c r="C2232" s="260">
        <v>1245.089966</v>
      </c>
      <c r="D2232" s="260">
        <v>1229.51001</v>
      </c>
      <c r="E2232" s="260">
        <v>1243.719971</v>
      </c>
      <c r="F2232" s="261">
        <v>1243.719971</v>
      </c>
      <c r="G2232" s="260">
        <v>2959020000</v>
      </c>
      <c r="H2232" s="263">
        <f t="shared" si="34"/>
        <v>1.9495060859375205E-3</v>
      </c>
      <c r="I2232" s="262"/>
      <c r="J2232" s="266">
        <v>2230</v>
      </c>
      <c r="K2232">
        <v>1.9495060859375205E-3</v>
      </c>
      <c r="L2232" s="267">
        <v>-3.3516303095278807E-3</v>
      </c>
    </row>
    <row r="2233" spans="1:12" ht="14.4" x14ac:dyDescent="0.3">
      <c r="A2233" s="8">
        <v>40897</v>
      </c>
      <c r="B2233" s="260">
        <v>1205.719971</v>
      </c>
      <c r="C2233" s="260">
        <v>1242.8199460000001</v>
      </c>
      <c r="D2233" s="260">
        <v>1205.719971</v>
      </c>
      <c r="E2233" s="260">
        <v>1241.3000489999999</v>
      </c>
      <c r="F2233" s="261">
        <v>1241.3000489999999</v>
      </c>
      <c r="G2233" s="260">
        <v>4055590000</v>
      </c>
      <c r="H2233" s="263">
        <f t="shared" si="34"/>
        <v>2.9825423085253353E-2</v>
      </c>
      <c r="I2233" s="262"/>
      <c r="J2233" s="266">
        <v>2231</v>
      </c>
      <c r="K2233">
        <v>2.9825423085253353E-2</v>
      </c>
      <c r="L2233" s="267">
        <v>-3.3449490013646639E-3</v>
      </c>
    </row>
    <row r="2234" spans="1:12" ht="14.4" x14ac:dyDescent="0.3">
      <c r="A2234" s="8">
        <v>40896</v>
      </c>
      <c r="B2234" s="260">
        <v>1219.73999</v>
      </c>
      <c r="C2234" s="260">
        <v>1224.5699460000001</v>
      </c>
      <c r="D2234" s="260">
        <v>1202.369995</v>
      </c>
      <c r="E2234" s="260">
        <v>1205.349976</v>
      </c>
      <c r="F2234" s="261">
        <v>1205.349976</v>
      </c>
      <c r="G2234" s="260">
        <v>3659820000</v>
      </c>
      <c r="H2234" s="263">
        <f t="shared" si="34"/>
        <v>-1.173282521447286E-2</v>
      </c>
      <c r="I2234" s="262"/>
      <c r="J2234" s="266">
        <v>2232</v>
      </c>
      <c r="K2234">
        <v>-1.173282521447286E-2</v>
      </c>
      <c r="L2234" s="267">
        <v>-3.3401069807622889E-3</v>
      </c>
    </row>
    <row r="2235" spans="1:12" ht="14.4" x14ac:dyDescent="0.3">
      <c r="A2235" s="8">
        <v>40893</v>
      </c>
      <c r="B2235" s="260">
        <v>1216.089966</v>
      </c>
      <c r="C2235" s="260">
        <v>1231.040039</v>
      </c>
      <c r="D2235" s="260">
        <v>1215.1999510000001</v>
      </c>
      <c r="E2235" s="260">
        <v>1219.660034</v>
      </c>
      <c r="F2235" s="261">
        <v>1219.660034</v>
      </c>
      <c r="G2235" s="260">
        <v>5345800000</v>
      </c>
      <c r="H2235" s="263">
        <f t="shared" si="34"/>
        <v>3.2161497018301428E-3</v>
      </c>
      <c r="I2235" s="262"/>
      <c r="J2235" s="266">
        <v>2233</v>
      </c>
      <c r="K2235">
        <v>3.2161497018301428E-3</v>
      </c>
      <c r="L2235" s="267">
        <v>-3.3400394054167396E-3</v>
      </c>
    </row>
    <row r="2236" spans="1:12" ht="14.4" x14ac:dyDescent="0.3">
      <c r="A2236" s="8">
        <v>40892</v>
      </c>
      <c r="B2236" s="260">
        <v>1212.119995</v>
      </c>
      <c r="C2236" s="260">
        <v>1225.599976</v>
      </c>
      <c r="D2236" s="260">
        <v>1212.119995</v>
      </c>
      <c r="E2236" s="260">
        <v>1215.75</v>
      </c>
      <c r="F2236" s="261">
        <v>1215.75</v>
      </c>
      <c r="G2236" s="260">
        <v>3810340000</v>
      </c>
      <c r="H2236" s="263">
        <f t="shared" si="34"/>
        <v>3.2431006049804096E-3</v>
      </c>
      <c r="I2236" s="262"/>
      <c r="J2236" s="266">
        <v>2234</v>
      </c>
      <c r="K2236">
        <v>3.2431006049804096E-3</v>
      </c>
      <c r="L2236" s="267">
        <v>-3.3370204786091168E-3</v>
      </c>
    </row>
    <row r="2237" spans="1:12" ht="14.4" x14ac:dyDescent="0.3">
      <c r="A2237" s="8">
        <v>40891</v>
      </c>
      <c r="B2237" s="260">
        <v>1225.7299800000001</v>
      </c>
      <c r="C2237" s="260">
        <v>1225.7299800000001</v>
      </c>
      <c r="D2237" s="260">
        <v>1209.469971</v>
      </c>
      <c r="E2237" s="260">
        <v>1211.8199460000001</v>
      </c>
      <c r="F2237" s="261">
        <v>1211.8199460000001</v>
      </c>
      <c r="G2237" s="260">
        <v>4298290000</v>
      </c>
      <c r="H2237" s="263">
        <f t="shared" si="34"/>
        <v>-1.1348367280695864E-2</v>
      </c>
      <c r="I2237" s="262"/>
      <c r="J2237" s="266">
        <v>2235</v>
      </c>
      <c r="K2237">
        <v>-1.1348367280695864E-2</v>
      </c>
      <c r="L2237" s="267">
        <v>-3.3353746541097962E-3</v>
      </c>
    </row>
    <row r="2238" spans="1:12" ht="14.4" x14ac:dyDescent="0.3">
      <c r="A2238" s="8">
        <v>40890</v>
      </c>
      <c r="B2238" s="260">
        <v>1236.829956</v>
      </c>
      <c r="C2238" s="260">
        <v>1249.8599850000001</v>
      </c>
      <c r="D2238" s="260">
        <v>1219.4300539999999</v>
      </c>
      <c r="E2238" s="260">
        <v>1225.7299800000001</v>
      </c>
      <c r="F2238" s="261">
        <v>1225.7299800000001</v>
      </c>
      <c r="G2238" s="260">
        <v>4121570000</v>
      </c>
      <c r="H2238" s="263">
        <f t="shared" si="34"/>
        <v>-8.686010377845171E-3</v>
      </c>
      <c r="I2238" s="262"/>
      <c r="J2238" s="266">
        <v>2236</v>
      </c>
      <c r="K2238">
        <v>-8.686010377845171E-3</v>
      </c>
      <c r="L2238" s="267">
        <v>-3.329929472027184E-3</v>
      </c>
    </row>
    <row r="2239" spans="1:12" ht="14.4" x14ac:dyDescent="0.3">
      <c r="A2239" s="8">
        <v>40889</v>
      </c>
      <c r="B2239" s="260">
        <v>1255.0500489999999</v>
      </c>
      <c r="C2239" s="260">
        <v>1255.0500489999999</v>
      </c>
      <c r="D2239" s="260">
        <v>1227.25</v>
      </c>
      <c r="E2239" s="260">
        <v>1236.469971</v>
      </c>
      <c r="F2239" s="261">
        <v>1236.469971</v>
      </c>
      <c r="G2239" s="260">
        <v>3600570000</v>
      </c>
      <c r="H2239" s="263">
        <f t="shared" si="34"/>
        <v>-1.4914053553588907E-2</v>
      </c>
      <c r="I2239" s="262"/>
      <c r="J2239" s="266">
        <v>2237</v>
      </c>
      <c r="K2239">
        <v>-1.4914053553588907E-2</v>
      </c>
      <c r="L2239" s="267">
        <v>-3.3283007419546528E-3</v>
      </c>
    </row>
    <row r="2240" spans="1:12" ht="14.4" x14ac:dyDescent="0.3">
      <c r="A2240" s="8">
        <v>40886</v>
      </c>
      <c r="B2240" s="260">
        <v>1234.4799800000001</v>
      </c>
      <c r="C2240" s="260">
        <v>1258.25</v>
      </c>
      <c r="D2240" s="260">
        <v>1234.4799800000001</v>
      </c>
      <c r="E2240" s="260">
        <v>1255.1899410000001</v>
      </c>
      <c r="F2240" s="261">
        <v>1255.1899410000001</v>
      </c>
      <c r="G2240" s="260">
        <v>3830610000</v>
      </c>
      <c r="H2240" s="263">
        <f t="shared" si="34"/>
        <v>1.6883351889821013E-2</v>
      </c>
      <c r="I2240" s="262"/>
      <c r="J2240" s="266">
        <v>2238</v>
      </c>
      <c r="K2240">
        <v>1.6883351889821013E-2</v>
      </c>
      <c r="L2240" s="267">
        <v>-3.3261983549427252E-3</v>
      </c>
    </row>
    <row r="2241" spans="1:12" ht="14.4" x14ac:dyDescent="0.3">
      <c r="A2241" s="8">
        <v>40885</v>
      </c>
      <c r="B2241" s="260">
        <v>1260.869995</v>
      </c>
      <c r="C2241" s="260">
        <v>1260.869995</v>
      </c>
      <c r="D2241" s="260">
        <v>1231.469971</v>
      </c>
      <c r="E2241" s="260">
        <v>1234.349976</v>
      </c>
      <c r="F2241" s="261">
        <v>1234.349976</v>
      </c>
      <c r="G2241" s="260">
        <v>4298370000</v>
      </c>
      <c r="H2241" s="263">
        <f t="shared" si="34"/>
        <v>-2.1141809968661548E-2</v>
      </c>
      <c r="I2241" s="262"/>
      <c r="J2241" s="266">
        <v>2239</v>
      </c>
      <c r="K2241">
        <v>-2.1141809968661548E-2</v>
      </c>
      <c r="L2241" s="267">
        <v>-3.3201736486771134E-3</v>
      </c>
    </row>
    <row r="2242" spans="1:12" ht="14.4" x14ac:dyDescent="0.3">
      <c r="A2242" s="8">
        <v>40884</v>
      </c>
      <c r="B2242" s="260">
        <v>1258.1400149999999</v>
      </c>
      <c r="C2242" s="260">
        <v>1267.0600589999999</v>
      </c>
      <c r="D2242" s="260">
        <v>1244.8000489999999</v>
      </c>
      <c r="E2242" s="260">
        <v>1261.01001</v>
      </c>
      <c r="F2242" s="261">
        <v>1261.01001</v>
      </c>
      <c r="G2242" s="260">
        <v>4160540000</v>
      </c>
      <c r="H2242" s="263">
        <f t="shared" si="34"/>
        <v>2.0183548741982489E-3</v>
      </c>
      <c r="I2242" s="262"/>
      <c r="J2242" s="266">
        <v>2240</v>
      </c>
      <c r="K2242">
        <v>2.0183548741982489E-3</v>
      </c>
      <c r="L2242" s="267">
        <v>-3.3177910516629838E-3</v>
      </c>
    </row>
    <row r="2243" spans="1:12" ht="14.4" x14ac:dyDescent="0.3">
      <c r="A2243" s="8">
        <v>40883</v>
      </c>
      <c r="B2243" s="260">
        <v>1257.1899410000001</v>
      </c>
      <c r="C2243" s="260">
        <v>1266.030029</v>
      </c>
      <c r="D2243" s="260">
        <v>1253.030029</v>
      </c>
      <c r="E2243" s="260">
        <v>1258.469971</v>
      </c>
      <c r="F2243" s="261">
        <v>1258.469971</v>
      </c>
      <c r="G2243" s="260">
        <v>3734230000</v>
      </c>
      <c r="H2243" s="263">
        <f t="shared" si="34"/>
        <v>1.1057490761549845E-3</v>
      </c>
      <c r="I2243" s="262"/>
      <c r="J2243" s="266">
        <v>2241</v>
      </c>
      <c r="K2243">
        <v>1.1057490761549845E-3</v>
      </c>
      <c r="L2243" s="267">
        <v>-3.3144033806535829E-3</v>
      </c>
    </row>
    <row r="2244" spans="1:12" ht="14.4" x14ac:dyDescent="0.3">
      <c r="A2244" s="8">
        <v>40882</v>
      </c>
      <c r="B2244" s="260">
        <v>1244.329956</v>
      </c>
      <c r="C2244" s="260">
        <v>1266.7299800000001</v>
      </c>
      <c r="D2244" s="260">
        <v>1244.329956</v>
      </c>
      <c r="E2244" s="260">
        <v>1257.079956</v>
      </c>
      <c r="F2244" s="261">
        <v>1257.079956</v>
      </c>
      <c r="G2244" s="260">
        <v>4148060000</v>
      </c>
      <c r="H2244" s="263">
        <f t="shared" ref="H2244:H2307" si="35">(F2244-F2245)/F2245</f>
        <v>1.0287014740795157E-2</v>
      </c>
      <c r="I2244" s="262"/>
      <c r="J2244" s="266">
        <v>2242</v>
      </c>
      <c r="K2244">
        <v>1.0287014740795157E-2</v>
      </c>
      <c r="L2244" s="267">
        <v>-3.3066765368027638E-3</v>
      </c>
    </row>
    <row r="2245" spans="1:12" ht="14.4" x14ac:dyDescent="0.3">
      <c r="A2245" s="8">
        <v>40879</v>
      </c>
      <c r="B2245" s="260">
        <v>1246.030029</v>
      </c>
      <c r="C2245" s="260">
        <v>1260.079956</v>
      </c>
      <c r="D2245" s="260">
        <v>1243.349976</v>
      </c>
      <c r="E2245" s="260">
        <v>1244.280029</v>
      </c>
      <c r="F2245" s="261">
        <v>1244.280029</v>
      </c>
      <c r="G2245" s="260">
        <v>4144310000</v>
      </c>
      <c r="H2245" s="263">
        <f t="shared" si="35"/>
        <v>-2.4098652605974085E-4</v>
      </c>
      <c r="I2245" s="262"/>
      <c r="J2245" s="266">
        <v>2243</v>
      </c>
      <c r="K2245">
        <v>-2.4098652605974085E-4</v>
      </c>
      <c r="L2245" s="267">
        <v>-3.3065307552817879E-3</v>
      </c>
    </row>
    <row r="2246" spans="1:12" ht="14.4" x14ac:dyDescent="0.3">
      <c r="A2246" s="8">
        <v>40878</v>
      </c>
      <c r="B2246" s="260">
        <v>1246.910034</v>
      </c>
      <c r="C2246" s="260">
        <v>1251.089966</v>
      </c>
      <c r="D2246" s="260">
        <v>1239.7299800000001</v>
      </c>
      <c r="E2246" s="260">
        <v>1244.579956</v>
      </c>
      <c r="F2246" s="261">
        <v>1244.579956</v>
      </c>
      <c r="G2246" s="260">
        <v>3818680000</v>
      </c>
      <c r="H2246" s="263">
        <f t="shared" si="35"/>
        <v>-1.9086458863453296E-3</v>
      </c>
      <c r="I2246" s="262"/>
      <c r="J2246" s="266">
        <v>2244</v>
      </c>
      <c r="K2246">
        <v>-1.9086458863453296E-3</v>
      </c>
      <c r="L2246" s="267">
        <v>-3.3045952486265005E-3</v>
      </c>
    </row>
    <row r="2247" spans="1:12" ht="14.4" x14ac:dyDescent="0.3">
      <c r="A2247" s="8">
        <v>40877</v>
      </c>
      <c r="B2247" s="260">
        <v>1196.719971</v>
      </c>
      <c r="C2247" s="260">
        <v>1247.1099850000001</v>
      </c>
      <c r="D2247" s="260">
        <v>1196.719971</v>
      </c>
      <c r="E2247" s="260">
        <v>1246.959961</v>
      </c>
      <c r="F2247" s="261">
        <v>1246.959961</v>
      </c>
      <c r="G2247" s="260">
        <v>5801910000</v>
      </c>
      <c r="H2247" s="263">
        <f t="shared" si="35"/>
        <v>4.3315307654517757E-2</v>
      </c>
      <c r="I2247" s="262"/>
      <c r="J2247" s="266">
        <v>2245</v>
      </c>
      <c r="K2247">
        <v>4.3315307654517757E-2</v>
      </c>
      <c r="L2247" s="267">
        <v>-3.3044666980812597E-3</v>
      </c>
    </row>
    <row r="2248" spans="1:12" ht="14.4" x14ac:dyDescent="0.3">
      <c r="A2248" s="8">
        <v>40876</v>
      </c>
      <c r="B2248" s="260">
        <v>1192.5600589999999</v>
      </c>
      <c r="C2248" s="260">
        <v>1203.670044</v>
      </c>
      <c r="D2248" s="260">
        <v>1191.8000489999999</v>
      </c>
      <c r="E2248" s="260">
        <v>1195.1899410000001</v>
      </c>
      <c r="F2248" s="261">
        <v>1195.1899410000001</v>
      </c>
      <c r="G2248" s="260">
        <v>3992650000</v>
      </c>
      <c r="H2248" s="263">
        <f t="shared" si="35"/>
        <v>2.2136530053508434E-3</v>
      </c>
      <c r="I2248" s="262"/>
      <c r="J2248" s="266">
        <v>2246</v>
      </c>
      <c r="K2248">
        <v>2.2136530053508434E-3</v>
      </c>
      <c r="L2248" s="267">
        <v>-3.3026308249477416E-3</v>
      </c>
    </row>
    <row r="2249" spans="1:12" ht="14.4" x14ac:dyDescent="0.3">
      <c r="A2249" s="8">
        <v>40875</v>
      </c>
      <c r="B2249" s="260">
        <v>1158.670044</v>
      </c>
      <c r="C2249" s="260">
        <v>1197.349976</v>
      </c>
      <c r="D2249" s="260">
        <v>1158.670044</v>
      </c>
      <c r="E2249" s="260">
        <v>1192.5500489999999</v>
      </c>
      <c r="F2249" s="261">
        <v>1192.5500489999999</v>
      </c>
      <c r="G2249" s="260">
        <v>3920750000</v>
      </c>
      <c r="H2249" s="263">
        <f t="shared" si="35"/>
        <v>2.9240425413121308E-2</v>
      </c>
      <c r="I2249" s="262"/>
      <c r="J2249" s="266">
        <v>2247</v>
      </c>
      <c r="K2249">
        <v>2.9240425413121308E-2</v>
      </c>
      <c r="L2249" s="267">
        <v>-3.2966788288114955E-3</v>
      </c>
    </row>
    <row r="2250" spans="1:12" ht="14.4" x14ac:dyDescent="0.3">
      <c r="A2250" s="8">
        <v>40872</v>
      </c>
      <c r="B2250" s="260">
        <v>1161.410034</v>
      </c>
      <c r="C2250" s="260">
        <v>1172.660034</v>
      </c>
      <c r="D2250" s="260">
        <v>1158.660034</v>
      </c>
      <c r="E2250" s="260">
        <v>1158.670044</v>
      </c>
      <c r="F2250" s="261">
        <v>1158.670044</v>
      </c>
      <c r="G2250" s="260">
        <v>1664200000</v>
      </c>
      <c r="H2250" s="263">
        <f t="shared" si="35"/>
        <v>-2.6855067570432296E-3</v>
      </c>
      <c r="I2250" s="262"/>
      <c r="J2250" s="266">
        <v>2248</v>
      </c>
      <c r="K2250">
        <v>-2.6855067570432296E-3</v>
      </c>
      <c r="L2250" s="267">
        <v>-3.2964390931442419E-3</v>
      </c>
    </row>
    <row r="2251" spans="1:12" ht="14.4" x14ac:dyDescent="0.3">
      <c r="A2251" s="8">
        <v>40870</v>
      </c>
      <c r="B2251" s="260">
        <v>1187.4799800000001</v>
      </c>
      <c r="C2251" s="260">
        <v>1187.4799800000001</v>
      </c>
      <c r="D2251" s="260">
        <v>1161.790039</v>
      </c>
      <c r="E2251" s="260">
        <v>1161.790039</v>
      </c>
      <c r="F2251" s="261">
        <v>1161.790039</v>
      </c>
      <c r="G2251" s="260">
        <v>3798940000</v>
      </c>
      <c r="H2251" s="263">
        <f t="shared" si="35"/>
        <v>-2.2095214923981196E-2</v>
      </c>
      <c r="I2251" s="262"/>
      <c r="J2251" s="266">
        <v>2249</v>
      </c>
      <c r="K2251">
        <v>-2.2095214923981196E-2</v>
      </c>
      <c r="L2251" s="267">
        <v>-3.2911060051951969E-3</v>
      </c>
    </row>
    <row r="2252" spans="1:12" ht="14.4" x14ac:dyDescent="0.3">
      <c r="A2252" s="8">
        <v>40869</v>
      </c>
      <c r="B2252" s="260">
        <v>1192.9799800000001</v>
      </c>
      <c r="C2252" s="260">
        <v>1196.8100589999999</v>
      </c>
      <c r="D2252" s="260">
        <v>1181.650024</v>
      </c>
      <c r="E2252" s="260">
        <v>1188.040039</v>
      </c>
      <c r="F2252" s="261">
        <v>1188.040039</v>
      </c>
      <c r="G2252" s="260">
        <v>3911710000</v>
      </c>
      <c r="H2252" s="263">
        <f t="shared" si="35"/>
        <v>-4.1408414917407828E-3</v>
      </c>
      <c r="I2252" s="262"/>
      <c r="J2252" s="266">
        <v>2250</v>
      </c>
      <c r="K2252">
        <v>-4.1408414917407828E-3</v>
      </c>
      <c r="L2252" s="267">
        <v>-3.2908976323832054E-3</v>
      </c>
    </row>
    <row r="2253" spans="1:12" ht="14.4" x14ac:dyDescent="0.3">
      <c r="A2253" s="8">
        <v>40868</v>
      </c>
      <c r="B2253" s="260">
        <v>1215.619995</v>
      </c>
      <c r="C2253" s="260">
        <v>1215.619995</v>
      </c>
      <c r="D2253" s="260">
        <v>1183.160034</v>
      </c>
      <c r="E2253" s="260">
        <v>1192.9799800000001</v>
      </c>
      <c r="F2253" s="261">
        <v>1192.9799800000001</v>
      </c>
      <c r="G2253" s="260">
        <v>4050070000</v>
      </c>
      <c r="H2253" s="263">
        <f t="shared" si="35"/>
        <v>-1.8648495498240505E-2</v>
      </c>
      <c r="I2253" s="262"/>
      <c r="J2253" s="266">
        <v>2251</v>
      </c>
      <c r="K2253">
        <v>-1.8648495498240505E-2</v>
      </c>
      <c r="L2253" s="267">
        <v>-3.2892781510010126E-3</v>
      </c>
    </row>
    <row r="2254" spans="1:12" ht="14.4" x14ac:dyDescent="0.3">
      <c r="A2254" s="8">
        <v>40865</v>
      </c>
      <c r="B2254" s="260">
        <v>1216.1899410000001</v>
      </c>
      <c r="C2254" s="260">
        <v>1223.51001</v>
      </c>
      <c r="D2254" s="260">
        <v>1211.3599850000001</v>
      </c>
      <c r="E2254" s="260">
        <v>1215.650024</v>
      </c>
      <c r="F2254" s="261">
        <v>1215.650024</v>
      </c>
      <c r="G2254" s="260">
        <v>3827610000</v>
      </c>
      <c r="H2254" s="263">
        <f t="shared" si="35"/>
        <v>-3.946790211791152E-4</v>
      </c>
      <c r="I2254" s="262"/>
      <c r="J2254" s="266">
        <v>2252</v>
      </c>
      <c r="K2254">
        <v>-3.946790211791152E-4</v>
      </c>
      <c r="L2254" s="267">
        <v>-3.2843124643668143E-3</v>
      </c>
    </row>
    <row r="2255" spans="1:12" ht="14.4" x14ac:dyDescent="0.3">
      <c r="A2255" s="8">
        <v>40864</v>
      </c>
      <c r="B2255" s="260">
        <v>1236.5600589999999</v>
      </c>
      <c r="C2255" s="260">
        <v>1237.7299800000001</v>
      </c>
      <c r="D2255" s="260">
        <v>1209.4300539999999</v>
      </c>
      <c r="E2255" s="260">
        <v>1216.130005</v>
      </c>
      <c r="F2255" s="261">
        <v>1216.130005</v>
      </c>
      <c r="G2255" s="260">
        <v>4596450000</v>
      </c>
      <c r="H2255" s="263">
        <f t="shared" si="35"/>
        <v>-1.6799951838696148E-2</v>
      </c>
      <c r="I2255" s="262"/>
      <c r="J2255" s="266">
        <v>2253</v>
      </c>
      <c r="K2255">
        <v>-1.6799951838696148E-2</v>
      </c>
      <c r="L2255" s="267">
        <v>-3.2812842436508991E-3</v>
      </c>
    </row>
    <row r="2256" spans="1:12" ht="14.4" x14ac:dyDescent="0.3">
      <c r="A2256" s="8">
        <v>40863</v>
      </c>
      <c r="B2256" s="260">
        <v>1257.8100589999999</v>
      </c>
      <c r="C2256" s="260">
        <v>1259.6099850000001</v>
      </c>
      <c r="D2256" s="260">
        <v>1235.670044</v>
      </c>
      <c r="E2256" s="260">
        <v>1236.910034</v>
      </c>
      <c r="F2256" s="261">
        <v>1236.910034</v>
      </c>
      <c r="G2256" s="260">
        <v>4085010000</v>
      </c>
      <c r="H2256" s="263">
        <f t="shared" si="35"/>
        <v>-1.6616201190675892E-2</v>
      </c>
      <c r="I2256" s="262"/>
      <c r="J2256" s="266">
        <v>2254</v>
      </c>
      <c r="K2256">
        <v>-1.6616201190675892E-2</v>
      </c>
      <c r="L2256" s="267">
        <v>-3.2772405991149741E-3</v>
      </c>
    </row>
    <row r="2257" spans="1:12" ht="14.4" x14ac:dyDescent="0.3">
      <c r="A2257" s="8">
        <v>40862</v>
      </c>
      <c r="B2257" s="260">
        <v>1251.6999510000001</v>
      </c>
      <c r="C2257" s="260">
        <v>1264.25</v>
      </c>
      <c r="D2257" s="260">
        <v>1244.339966</v>
      </c>
      <c r="E2257" s="260">
        <v>1257.8100589999999</v>
      </c>
      <c r="F2257" s="261">
        <v>1257.8100589999999</v>
      </c>
      <c r="G2257" s="260">
        <v>3599300000</v>
      </c>
      <c r="H2257" s="263">
        <f t="shared" si="35"/>
        <v>4.8171642463548979E-3</v>
      </c>
      <c r="I2257" s="262"/>
      <c r="J2257" s="266">
        <v>2255</v>
      </c>
      <c r="K2257">
        <v>4.8171642463548979E-3</v>
      </c>
      <c r="L2257" s="267">
        <v>-3.2728749005280166E-3</v>
      </c>
    </row>
    <row r="2258" spans="1:12" ht="14.4" x14ac:dyDescent="0.3">
      <c r="A2258" s="8">
        <v>40861</v>
      </c>
      <c r="B2258" s="260">
        <v>1263.849976</v>
      </c>
      <c r="C2258" s="260">
        <v>1263.849976</v>
      </c>
      <c r="D2258" s="260">
        <v>1246.6800539999999</v>
      </c>
      <c r="E2258" s="260">
        <v>1251.780029</v>
      </c>
      <c r="F2258" s="261">
        <v>1251.780029</v>
      </c>
      <c r="G2258" s="260">
        <v>3219680000</v>
      </c>
      <c r="H2258" s="263">
        <f t="shared" si="35"/>
        <v>-9.5501422077013641E-3</v>
      </c>
      <c r="I2258" s="262"/>
      <c r="J2258" s="266">
        <v>2256</v>
      </c>
      <c r="K2258">
        <v>-9.5501422077013641E-3</v>
      </c>
      <c r="L2258" s="267">
        <v>-3.270787534630767E-3</v>
      </c>
    </row>
    <row r="2259" spans="1:12" ht="14.4" x14ac:dyDescent="0.3">
      <c r="A2259" s="8">
        <v>40858</v>
      </c>
      <c r="B2259" s="260">
        <v>1240.119995</v>
      </c>
      <c r="C2259" s="260">
        <v>1266.9799800000001</v>
      </c>
      <c r="D2259" s="260">
        <v>1240.119995</v>
      </c>
      <c r="E2259" s="260">
        <v>1263.849976</v>
      </c>
      <c r="F2259" s="261">
        <v>1263.849976</v>
      </c>
      <c r="G2259" s="260">
        <v>3370180000</v>
      </c>
      <c r="H2259" s="263">
        <f t="shared" si="35"/>
        <v>1.948054041667048E-2</v>
      </c>
      <c r="I2259" s="262"/>
      <c r="J2259" s="266">
        <v>2257</v>
      </c>
      <c r="K2259">
        <v>1.948054041667048E-2</v>
      </c>
      <c r="L2259" s="267">
        <v>-3.2706612495358523E-3</v>
      </c>
    </row>
    <row r="2260" spans="1:12" ht="14.4" x14ac:dyDescent="0.3">
      <c r="A2260" s="8">
        <v>40857</v>
      </c>
      <c r="B2260" s="260">
        <v>1229.589966</v>
      </c>
      <c r="C2260" s="260">
        <v>1246.219971</v>
      </c>
      <c r="D2260" s="260">
        <v>1227.6999510000001</v>
      </c>
      <c r="E2260" s="260">
        <v>1239.6999510000001</v>
      </c>
      <c r="F2260" s="261">
        <v>1239.6999510000001</v>
      </c>
      <c r="G2260" s="260">
        <v>4002760000</v>
      </c>
      <c r="H2260" s="263">
        <f t="shared" si="35"/>
        <v>8.6241763949071026E-3</v>
      </c>
      <c r="I2260" s="262"/>
      <c r="J2260" s="266">
        <v>2258</v>
      </c>
      <c r="K2260">
        <v>8.6241763949071026E-3</v>
      </c>
      <c r="L2260" s="267">
        <v>-3.2705331039319411E-3</v>
      </c>
    </row>
    <row r="2261" spans="1:12" ht="14.4" x14ac:dyDescent="0.3">
      <c r="A2261" s="8">
        <v>40856</v>
      </c>
      <c r="B2261" s="260">
        <v>1275.1800539999999</v>
      </c>
      <c r="C2261" s="260">
        <v>1275.1800539999999</v>
      </c>
      <c r="D2261" s="260">
        <v>1226.6400149999999</v>
      </c>
      <c r="E2261" s="260">
        <v>1229.099976</v>
      </c>
      <c r="F2261" s="261">
        <v>1229.099976</v>
      </c>
      <c r="G2261" s="260">
        <v>4659740000</v>
      </c>
      <c r="H2261" s="263">
        <f t="shared" si="35"/>
        <v>-3.6695142630739953E-2</v>
      </c>
      <c r="I2261" s="262"/>
      <c r="J2261" s="266">
        <v>2259</v>
      </c>
      <c r="K2261">
        <v>-3.6695142630739953E-2</v>
      </c>
      <c r="L2261" s="267">
        <v>-3.2696536150899364E-3</v>
      </c>
    </row>
    <row r="2262" spans="1:12" ht="14.4" x14ac:dyDescent="0.3">
      <c r="A2262" s="8">
        <v>40855</v>
      </c>
      <c r="B2262" s="260">
        <v>1261.119995</v>
      </c>
      <c r="C2262" s="260">
        <v>1277.5500489999999</v>
      </c>
      <c r="D2262" s="260">
        <v>1254.98999</v>
      </c>
      <c r="E2262" s="260">
        <v>1275.920044</v>
      </c>
      <c r="F2262" s="261">
        <v>1275.920044</v>
      </c>
      <c r="G2262" s="260">
        <v>3908490000</v>
      </c>
      <c r="H2262" s="263">
        <f t="shared" si="35"/>
        <v>1.1735639002377363E-2</v>
      </c>
      <c r="I2262" s="262"/>
      <c r="J2262" s="266">
        <v>2260</v>
      </c>
      <c r="K2262">
        <v>1.1735639002377363E-2</v>
      </c>
      <c r="L2262" s="267">
        <v>-3.2624073729321176E-3</v>
      </c>
    </row>
    <row r="2263" spans="1:12" ht="14.4" x14ac:dyDescent="0.3">
      <c r="A2263" s="8">
        <v>40854</v>
      </c>
      <c r="B2263" s="260">
        <v>1253.209961</v>
      </c>
      <c r="C2263" s="260">
        <v>1261.6999510000001</v>
      </c>
      <c r="D2263" s="260">
        <v>1240.75</v>
      </c>
      <c r="E2263" s="260">
        <v>1261.119995</v>
      </c>
      <c r="F2263" s="261">
        <v>1261.119995</v>
      </c>
      <c r="G2263" s="260">
        <v>3429740000</v>
      </c>
      <c r="H2263" s="263">
        <f t="shared" si="35"/>
        <v>6.2957438984981417E-3</v>
      </c>
      <c r="I2263" s="262"/>
      <c r="J2263" s="266">
        <v>2261</v>
      </c>
      <c r="K2263">
        <v>6.2957438984981417E-3</v>
      </c>
      <c r="L2263" s="267">
        <v>-3.2613825623258571E-3</v>
      </c>
    </row>
    <row r="2264" spans="1:12" ht="14.4" x14ac:dyDescent="0.3">
      <c r="A2264" s="8">
        <v>40851</v>
      </c>
      <c r="B2264" s="260">
        <v>1260.8199460000001</v>
      </c>
      <c r="C2264" s="260">
        <v>1260.8199460000001</v>
      </c>
      <c r="D2264" s="260">
        <v>1238.920044</v>
      </c>
      <c r="E2264" s="260">
        <v>1253.2299800000001</v>
      </c>
      <c r="F2264" s="261">
        <v>1253.2299800000001</v>
      </c>
      <c r="G2264" s="260">
        <v>3830650000</v>
      </c>
      <c r="H2264" s="263">
        <f t="shared" si="35"/>
        <v>-6.2800173248856563E-3</v>
      </c>
      <c r="I2264" s="262"/>
      <c r="J2264" s="266">
        <v>2262</v>
      </c>
      <c r="K2264">
        <v>-6.2800173248856563E-3</v>
      </c>
      <c r="L2264" s="267">
        <v>-3.260695824222057E-3</v>
      </c>
    </row>
    <row r="2265" spans="1:12" ht="14.4" x14ac:dyDescent="0.3">
      <c r="A2265" s="8">
        <v>40850</v>
      </c>
      <c r="B2265" s="260">
        <v>1238.25</v>
      </c>
      <c r="C2265" s="260">
        <v>1263.209961</v>
      </c>
      <c r="D2265" s="260">
        <v>1234.8100589999999</v>
      </c>
      <c r="E2265" s="260">
        <v>1261.150024</v>
      </c>
      <c r="F2265" s="261">
        <v>1261.150024</v>
      </c>
      <c r="G2265" s="260">
        <v>4849140000</v>
      </c>
      <c r="H2265" s="263">
        <f t="shared" si="35"/>
        <v>1.8781807536341077E-2</v>
      </c>
      <c r="I2265" s="262"/>
      <c r="J2265" s="266">
        <v>2263</v>
      </c>
      <c r="K2265">
        <v>1.8781807536341077E-2</v>
      </c>
      <c r="L2265" s="267">
        <v>-3.2596982080339743E-3</v>
      </c>
    </row>
    <row r="2266" spans="1:12" ht="14.4" x14ac:dyDescent="0.3">
      <c r="A2266" s="8">
        <v>40849</v>
      </c>
      <c r="B2266" s="260">
        <v>1219.619995</v>
      </c>
      <c r="C2266" s="260">
        <v>1242.4799800000001</v>
      </c>
      <c r="D2266" s="260">
        <v>1219.619995</v>
      </c>
      <c r="E2266" s="260">
        <v>1237.900024</v>
      </c>
      <c r="F2266" s="261">
        <v>1237.900024</v>
      </c>
      <c r="G2266" s="260">
        <v>4110530000</v>
      </c>
      <c r="H2266" s="263">
        <f t="shared" si="35"/>
        <v>1.6104667673248068E-2</v>
      </c>
      <c r="I2266" s="262"/>
      <c r="J2266" s="266">
        <v>2264</v>
      </c>
      <c r="K2266">
        <v>1.6104667673248068E-2</v>
      </c>
      <c r="L2266" s="267">
        <v>-3.2579651646926591E-3</v>
      </c>
    </row>
    <row r="2267" spans="1:12" ht="14.4" x14ac:dyDescent="0.3">
      <c r="A2267" s="8">
        <v>40848</v>
      </c>
      <c r="B2267" s="260">
        <v>1251</v>
      </c>
      <c r="C2267" s="260">
        <v>1251</v>
      </c>
      <c r="D2267" s="260">
        <v>1215.420044</v>
      </c>
      <c r="E2267" s="260">
        <v>1218.280029</v>
      </c>
      <c r="F2267" s="261">
        <v>1218.280029</v>
      </c>
      <c r="G2267" s="260">
        <v>5645540000</v>
      </c>
      <c r="H2267" s="263">
        <f t="shared" si="35"/>
        <v>-2.7942247371602818E-2</v>
      </c>
      <c r="I2267" s="262"/>
      <c r="J2267" s="266">
        <v>2265</v>
      </c>
      <c r="K2267">
        <v>-2.7942247371602818E-2</v>
      </c>
      <c r="L2267" s="267">
        <v>-3.2545517193349771E-3</v>
      </c>
    </row>
    <row r="2268" spans="1:12" ht="14.4" x14ac:dyDescent="0.3">
      <c r="A2268" s="8">
        <v>40847</v>
      </c>
      <c r="B2268" s="260">
        <v>1284.959961</v>
      </c>
      <c r="C2268" s="260">
        <v>1284.959961</v>
      </c>
      <c r="D2268" s="260">
        <v>1253.160034</v>
      </c>
      <c r="E2268" s="260">
        <v>1253.3000489999999</v>
      </c>
      <c r="F2268" s="261">
        <v>1253.3000489999999</v>
      </c>
      <c r="G2268" s="260">
        <v>4310210000</v>
      </c>
      <c r="H2268" s="263">
        <f t="shared" si="35"/>
        <v>-2.4737503086223661E-2</v>
      </c>
      <c r="I2268" s="262"/>
      <c r="J2268" s="266">
        <v>2266</v>
      </c>
      <c r="K2268">
        <v>-2.4737503086223661E-2</v>
      </c>
      <c r="L2268" s="267">
        <v>-3.25348368171079E-3</v>
      </c>
    </row>
    <row r="2269" spans="1:12" ht="14.4" x14ac:dyDescent="0.3">
      <c r="A2269" s="8">
        <v>40844</v>
      </c>
      <c r="B2269" s="260">
        <v>1284.3900149999999</v>
      </c>
      <c r="C2269" s="260">
        <v>1287.079956</v>
      </c>
      <c r="D2269" s="260">
        <v>1277.01001</v>
      </c>
      <c r="E2269" s="260">
        <v>1285.089966</v>
      </c>
      <c r="F2269" s="261">
        <v>1285.089966</v>
      </c>
      <c r="G2269" s="260">
        <v>4536690000</v>
      </c>
      <c r="H2269" s="263">
        <f t="shared" si="35"/>
        <v>3.8922925854458992E-4</v>
      </c>
      <c r="I2269" s="262"/>
      <c r="J2269" s="266">
        <v>2267</v>
      </c>
      <c r="K2269">
        <v>3.8922925854458992E-4</v>
      </c>
      <c r="L2269" s="267">
        <v>-3.251556468417858E-3</v>
      </c>
    </row>
    <row r="2270" spans="1:12" ht="14.4" x14ac:dyDescent="0.3">
      <c r="A2270" s="8">
        <v>40843</v>
      </c>
      <c r="B2270" s="260">
        <v>1243.969971</v>
      </c>
      <c r="C2270" s="260">
        <v>1292.660034</v>
      </c>
      <c r="D2270" s="260">
        <v>1243.969971</v>
      </c>
      <c r="E2270" s="260">
        <v>1284.589966</v>
      </c>
      <c r="F2270" s="261">
        <v>1284.589966</v>
      </c>
      <c r="G2270" s="260">
        <v>6367610000</v>
      </c>
      <c r="H2270" s="263">
        <f t="shared" si="35"/>
        <v>3.4291438003220612E-2</v>
      </c>
      <c r="I2270" s="262"/>
      <c r="J2270" s="266">
        <v>2268</v>
      </c>
      <c r="K2270">
        <v>3.4291438003220612E-2</v>
      </c>
      <c r="L2270" s="267">
        <v>-3.2457561807128581E-3</v>
      </c>
    </row>
    <row r="2271" spans="1:12" ht="14.4" x14ac:dyDescent="0.3">
      <c r="A2271" s="8">
        <v>40842</v>
      </c>
      <c r="B2271" s="260">
        <v>1229.170044</v>
      </c>
      <c r="C2271" s="260">
        <v>1246.280029</v>
      </c>
      <c r="D2271" s="260">
        <v>1221.0600589999999</v>
      </c>
      <c r="E2271" s="260">
        <v>1242</v>
      </c>
      <c r="F2271" s="261">
        <v>1242</v>
      </c>
      <c r="G2271" s="260">
        <v>4873530000</v>
      </c>
      <c r="H2271" s="263">
        <f t="shared" si="35"/>
        <v>1.0536553015507065E-2</v>
      </c>
      <c r="I2271" s="262"/>
      <c r="J2271" s="266">
        <v>2269</v>
      </c>
      <c r="K2271">
        <v>1.0536553015507065E-2</v>
      </c>
      <c r="L2271" s="267">
        <v>-3.2423718278149116E-3</v>
      </c>
    </row>
    <row r="2272" spans="1:12" ht="14.4" x14ac:dyDescent="0.3">
      <c r="A2272" s="8">
        <v>40841</v>
      </c>
      <c r="B2272" s="260">
        <v>1254.1899410000001</v>
      </c>
      <c r="C2272" s="260">
        <v>1254.1899410000001</v>
      </c>
      <c r="D2272" s="260">
        <v>1226.790039</v>
      </c>
      <c r="E2272" s="260">
        <v>1229.0500489999999</v>
      </c>
      <c r="F2272" s="261">
        <v>1229.0500489999999</v>
      </c>
      <c r="G2272" s="260">
        <v>4473970000</v>
      </c>
      <c r="H2272" s="263">
        <f t="shared" si="35"/>
        <v>-2.0044724629154194E-2</v>
      </c>
      <c r="I2272" s="262"/>
      <c r="J2272" s="266">
        <v>2270</v>
      </c>
      <c r="K2272">
        <v>-2.0044724629154194E-2</v>
      </c>
      <c r="L2272" s="267">
        <v>-3.2404518500622156E-3</v>
      </c>
    </row>
    <row r="2273" spans="1:12" ht="14.4" x14ac:dyDescent="0.3">
      <c r="A2273" s="8">
        <v>40840</v>
      </c>
      <c r="B2273" s="260">
        <v>1238.719971</v>
      </c>
      <c r="C2273" s="260">
        <v>1256.5500489999999</v>
      </c>
      <c r="D2273" s="260">
        <v>1238.719971</v>
      </c>
      <c r="E2273" s="260">
        <v>1254.1899410000001</v>
      </c>
      <c r="F2273" s="261">
        <v>1254.1899410000001</v>
      </c>
      <c r="G2273" s="260">
        <v>4309380000</v>
      </c>
      <c r="H2273" s="263">
        <f t="shared" si="35"/>
        <v>1.2872958610942935E-2</v>
      </c>
      <c r="I2273" s="262"/>
      <c r="J2273" s="266">
        <v>2271</v>
      </c>
      <c r="K2273">
        <v>1.2872958610942935E-2</v>
      </c>
      <c r="L2273" s="267">
        <v>-3.2381955695795273E-3</v>
      </c>
    </row>
    <row r="2274" spans="1:12" ht="14.4" x14ac:dyDescent="0.3">
      <c r="A2274" s="8">
        <v>40837</v>
      </c>
      <c r="B2274" s="260">
        <v>1215.3900149999999</v>
      </c>
      <c r="C2274" s="260">
        <v>1239.030029</v>
      </c>
      <c r="D2274" s="260">
        <v>1215.3900149999999</v>
      </c>
      <c r="E2274" s="260">
        <v>1238.25</v>
      </c>
      <c r="F2274" s="261">
        <v>1238.25</v>
      </c>
      <c r="G2274" s="260">
        <v>4980770000</v>
      </c>
      <c r="H2274" s="263">
        <f t="shared" si="35"/>
        <v>1.8808764855617194E-2</v>
      </c>
      <c r="I2274" s="262"/>
      <c r="J2274" s="266">
        <v>2272</v>
      </c>
      <c r="K2274">
        <v>1.8808764855617194E-2</v>
      </c>
      <c r="L2274" s="267">
        <v>-3.2349106631179314E-3</v>
      </c>
    </row>
    <row r="2275" spans="1:12" ht="14.4" x14ac:dyDescent="0.3">
      <c r="A2275" s="8">
        <v>40836</v>
      </c>
      <c r="B2275" s="260">
        <v>1209.920044</v>
      </c>
      <c r="C2275" s="260">
        <v>1219.530029</v>
      </c>
      <c r="D2275" s="260">
        <v>1197.339966</v>
      </c>
      <c r="E2275" s="260">
        <v>1215.3900149999999</v>
      </c>
      <c r="F2275" s="261">
        <v>1215.3900149999999</v>
      </c>
      <c r="G2275" s="260">
        <v>4870290000</v>
      </c>
      <c r="H2275" s="263">
        <f t="shared" si="35"/>
        <v>4.5541789080149036E-3</v>
      </c>
      <c r="I2275" s="262"/>
      <c r="J2275" s="266">
        <v>2273</v>
      </c>
      <c r="K2275">
        <v>4.5541789080149036E-3</v>
      </c>
      <c r="L2275" s="267">
        <v>-3.2339668106050969E-3</v>
      </c>
    </row>
    <row r="2276" spans="1:12" ht="14.4" x14ac:dyDescent="0.3">
      <c r="A2276" s="8">
        <v>40835</v>
      </c>
      <c r="B2276" s="260">
        <v>1223.459961</v>
      </c>
      <c r="C2276" s="260">
        <v>1229.6400149999999</v>
      </c>
      <c r="D2276" s="260">
        <v>1206.3100589999999</v>
      </c>
      <c r="E2276" s="260">
        <v>1209.880005</v>
      </c>
      <c r="F2276" s="261">
        <v>1209.880005</v>
      </c>
      <c r="G2276" s="260">
        <v>4846390000</v>
      </c>
      <c r="H2276" s="263">
        <f t="shared" si="35"/>
        <v>-1.2649137358822825E-2</v>
      </c>
      <c r="I2276" s="262"/>
      <c r="J2276" s="266">
        <v>2274</v>
      </c>
      <c r="K2276">
        <v>-1.2649137358822825E-2</v>
      </c>
      <c r="L2276" s="267">
        <v>-3.2317878180334659E-3</v>
      </c>
    </row>
    <row r="2277" spans="1:12" ht="14.4" x14ac:dyDescent="0.3">
      <c r="A2277" s="8">
        <v>40834</v>
      </c>
      <c r="B2277" s="260">
        <v>1200.75</v>
      </c>
      <c r="C2277" s="260">
        <v>1233.099976</v>
      </c>
      <c r="D2277" s="260">
        <v>1191.4799800000001</v>
      </c>
      <c r="E2277" s="260">
        <v>1225.380005</v>
      </c>
      <c r="F2277" s="261">
        <v>1225.380005</v>
      </c>
      <c r="G2277" s="260">
        <v>4840170000</v>
      </c>
      <c r="H2277" s="263">
        <f t="shared" si="35"/>
        <v>2.0418716841497497E-2</v>
      </c>
      <c r="I2277" s="262"/>
      <c r="J2277" s="266">
        <v>2275</v>
      </c>
      <c r="K2277">
        <v>2.0418716841497497E-2</v>
      </c>
      <c r="L2277" s="267">
        <v>-3.2310040128595446E-3</v>
      </c>
    </row>
    <row r="2278" spans="1:12" ht="14.4" x14ac:dyDescent="0.3">
      <c r="A2278" s="8">
        <v>40833</v>
      </c>
      <c r="B2278" s="260">
        <v>1224.469971</v>
      </c>
      <c r="C2278" s="260">
        <v>1224.469971</v>
      </c>
      <c r="D2278" s="260">
        <v>1198.5500489999999</v>
      </c>
      <c r="E2278" s="260">
        <v>1200.8599850000001</v>
      </c>
      <c r="F2278" s="261">
        <v>1200.8599850000001</v>
      </c>
      <c r="G2278" s="260">
        <v>4300700000</v>
      </c>
      <c r="H2278" s="263">
        <f t="shared" si="35"/>
        <v>-1.9369883431278361E-2</v>
      </c>
      <c r="I2278" s="262"/>
      <c r="J2278" s="266">
        <v>2276</v>
      </c>
      <c r="K2278">
        <v>-1.9369883431278361E-2</v>
      </c>
      <c r="L2278" s="267">
        <v>-3.2303401396068221E-3</v>
      </c>
    </row>
    <row r="2279" spans="1:12" ht="14.4" x14ac:dyDescent="0.3">
      <c r="A2279" s="8">
        <v>40830</v>
      </c>
      <c r="B2279" s="260">
        <v>1205.650024</v>
      </c>
      <c r="C2279" s="260">
        <v>1224.6099850000001</v>
      </c>
      <c r="D2279" s="260">
        <v>1205.650024</v>
      </c>
      <c r="E2279" s="260">
        <v>1224.579956</v>
      </c>
      <c r="F2279" s="261">
        <v>1224.579956</v>
      </c>
      <c r="G2279" s="260">
        <v>4116690000</v>
      </c>
      <c r="H2279" s="263">
        <f t="shared" si="35"/>
        <v>1.7380258053828548E-2</v>
      </c>
      <c r="I2279" s="262"/>
      <c r="J2279" s="266">
        <v>2277</v>
      </c>
      <c r="K2279">
        <v>1.7380258053828548E-2</v>
      </c>
      <c r="L2279" s="267">
        <v>-3.2302693089867477E-3</v>
      </c>
    </row>
    <row r="2280" spans="1:12" ht="14.4" x14ac:dyDescent="0.3">
      <c r="A2280" s="8">
        <v>40829</v>
      </c>
      <c r="B2280" s="260">
        <v>1206.959961</v>
      </c>
      <c r="C2280" s="260">
        <v>1207.459961</v>
      </c>
      <c r="D2280" s="260">
        <v>1190.579956</v>
      </c>
      <c r="E2280" s="260">
        <v>1203.660034</v>
      </c>
      <c r="F2280" s="261">
        <v>1203.660034</v>
      </c>
      <c r="G2280" s="260">
        <v>4436270000</v>
      </c>
      <c r="H2280" s="263">
        <f t="shared" si="35"/>
        <v>-2.9736723959411918E-3</v>
      </c>
      <c r="I2280" s="262"/>
      <c r="J2280" s="266">
        <v>2278</v>
      </c>
      <c r="K2280">
        <v>-2.9736723959411918E-3</v>
      </c>
      <c r="L2280" s="267">
        <v>-3.2292465863793174E-3</v>
      </c>
    </row>
    <row r="2281" spans="1:12" ht="14.4" x14ac:dyDescent="0.3">
      <c r="A2281" s="8">
        <v>40828</v>
      </c>
      <c r="B2281" s="260">
        <v>1196.1899410000001</v>
      </c>
      <c r="C2281" s="260">
        <v>1220.25</v>
      </c>
      <c r="D2281" s="260">
        <v>1196.1899410000001</v>
      </c>
      <c r="E2281" s="260">
        <v>1207.25</v>
      </c>
      <c r="F2281" s="261">
        <v>1207.25</v>
      </c>
      <c r="G2281" s="260">
        <v>5355360000</v>
      </c>
      <c r="H2281" s="263">
        <f t="shared" si="35"/>
        <v>9.794704165487193E-3</v>
      </c>
      <c r="I2281" s="262"/>
      <c r="J2281" s="266">
        <v>2279</v>
      </c>
      <c r="K2281">
        <v>9.794704165487193E-3</v>
      </c>
      <c r="L2281" s="267">
        <v>-3.2280859546982687E-3</v>
      </c>
    </row>
    <row r="2282" spans="1:12" ht="14.4" x14ac:dyDescent="0.3">
      <c r="A2282" s="8">
        <v>40827</v>
      </c>
      <c r="B2282" s="260">
        <v>1194.599976</v>
      </c>
      <c r="C2282" s="260">
        <v>1199.23999</v>
      </c>
      <c r="D2282" s="260">
        <v>1187.3000489999999</v>
      </c>
      <c r="E2282" s="260">
        <v>1195.540039</v>
      </c>
      <c r="F2282" s="261">
        <v>1195.540039</v>
      </c>
      <c r="G2282" s="260">
        <v>4424500000</v>
      </c>
      <c r="H2282" s="263">
        <f t="shared" si="35"/>
        <v>5.4400320685584641E-4</v>
      </c>
      <c r="I2282" s="262"/>
      <c r="J2282" s="266">
        <v>2280</v>
      </c>
      <c r="K2282">
        <v>5.4400320685584641E-4</v>
      </c>
      <c r="L2282" s="267">
        <v>-3.2276687790452662E-3</v>
      </c>
    </row>
    <row r="2283" spans="1:12" ht="14.4" x14ac:dyDescent="0.3">
      <c r="A2283" s="8">
        <v>40826</v>
      </c>
      <c r="B2283" s="260">
        <v>1158.150024</v>
      </c>
      <c r="C2283" s="260">
        <v>1194.910034</v>
      </c>
      <c r="D2283" s="260">
        <v>1158.150024</v>
      </c>
      <c r="E2283" s="260">
        <v>1194.8900149999999</v>
      </c>
      <c r="F2283" s="261">
        <v>1194.8900149999999</v>
      </c>
      <c r="G2283" s="260">
        <v>4446800000</v>
      </c>
      <c r="H2283" s="263">
        <f t="shared" si="35"/>
        <v>3.4124985140874066E-2</v>
      </c>
      <c r="I2283" s="262"/>
      <c r="J2283" s="266">
        <v>2281</v>
      </c>
      <c r="K2283">
        <v>3.4124985140874066E-2</v>
      </c>
      <c r="L2283" s="267">
        <v>-3.2165140437223167E-3</v>
      </c>
    </row>
    <row r="2284" spans="1:12" ht="14.4" x14ac:dyDescent="0.3">
      <c r="A2284" s="8">
        <v>40823</v>
      </c>
      <c r="B2284" s="260">
        <v>1165.030029</v>
      </c>
      <c r="C2284" s="260">
        <v>1171.400024</v>
      </c>
      <c r="D2284" s="260">
        <v>1150.26001</v>
      </c>
      <c r="E2284" s="260">
        <v>1155.459961</v>
      </c>
      <c r="F2284" s="261">
        <v>1155.459961</v>
      </c>
      <c r="G2284" s="260">
        <v>5580380000</v>
      </c>
      <c r="H2284" s="263">
        <f t="shared" si="35"/>
        <v>-8.1633091296221625E-3</v>
      </c>
      <c r="I2284" s="262"/>
      <c r="J2284" s="266">
        <v>2282</v>
      </c>
      <c r="K2284">
        <v>-8.1633091296221625E-3</v>
      </c>
      <c r="L2284" s="267">
        <v>-3.216372269878589E-3</v>
      </c>
    </row>
    <row r="2285" spans="1:12" ht="14.4" x14ac:dyDescent="0.3">
      <c r="A2285" s="8">
        <v>40822</v>
      </c>
      <c r="B2285" s="260">
        <v>1144.1099850000001</v>
      </c>
      <c r="C2285" s="260">
        <v>1165.5500489999999</v>
      </c>
      <c r="D2285" s="260">
        <v>1134.9499510000001</v>
      </c>
      <c r="E2285" s="260">
        <v>1164.969971</v>
      </c>
      <c r="F2285" s="261">
        <v>1164.969971</v>
      </c>
      <c r="G2285" s="260">
        <v>5098330000</v>
      </c>
      <c r="H2285" s="263">
        <f t="shared" si="35"/>
        <v>1.8303664649697734E-2</v>
      </c>
      <c r="I2285" s="262"/>
      <c r="J2285" s="266">
        <v>2283</v>
      </c>
      <c r="K2285">
        <v>1.8303664649697734E-2</v>
      </c>
      <c r="L2285" s="267">
        <v>-3.2149227535317394E-3</v>
      </c>
    </row>
    <row r="2286" spans="1:12" ht="14.4" x14ac:dyDescent="0.3">
      <c r="A2286" s="8">
        <v>40821</v>
      </c>
      <c r="B2286" s="260">
        <v>1124.030029</v>
      </c>
      <c r="C2286" s="260">
        <v>1146.0699460000001</v>
      </c>
      <c r="D2286" s="260">
        <v>1115.6800539999999</v>
      </c>
      <c r="E2286" s="260">
        <v>1144.030029</v>
      </c>
      <c r="F2286" s="261">
        <v>1144.030029</v>
      </c>
      <c r="G2286" s="260">
        <v>2510620000</v>
      </c>
      <c r="H2286" s="263">
        <f t="shared" si="35"/>
        <v>1.7865633591722056E-2</v>
      </c>
      <c r="I2286" s="262"/>
      <c r="J2286" s="266">
        <v>2284</v>
      </c>
      <c r="K2286">
        <v>1.7865633591722056E-2</v>
      </c>
      <c r="L2286" s="267">
        <v>-3.2083221118298171E-3</v>
      </c>
    </row>
    <row r="2287" spans="1:12" ht="14.4" x14ac:dyDescent="0.3">
      <c r="A2287" s="8">
        <v>40820</v>
      </c>
      <c r="B2287" s="260">
        <v>1097.420044</v>
      </c>
      <c r="C2287" s="260">
        <v>1125.119995</v>
      </c>
      <c r="D2287" s="260">
        <v>1074.7700199999999</v>
      </c>
      <c r="E2287" s="260">
        <v>1123.9499510000001</v>
      </c>
      <c r="F2287" s="261">
        <v>1123.9499510000001</v>
      </c>
      <c r="G2287" s="260">
        <v>3714670000</v>
      </c>
      <c r="H2287" s="263">
        <f t="shared" si="35"/>
        <v>2.2488443228231444E-2</v>
      </c>
      <c r="I2287" s="262"/>
      <c r="J2287" s="266">
        <v>2285</v>
      </c>
      <c r="K2287">
        <v>2.2488443228231444E-2</v>
      </c>
      <c r="L2287" s="267">
        <v>-3.2079548779077693E-3</v>
      </c>
    </row>
    <row r="2288" spans="1:12" ht="14.4" x14ac:dyDescent="0.3">
      <c r="A2288" s="8">
        <v>40819</v>
      </c>
      <c r="B2288" s="260">
        <v>1131.209961</v>
      </c>
      <c r="C2288" s="260">
        <v>1138.98999</v>
      </c>
      <c r="D2288" s="260">
        <v>1098.920044</v>
      </c>
      <c r="E2288" s="260">
        <v>1099.2299800000001</v>
      </c>
      <c r="F2288" s="261">
        <v>1099.2299800000001</v>
      </c>
      <c r="G2288" s="260">
        <v>5670340000</v>
      </c>
      <c r="H2288" s="263">
        <f t="shared" si="35"/>
        <v>-2.8451028573080409E-2</v>
      </c>
      <c r="I2288" s="262"/>
      <c r="J2288" s="266">
        <v>2286</v>
      </c>
      <c r="K2288">
        <v>-2.8451028573080409E-2</v>
      </c>
      <c r="L2288" s="267">
        <v>-3.2079043836742076E-3</v>
      </c>
    </row>
    <row r="2289" spans="1:12" ht="14.4" x14ac:dyDescent="0.3">
      <c r="A2289" s="8">
        <v>40816</v>
      </c>
      <c r="B2289" s="260">
        <v>1159.9300539999999</v>
      </c>
      <c r="C2289" s="260">
        <v>1159.9300539999999</v>
      </c>
      <c r="D2289" s="260">
        <v>1131.339966</v>
      </c>
      <c r="E2289" s="260">
        <v>1131.420044</v>
      </c>
      <c r="F2289" s="261">
        <v>1131.420044</v>
      </c>
      <c r="G2289" s="260">
        <v>4416790000</v>
      </c>
      <c r="H2289" s="263">
        <f t="shared" si="35"/>
        <v>-2.4974129093951199E-2</v>
      </c>
      <c r="I2289" s="262"/>
      <c r="J2289" s="266">
        <v>2287</v>
      </c>
      <c r="K2289">
        <v>-2.4974129093951199E-2</v>
      </c>
      <c r="L2289" s="267">
        <v>-3.2066834109141912E-3</v>
      </c>
    </row>
    <row r="2290" spans="1:12" ht="14.4" x14ac:dyDescent="0.3">
      <c r="A2290" s="8">
        <v>40815</v>
      </c>
      <c r="B2290" s="260">
        <v>1151.73999</v>
      </c>
      <c r="C2290" s="260">
        <v>1175.869995</v>
      </c>
      <c r="D2290" s="260">
        <v>1139.9300539999999</v>
      </c>
      <c r="E2290" s="260">
        <v>1160.400024</v>
      </c>
      <c r="F2290" s="261">
        <v>1160.400024</v>
      </c>
      <c r="G2290" s="260">
        <v>5285740000</v>
      </c>
      <c r="H2290" s="263">
        <f t="shared" si="35"/>
        <v>8.1142290769035553E-3</v>
      </c>
      <c r="I2290" s="262"/>
      <c r="J2290" s="266">
        <v>2288</v>
      </c>
      <c r="K2290">
        <v>8.1142290769035553E-3</v>
      </c>
      <c r="L2290" s="267">
        <v>-3.2050589599694054E-3</v>
      </c>
    </row>
    <row r="2291" spans="1:12" ht="14.4" x14ac:dyDescent="0.3">
      <c r="A2291" s="8">
        <v>40814</v>
      </c>
      <c r="B2291" s="260">
        <v>1175.3900149999999</v>
      </c>
      <c r="C2291" s="260">
        <v>1184.709961</v>
      </c>
      <c r="D2291" s="260">
        <v>1150.400024</v>
      </c>
      <c r="E2291" s="260">
        <v>1151.0600589999999</v>
      </c>
      <c r="F2291" s="261">
        <v>1151.0600589999999</v>
      </c>
      <c r="G2291" s="260">
        <v>4787920000</v>
      </c>
      <c r="H2291" s="263">
        <f t="shared" si="35"/>
        <v>-2.0691134693924008E-2</v>
      </c>
      <c r="I2291" s="262"/>
      <c r="J2291" s="266">
        <v>2289</v>
      </c>
      <c r="K2291">
        <v>-2.0691134693924008E-2</v>
      </c>
      <c r="L2291" s="267">
        <v>-3.2048806520837731E-3</v>
      </c>
    </row>
    <row r="2292" spans="1:12" ht="14.4" x14ac:dyDescent="0.3">
      <c r="A2292" s="8">
        <v>40813</v>
      </c>
      <c r="B2292" s="260">
        <v>1163.3199460000001</v>
      </c>
      <c r="C2292" s="260">
        <v>1195.8599850000001</v>
      </c>
      <c r="D2292" s="260">
        <v>1163.3199460000001</v>
      </c>
      <c r="E2292" s="260">
        <v>1175.380005</v>
      </c>
      <c r="F2292" s="261">
        <v>1175.380005</v>
      </c>
      <c r="G2292" s="260">
        <v>5548130000</v>
      </c>
      <c r="H2292" s="263">
        <f t="shared" si="35"/>
        <v>1.0688382581994645E-2</v>
      </c>
      <c r="I2292" s="262"/>
      <c r="J2292" s="266">
        <v>2290</v>
      </c>
      <c r="K2292">
        <v>1.0688382581994645E-2</v>
      </c>
      <c r="L2292" s="267">
        <v>-3.2031807387391982E-3</v>
      </c>
    </row>
    <row r="2293" spans="1:12" ht="14.4" x14ac:dyDescent="0.3">
      <c r="A2293" s="8">
        <v>40812</v>
      </c>
      <c r="B2293" s="260">
        <v>1136.910034</v>
      </c>
      <c r="C2293" s="260">
        <v>1164.1899410000001</v>
      </c>
      <c r="D2293" s="260">
        <v>1131.0699460000001</v>
      </c>
      <c r="E2293" s="260">
        <v>1162.9499510000001</v>
      </c>
      <c r="F2293" s="261">
        <v>1162.9499510000001</v>
      </c>
      <c r="G2293" s="260">
        <v>4762830000</v>
      </c>
      <c r="H2293" s="263">
        <f t="shared" si="35"/>
        <v>2.3336145420173947E-2</v>
      </c>
      <c r="I2293" s="262"/>
      <c r="J2293" s="266">
        <v>2291</v>
      </c>
      <c r="K2293">
        <v>2.3336145420173947E-2</v>
      </c>
      <c r="L2293" s="267">
        <v>-3.2015858716988375E-3</v>
      </c>
    </row>
    <row r="2294" spans="1:12" ht="14.4" x14ac:dyDescent="0.3">
      <c r="A2294" s="8">
        <v>40809</v>
      </c>
      <c r="B2294" s="260">
        <v>1128.8199460000001</v>
      </c>
      <c r="C2294" s="260">
        <v>1141.719971</v>
      </c>
      <c r="D2294" s="260">
        <v>1121.3599850000001</v>
      </c>
      <c r="E2294" s="260">
        <v>1136.4300539999999</v>
      </c>
      <c r="F2294" s="261">
        <v>1136.4300539999999</v>
      </c>
      <c r="G2294" s="260">
        <v>5639930000</v>
      </c>
      <c r="H2294" s="263">
        <f t="shared" si="35"/>
        <v>6.0820094914492877E-3</v>
      </c>
      <c r="I2294" s="262"/>
      <c r="J2294" s="266">
        <v>2292</v>
      </c>
      <c r="K2294">
        <v>6.0820094914492877E-3</v>
      </c>
      <c r="L2294" s="267">
        <v>-3.1928479778841959E-3</v>
      </c>
    </row>
    <row r="2295" spans="1:12" ht="14.4" x14ac:dyDescent="0.3">
      <c r="A2295" s="8">
        <v>40808</v>
      </c>
      <c r="B2295" s="260">
        <v>1164.5500489999999</v>
      </c>
      <c r="C2295" s="260">
        <v>1164.5500489999999</v>
      </c>
      <c r="D2295" s="260">
        <v>1114.219971</v>
      </c>
      <c r="E2295" s="260">
        <v>1129.5600589999999</v>
      </c>
      <c r="F2295" s="261">
        <v>1129.5600589999999</v>
      </c>
      <c r="G2295" s="260">
        <v>6703140000</v>
      </c>
      <c r="H2295" s="263">
        <f t="shared" si="35"/>
        <v>-3.1883121362721416E-2</v>
      </c>
      <c r="I2295" s="262"/>
      <c r="J2295" s="266">
        <v>2293</v>
      </c>
      <c r="K2295">
        <v>-3.1883121362721416E-2</v>
      </c>
      <c r="L2295" s="267">
        <v>-3.1924704804255763E-3</v>
      </c>
    </row>
    <row r="2296" spans="1:12" ht="14.4" x14ac:dyDescent="0.3">
      <c r="A2296" s="8">
        <v>40807</v>
      </c>
      <c r="B2296" s="260">
        <v>1203.630005</v>
      </c>
      <c r="C2296" s="260">
        <v>1206.3000489999999</v>
      </c>
      <c r="D2296" s="260">
        <v>1166.209961</v>
      </c>
      <c r="E2296" s="260">
        <v>1166.76001</v>
      </c>
      <c r="F2296" s="261">
        <v>1166.76001</v>
      </c>
      <c r="G2296" s="260">
        <v>4728550000</v>
      </c>
      <c r="H2296" s="263">
        <f t="shared" si="35"/>
        <v>-2.9390442478745421E-2</v>
      </c>
      <c r="I2296" s="262"/>
      <c r="J2296" s="266">
        <v>2294</v>
      </c>
      <c r="K2296">
        <v>-2.9390442478745421E-2</v>
      </c>
      <c r="L2296" s="267">
        <v>-3.1923276037074907E-3</v>
      </c>
    </row>
    <row r="2297" spans="1:12" ht="14.4" x14ac:dyDescent="0.3">
      <c r="A2297" s="8">
        <v>40806</v>
      </c>
      <c r="B2297" s="260">
        <v>1204.5</v>
      </c>
      <c r="C2297" s="260">
        <v>1220.3900149999999</v>
      </c>
      <c r="D2297" s="260">
        <v>1201.290039</v>
      </c>
      <c r="E2297" s="260">
        <v>1202.089966</v>
      </c>
      <c r="F2297" s="261">
        <v>1202.089966</v>
      </c>
      <c r="G2297" s="260">
        <v>4315610000</v>
      </c>
      <c r="H2297" s="263">
        <f t="shared" si="35"/>
        <v>-1.6610054534745621E-3</v>
      </c>
      <c r="I2297" s="262"/>
      <c r="J2297" s="266">
        <v>2295</v>
      </c>
      <c r="K2297">
        <v>-1.6610054534745621E-3</v>
      </c>
      <c r="L2297" s="267">
        <v>-3.1820253815662463E-3</v>
      </c>
    </row>
    <row r="2298" spans="1:12" ht="14.4" x14ac:dyDescent="0.3">
      <c r="A2298" s="8">
        <v>40805</v>
      </c>
      <c r="B2298" s="260">
        <v>1214.98999</v>
      </c>
      <c r="C2298" s="260">
        <v>1214.98999</v>
      </c>
      <c r="D2298" s="260">
        <v>1188.3599850000001</v>
      </c>
      <c r="E2298" s="260">
        <v>1204.089966</v>
      </c>
      <c r="F2298" s="261">
        <v>1204.089966</v>
      </c>
      <c r="G2298" s="260">
        <v>4254190000</v>
      </c>
      <c r="H2298" s="263">
        <f t="shared" si="35"/>
        <v>-9.8025870691639799E-3</v>
      </c>
      <c r="I2298" s="262"/>
      <c r="J2298" s="266">
        <v>2296</v>
      </c>
      <c r="K2298">
        <v>-9.8025870691639799E-3</v>
      </c>
      <c r="L2298" s="267">
        <v>-3.1798019134260799E-3</v>
      </c>
    </row>
    <row r="2299" spans="1:12" ht="14.4" x14ac:dyDescent="0.3">
      <c r="A2299" s="8">
        <v>40802</v>
      </c>
      <c r="B2299" s="260">
        <v>1209.209961</v>
      </c>
      <c r="C2299" s="260">
        <v>1220.0600589999999</v>
      </c>
      <c r="D2299" s="260">
        <v>1204.459961</v>
      </c>
      <c r="E2299" s="260">
        <v>1216.01001</v>
      </c>
      <c r="F2299" s="261">
        <v>1216.01001</v>
      </c>
      <c r="G2299" s="260">
        <v>5248890000</v>
      </c>
      <c r="H2299" s="263">
        <f t="shared" si="35"/>
        <v>5.7066975590313344E-3</v>
      </c>
      <c r="I2299" s="262"/>
      <c r="J2299" s="266">
        <v>2297</v>
      </c>
      <c r="K2299">
        <v>5.7066975590313344E-3</v>
      </c>
      <c r="L2299" s="267">
        <v>-3.1796590387466587E-3</v>
      </c>
    </row>
    <row r="2300" spans="1:12" ht="14.4" x14ac:dyDescent="0.3">
      <c r="A2300" s="8">
        <v>40801</v>
      </c>
      <c r="B2300" s="260">
        <v>1189.4399410000001</v>
      </c>
      <c r="C2300" s="260">
        <v>1209.1099850000001</v>
      </c>
      <c r="D2300" s="260">
        <v>1189.4399410000001</v>
      </c>
      <c r="E2300" s="260">
        <v>1209.1099850000001</v>
      </c>
      <c r="F2300" s="261">
        <v>1209.1099850000001</v>
      </c>
      <c r="G2300" s="260">
        <v>4479730000</v>
      </c>
      <c r="H2300" s="263">
        <f t="shared" si="35"/>
        <v>1.718707311631236E-2</v>
      </c>
      <c r="I2300" s="262"/>
      <c r="J2300" s="266">
        <v>2298</v>
      </c>
      <c r="K2300">
        <v>1.718707311631236E-2</v>
      </c>
      <c r="L2300" s="267">
        <v>-3.1777204859397001E-3</v>
      </c>
    </row>
    <row r="2301" spans="1:12" ht="14.4" x14ac:dyDescent="0.3">
      <c r="A2301" s="8">
        <v>40800</v>
      </c>
      <c r="B2301" s="260">
        <v>1173.3199460000001</v>
      </c>
      <c r="C2301" s="260">
        <v>1202.380005</v>
      </c>
      <c r="D2301" s="260">
        <v>1162.7299800000001</v>
      </c>
      <c r="E2301" s="260">
        <v>1188.6800539999999</v>
      </c>
      <c r="F2301" s="261">
        <v>1188.6800539999999</v>
      </c>
      <c r="G2301" s="260">
        <v>4986740000</v>
      </c>
      <c r="H2301" s="263">
        <f t="shared" si="35"/>
        <v>1.3479805150953589E-2</v>
      </c>
      <c r="I2301" s="262"/>
      <c r="J2301" s="266">
        <v>2299</v>
      </c>
      <c r="K2301">
        <v>1.3479805150953589E-2</v>
      </c>
      <c r="L2301" s="267">
        <v>-3.1749052804942706E-3</v>
      </c>
    </row>
    <row r="2302" spans="1:12" ht="14.4" x14ac:dyDescent="0.3">
      <c r="A2302" s="8">
        <v>40799</v>
      </c>
      <c r="B2302" s="260">
        <v>1162.589966</v>
      </c>
      <c r="C2302" s="260">
        <v>1176.410034</v>
      </c>
      <c r="D2302" s="260">
        <v>1157.4399410000001</v>
      </c>
      <c r="E2302" s="260">
        <v>1172.869995</v>
      </c>
      <c r="F2302" s="261">
        <v>1172.869995</v>
      </c>
      <c r="G2302" s="260">
        <v>4681370000</v>
      </c>
      <c r="H2302" s="263">
        <f t="shared" si="35"/>
        <v>9.1200623070360927E-3</v>
      </c>
      <c r="I2302" s="262"/>
      <c r="J2302" s="266">
        <v>2300</v>
      </c>
      <c r="K2302">
        <v>9.1200623070360927E-3</v>
      </c>
      <c r="L2302" s="267">
        <v>-3.1743182089343435E-3</v>
      </c>
    </row>
    <row r="2303" spans="1:12" ht="14.4" x14ac:dyDescent="0.3">
      <c r="A2303" s="8">
        <v>40798</v>
      </c>
      <c r="B2303" s="260">
        <v>1153.5</v>
      </c>
      <c r="C2303" s="260">
        <v>1162.5200199999999</v>
      </c>
      <c r="D2303" s="260">
        <v>1136.0699460000001</v>
      </c>
      <c r="E2303" s="260">
        <v>1162.2700199999999</v>
      </c>
      <c r="F2303" s="261">
        <v>1162.2700199999999</v>
      </c>
      <c r="G2303" s="260">
        <v>5168550000</v>
      </c>
      <c r="H2303" s="263">
        <f t="shared" si="35"/>
        <v>6.9657175253755423E-3</v>
      </c>
      <c r="I2303" s="262"/>
      <c r="J2303" s="266">
        <v>2301</v>
      </c>
      <c r="K2303">
        <v>6.9657175253755423E-3</v>
      </c>
      <c r="L2303" s="267">
        <v>-3.170006192845444E-3</v>
      </c>
    </row>
    <row r="2304" spans="1:12" ht="14.4" x14ac:dyDescent="0.3">
      <c r="A2304" s="8">
        <v>40795</v>
      </c>
      <c r="B2304" s="260">
        <v>1185.369995</v>
      </c>
      <c r="C2304" s="260">
        <v>1185.369995</v>
      </c>
      <c r="D2304" s="260">
        <v>1148.369995</v>
      </c>
      <c r="E2304" s="260">
        <v>1154.2299800000001</v>
      </c>
      <c r="F2304" s="261">
        <v>1154.2299800000001</v>
      </c>
      <c r="G2304" s="260">
        <v>4586370000</v>
      </c>
      <c r="H2304" s="263">
        <f t="shared" si="35"/>
        <v>-2.6705492334149712E-2</v>
      </c>
      <c r="I2304" s="262"/>
      <c r="J2304" s="266">
        <v>2302</v>
      </c>
      <c r="K2304">
        <v>-2.6705492334149712E-2</v>
      </c>
      <c r="L2304" s="267">
        <v>-3.1628213389220711E-3</v>
      </c>
    </row>
    <row r="2305" spans="1:12" ht="14.4" x14ac:dyDescent="0.3">
      <c r="A2305" s="8">
        <v>40794</v>
      </c>
      <c r="B2305" s="260">
        <v>1197.9799800000001</v>
      </c>
      <c r="C2305" s="260">
        <v>1204.400024</v>
      </c>
      <c r="D2305" s="260">
        <v>1183.339966</v>
      </c>
      <c r="E2305" s="260">
        <v>1185.900024</v>
      </c>
      <c r="F2305" s="261">
        <v>1185.900024</v>
      </c>
      <c r="G2305" s="260">
        <v>4465170000</v>
      </c>
      <c r="H2305" s="263">
        <f t="shared" si="35"/>
        <v>-1.061217988441782E-2</v>
      </c>
      <c r="I2305" s="262"/>
      <c r="J2305" s="266">
        <v>2303</v>
      </c>
      <c r="K2305">
        <v>-1.061217988441782E-2</v>
      </c>
      <c r="L2305" s="267">
        <v>-3.1562941721638236E-3</v>
      </c>
    </row>
    <row r="2306" spans="1:12" ht="14.4" x14ac:dyDescent="0.3">
      <c r="A2306" s="8">
        <v>40793</v>
      </c>
      <c r="B2306" s="260">
        <v>1165.849976</v>
      </c>
      <c r="C2306" s="260">
        <v>1198.619995</v>
      </c>
      <c r="D2306" s="260">
        <v>1165.849976</v>
      </c>
      <c r="E2306" s="260">
        <v>1198.619995</v>
      </c>
      <c r="F2306" s="261">
        <v>1198.619995</v>
      </c>
      <c r="G2306" s="260">
        <v>4441040000</v>
      </c>
      <c r="H2306" s="263">
        <f t="shared" si="35"/>
        <v>2.8646463635358055E-2</v>
      </c>
      <c r="I2306" s="262"/>
      <c r="J2306" s="266">
        <v>2304</v>
      </c>
      <c r="K2306">
        <v>2.8646463635358055E-2</v>
      </c>
      <c r="L2306" s="267">
        <v>-3.1550310113906176E-3</v>
      </c>
    </row>
    <row r="2307" spans="1:12" ht="14.4" x14ac:dyDescent="0.3">
      <c r="A2307" s="8">
        <v>40792</v>
      </c>
      <c r="B2307" s="260">
        <v>1173.969971</v>
      </c>
      <c r="C2307" s="260">
        <v>1173.969971</v>
      </c>
      <c r="D2307" s="260">
        <v>1140.130005</v>
      </c>
      <c r="E2307" s="260">
        <v>1165.23999</v>
      </c>
      <c r="F2307" s="261">
        <v>1165.23999</v>
      </c>
      <c r="G2307" s="260">
        <v>5103980000</v>
      </c>
      <c r="H2307" s="263">
        <f t="shared" si="35"/>
        <v>-7.4362898674177015E-3</v>
      </c>
      <c r="I2307" s="262"/>
      <c r="J2307" s="266">
        <v>2305</v>
      </c>
      <c r="K2307">
        <v>-7.4362898674177015E-3</v>
      </c>
      <c r="L2307" s="267">
        <v>-3.1533440094667592E-3</v>
      </c>
    </row>
    <row r="2308" spans="1:12" ht="14.4" x14ac:dyDescent="0.3">
      <c r="A2308" s="8">
        <v>40788</v>
      </c>
      <c r="B2308" s="260">
        <v>1203.900024</v>
      </c>
      <c r="C2308" s="260">
        <v>1203.900024</v>
      </c>
      <c r="D2308" s="260">
        <v>1170.5600589999999</v>
      </c>
      <c r="E2308" s="260">
        <v>1173.969971</v>
      </c>
      <c r="F2308" s="261">
        <v>1173.969971</v>
      </c>
      <c r="G2308" s="260">
        <v>4401740000</v>
      </c>
      <c r="H2308" s="263">
        <f t="shared" ref="H2308:H2371" si="36">(F2308-F2309)/F2309</f>
        <v>-2.5281938100990269E-2</v>
      </c>
      <c r="I2308" s="262"/>
      <c r="J2308" s="266">
        <v>2306</v>
      </c>
      <c r="K2308">
        <v>-2.5281938100990269E-2</v>
      </c>
      <c r="L2308" s="267">
        <v>-3.1485630792164217E-3</v>
      </c>
    </row>
    <row r="2309" spans="1:12" ht="14.4" x14ac:dyDescent="0.3">
      <c r="A2309" s="8">
        <v>40787</v>
      </c>
      <c r="B2309" s="260">
        <v>1219.119995</v>
      </c>
      <c r="C2309" s="260">
        <v>1229.290039</v>
      </c>
      <c r="D2309" s="260">
        <v>1203.849976</v>
      </c>
      <c r="E2309" s="260">
        <v>1204.420044</v>
      </c>
      <c r="F2309" s="261">
        <v>1204.420044</v>
      </c>
      <c r="G2309" s="260">
        <v>4780410000</v>
      </c>
      <c r="H2309" s="263">
        <f t="shared" si="36"/>
        <v>-1.187143287903625E-2</v>
      </c>
      <c r="I2309" s="262"/>
      <c r="J2309" s="266">
        <v>2307</v>
      </c>
      <c r="K2309">
        <v>-1.187143287903625E-2</v>
      </c>
      <c r="L2309" s="267">
        <v>-3.1429174529251105E-3</v>
      </c>
    </row>
    <row r="2310" spans="1:12" ht="14.4" x14ac:dyDescent="0.3">
      <c r="A2310" s="8">
        <v>40786</v>
      </c>
      <c r="B2310" s="260">
        <v>1213</v>
      </c>
      <c r="C2310" s="260">
        <v>1230.709961</v>
      </c>
      <c r="D2310" s="260">
        <v>1209.349976</v>
      </c>
      <c r="E2310" s="260">
        <v>1218.8900149999999</v>
      </c>
      <c r="F2310" s="261">
        <v>1218.8900149999999</v>
      </c>
      <c r="G2310" s="260">
        <v>5267840000</v>
      </c>
      <c r="H2310" s="263">
        <f t="shared" si="36"/>
        <v>4.9219823099897484E-3</v>
      </c>
      <c r="I2310" s="262"/>
      <c r="J2310" s="266">
        <v>2308</v>
      </c>
      <c r="K2310">
        <v>4.9219823099897484E-3</v>
      </c>
      <c r="L2310" s="267">
        <v>-3.1357620237914443E-3</v>
      </c>
    </row>
    <row r="2311" spans="1:12" ht="14.4" x14ac:dyDescent="0.3">
      <c r="A2311" s="8">
        <v>40785</v>
      </c>
      <c r="B2311" s="260">
        <v>1209.76001</v>
      </c>
      <c r="C2311" s="260">
        <v>1220.099976</v>
      </c>
      <c r="D2311" s="260">
        <v>1195.7700199999999</v>
      </c>
      <c r="E2311" s="260">
        <v>1212.920044</v>
      </c>
      <c r="F2311" s="261">
        <v>1212.920044</v>
      </c>
      <c r="G2311" s="260">
        <v>4572570000</v>
      </c>
      <c r="H2311" s="263">
        <f t="shared" si="36"/>
        <v>2.3470250754239609E-3</v>
      </c>
      <c r="I2311" s="262"/>
      <c r="J2311" s="266">
        <v>2309</v>
      </c>
      <c r="K2311">
        <v>2.3470250754239609E-3</v>
      </c>
      <c r="L2311" s="267">
        <v>-3.1355867830603259E-3</v>
      </c>
    </row>
    <row r="2312" spans="1:12" ht="14.4" x14ac:dyDescent="0.3">
      <c r="A2312" s="8">
        <v>40784</v>
      </c>
      <c r="B2312" s="260">
        <v>1177.910034</v>
      </c>
      <c r="C2312" s="260">
        <v>1210.280029</v>
      </c>
      <c r="D2312" s="260">
        <v>1177.910034</v>
      </c>
      <c r="E2312" s="260">
        <v>1210.079956</v>
      </c>
      <c r="F2312" s="261">
        <v>1210.079956</v>
      </c>
      <c r="G2312" s="260">
        <v>4228070000</v>
      </c>
      <c r="H2312" s="263">
        <f t="shared" si="36"/>
        <v>2.8280001371753932E-2</v>
      </c>
      <c r="I2312" s="262"/>
      <c r="J2312" s="266">
        <v>2310</v>
      </c>
      <c r="K2312">
        <v>2.8280001371753932E-2</v>
      </c>
      <c r="L2312" s="267">
        <v>-3.1246914164609818E-3</v>
      </c>
    </row>
    <row r="2313" spans="1:12" ht="14.4" x14ac:dyDescent="0.3">
      <c r="A2313" s="8">
        <v>40781</v>
      </c>
      <c r="B2313" s="260">
        <v>1158.849976</v>
      </c>
      <c r="C2313" s="260">
        <v>1181.2299800000001</v>
      </c>
      <c r="D2313" s="260">
        <v>1135.910034</v>
      </c>
      <c r="E2313" s="260">
        <v>1176.8000489999999</v>
      </c>
      <c r="F2313" s="261">
        <v>1176.8000489999999</v>
      </c>
      <c r="G2313" s="260">
        <v>5035320000</v>
      </c>
      <c r="H2313" s="263">
        <f t="shared" si="36"/>
        <v>1.5121609890334276E-2</v>
      </c>
      <c r="I2313" s="262"/>
      <c r="J2313" s="266">
        <v>2311</v>
      </c>
      <c r="K2313">
        <v>1.5121609890334276E-2</v>
      </c>
      <c r="L2313" s="267">
        <v>-3.1242754201728229E-3</v>
      </c>
    </row>
    <row r="2314" spans="1:12" ht="14.4" x14ac:dyDescent="0.3">
      <c r="A2314" s="8">
        <v>40780</v>
      </c>
      <c r="B2314" s="260">
        <v>1176.6899410000001</v>
      </c>
      <c r="C2314" s="260">
        <v>1190.6800539999999</v>
      </c>
      <c r="D2314" s="260">
        <v>1155.469971</v>
      </c>
      <c r="E2314" s="260">
        <v>1159.2700199999999</v>
      </c>
      <c r="F2314" s="261">
        <v>1159.2700199999999</v>
      </c>
      <c r="G2314" s="260">
        <v>5748420000</v>
      </c>
      <c r="H2314" s="263">
        <f t="shared" si="36"/>
        <v>-1.5565520018319056E-2</v>
      </c>
      <c r="I2314" s="262"/>
      <c r="J2314" s="266">
        <v>2312</v>
      </c>
      <c r="K2314">
        <v>-1.5565520018319056E-2</v>
      </c>
      <c r="L2314" s="267">
        <v>-3.1231161159590076E-3</v>
      </c>
    </row>
    <row r="2315" spans="1:12" ht="14.4" x14ac:dyDescent="0.3">
      <c r="A2315" s="8">
        <v>40779</v>
      </c>
      <c r="B2315" s="260">
        <v>1162.160034</v>
      </c>
      <c r="C2315" s="260">
        <v>1178.5600589999999</v>
      </c>
      <c r="D2315" s="260">
        <v>1156.3000489999999</v>
      </c>
      <c r="E2315" s="260">
        <v>1177.599976</v>
      </c>
      <c r="F2315" s="261">
        <v>1177.599976</v>
      </c>
      <c r="G2315" s="260">
        <v>5315310000</v>
      </c>
      <c r="H2315" s="263">
        <f t="shared" si="36"/>
        <v>1.3119972740464874E-2</v>
      </c>
      <c r="I2315" s="262"/>
      <c r="J2315" s="266">
        <v>2313</v>
      </c>
      <c r="K2315">
        <v>1.3119972740464874E-2</v>
      </c>
      <c r="L2315" s="267">
        <v>-3.1082993655891251E-3</v>
      </c>
    </row>
    <row r="2316" spans="1:12" ht="14.4" x14ac:dyDescent="0.3">
      <c r="A2316" s="8">
        <v>40778</v>
      </c>
      <c r="B2316" s="260">
        <v>1124.3599850000001</v>
      </c>
      <c r="C2316" s="260">
        <v>1162.349976</v>
      </c>
      <c r="D2316" s="260">
        <v>1124.3599850000001</v>
      </c>
      <c r="E2316" s="260">
        <v>1162.349976</v>
      </c>
      <c r="F2316" s="261">
        <v>1162.349976</v>
      </c>
      <c r="G2316" s="260">
        <v>5013170000</v>
      </c>
      <c r="H2316" s="263">
        <f t="shared" si="36"/>
        <v>3.428487822906099E-2</v>
      </c>
      <c r="I2316" s="262"/>
      <c r="J2316" s="266">
        <v>2314</v>
      </c>
      <c r="K2316">
        <v>3.428487822906099E-2</v>
      </c>
      <c r="L2316" s="267">
        <v>-3.1009878754807907E-3</v>
      </c>
    </row>
    <row r="2317" spans="1:12" ht="14.4" x14ac:dyDescent="0.3">
      <c r="A2317" s="8">
        <v>40777</v>
      </c>
      <c r="B2317" s="260">
        <v>1123.5500489999999</v>
      </c>
      <c r="C2317" s="260">
        <v>1145.48999</v>
      </c>
      <c r="D2317" s="260">
        <v>1121.089966</v>
      </c>
      <c r="E2317" s="260">
        <v>1123.8199460000001</v>
      </c>
      <c r="F2317" s="261">
        <v>1123.8199460000001</v>
      </c>
      <c r="G2317" s="260">
        <v>5436260000</v>
      </c>
      <c r="H2317" s="263">
        <f t="shared" si="36"/>
        <v>2.580411671400547E-4</v>
      </c>
      <c r="I2317" s="262"/>
      <c r="J2317" s="266">
        <v>2315</v>
      </c>
      <c r="K2317">
        <v>2.580411671400547E-4</v>
      </c>
      <c r="L2317" s="267">
        <v>-3.0992638350910181E-3</v>
      </c>
    </row>
    <row r="2318" spans="1:12" ht="14.4" x14ac:dyDescent="0.3">
      <c r="A2318" s="8">
        <v>40774</v>
      </c>
      <c r="B2318" s="260">
        <v>1140.469971</v>
      </c>
      <c r="C2318" s="260">
        <v>1154.540039</v>
      </c>
      <c r="D2318" s="260">
        <v>1122.0500489999999</v>
      </c>
      <c r="E2318" s="260">
        <v>1123.530029</v>
      </c>
      <c r="F2318" s="261">
        <v>1123.530029</v>
      </c>
      <c r="G2318" s="260">
        <v>5167560000</v>
      </c>
      <c r="H2318" s="263">
        <f t="shared" si="36"/>
        <v>-1.5008981405150102E-2</v>
      </c>
      <c r="I2318" s="262"/>
      <c r="J2318" s="266">
        <v>2316</v>
      </c>
      <c r="K2318">
        <v>-1.5008981405150102E-2</v>
      </c>
      <c r="L2318" s="267">
        <v>-3.0991841128969969E-3</v>
      </c>
    </row>
    <row r="2319" spans="1:12" ht="14.4" x14ac:dyDescent="0.3">
      <c r="A2319" s="8">
        <v>40773</v>
      </c>
      <c r="B2319" s="260">
        <v>1189.619995</v>
      </c>
      <c r="C2319" s="260">
        <v>1189.619995</v>
      </c>
      <c r="D2319" s="260">
        <v>1131.030029</v>
      </c>
      <c r="E2319" s="260">
        <v>1140.650024</v>
      </c>
      <c r="F2319" s="261">
        <v>1140.650024</v>
      </c>
      <c r="G2319" s="260">
        <v>3234810000</v>
      </c>
      <c r="H2319" s="263">
        <f t="shared" si="36"/>
        <v>-4.459371494115387E-2</v>
      </c>
      <c r="I2319" s="262"/>
      <c r="J2319" s="266">
        <v>2317</v>
      </c>
      <c r="K2319">
        <v>-4.459371494115387E-2</v>
      </c>
      <c r="L2319" s="267">
        <v>-3.0938051873088575E-3</v>
      </c>
    </row>
    <row r="2320" spans="1:12" ht="14.4" x14ac:dyDescent="0.3">
      <c r="A2320" s="8">
        <v>40772</v>
      </c>
      <c r="B2320" s="260">
        <v>1192.8900149999999</v>
      </c>
      <c r="C2320" s="260">
        <v>1208.469971</v>
      </c>
      <c r="D2320" s="260">
        <v>1184.3599850000001</v>
      </c>
      <c r="E2320" s="260">
        <v>1193.8900149999999</v>
      </c>
      <c r="F2320" s="261">
        <v>1193.8900149999999</v>
      </c>
      <c r="G2320" s="260">
        <v>4388340000</v>
      </c>
      <c r="H2320" s="263">
        <f t="shared" si="36"/>
        <v>9.473867253480294E-4</v>
      </c>
      <c r="I2320" s="262"/>
      <c r="J2320" s="266">
        <v>2318</v>
      </c>
      <c r="K2320">
        <v>9.473867253480294E-4</v>
      </c>
      <c r="L2320" s="267">
        <v>-3.0898889993922038E-3</v>
      </c>
    </row>
    <row r="2321" spans="1:12" ht="14.4" x14ac:dyDescent="0.3">
      <c r="A2321" s="8">
        <v>40771</v>
      </c>
      <c r="B2321" s="260">
        <v>1204.219971</v>
      </c>
      <c r="C2321" s="260">
        <v>1204.219971</v>
      </c>
      <c r="D2321" s="260">
        <v>1180.530029</v>
      </c>
      <c r="E2321" s="260">
        <v>1192.76001</v>
      </c>
      <c r="F2321" s="261">
        <v>1192.76001</v>
      </c>
      <c r="G2321" s="260">
        <v>5071600000</v>
      </c>
      <c r="H2321" s="263">
        <f t="shared" si="36"/>
        <v>-9.7385450251853637E-3</v>
      </c>
      <c r="I2321" s="262"/>
      <c r="J2321" s="266">
        <v>2319</v>
      </c>
      <c r="K2321">
        <v>-9.7385450251853637E-3</v>
      </c>
      <c r="L2321" s="267">
        <v>-3.0854117967083127E-3</v>
      </c>
    </row>
    <row r="2322" spans="1:12" ht="14.4" x14ac:dyDescent="0.3">
      <c r="A2322" s="8">
        <v>40770</v>
      </c>
      <c r="B2322" s="260">
        <v>1178.8599850000001</v>
      </c>
      <c r="C2322" s="260">
        <v>1204.48999</v>
      </c>
      <c r="D2322" s="260">
        <v>1178.8599850000001</v>
      </c>
      <c r="E2322" s="260">
        <v>1204.48999</v>
      </c>
      <c r="F2322" s="261">
        <v>1204.48999</v>
      </c>
      <c r="G2322" s="260">
        <v>4272850000</v>
      </c>
      <c r="H2322" s="263">
        <f t="shared" si="36"/>
        <v>2.1784621537573871E-2</v>
      </c>
      <c r="I2322" s="262"/>
      <c r="J2322" s="266">
        <v>2320</v>
      </c>
      <c r="K2322">
        <v>2.1784621537573871E-2</v>
      </c>
      <c r="L2322" s="267">
        <v>-3.0853826285857371E-3</v>
      </c>
    </row>
    <row r="2323" spans="1:12" ht="14.4" x14ac:dyDescent="0.3">
      <c r="A2323" s="8">
        <v>40767</v>
      </c>
      <c r="B2323" s="260">
        <v>1172.869995</v>
      </c>
      <c r="C2323" s="260">
        <v>1189.040039</v>
      </c>
      <c r="D2323" s="260">
        <v>1170.73999</v>
      </c>
      <c r="E2323" s="260">
        <v>1178.8100589999999</v>
      </c>
      <c r="F2323" s="261">
        <v>1178.8100589999999</v>
      </c>
      <c r="G2323" s="260">
        <v>5640380000</v>
      </c>
      <c r="H2323" s="263">
        <f t="shared" si="36"/>
        <v>5.2616693282464544E-3</v>
      </c>
      <c r="I2323" s="262"/>
      <c r="J2323" s="266">
        <v>2321</v>
      </c>
      <c r="K2323">
        <v>5.2616693282464544E-3</v>
      </c>
      <c r="L2323" s="267">
        <v>-3.0849077493349882E-3</v>
      </c>
    </row>
    <row r="2324" spans="1:12" ht="14.4" x14ac:dyDescent="0.3">
      <c r="A2324" s="8">
        <v>40766</v>
      </c>
      <c r="B2324" s="260">
        <v>1121.3000489999999</v>
      </c>
      <c r="C2324" s="260">
        <v>1186.290039</v>
      </c>
      <c r="D2324" s="260">
        <v>1121.3000489999999</v>
      </c>
      <c r="E2324" s="260">
        <v>1172.6400149999999</v>
      </c>
      <c r="F2324" s="261">
        <v>1172.6400149999999</v>
      </c>
      <c r="G2324" s="260">
        <v>3685050000</v>
      </c>
      <c r="H2324" s="263">
        <f t="shared" si="36"/>
        <v>4.6290021536367972E-2</v>
      </c>
      <c r="I2324" s="262"/>
      <c r="J2324" s="266">
        <v>2322</v>
      </c>
      <c r="K2324">
        <v>4.6290021536367972E-2</v>
      </c>
      <c r="L2324" s="267">
        <v>-3.0837219795711236E-3</v>
      </c>
    </row>
    <row r="2325" spans="1:12" ht="14.4" x14ac:dyDescent="0.3">
      <c r="A2325" s="8">
        <v>40765</v>
      </c>
      <c r="B2325" s="260">
        <v>1171.7700199999999</v>
      </c>
      <c r="C2325" s="260">
        <v>1171.7700199999999</v>
      </c>
      <c r="D2325" s="260">
        <v>1118.01001</v>
      </c>
      <c r="E2325" s="260">
        <v>1120.76001</v>
      </c>
      <c r="F2325" s="261">
        <v>1120.76001</v>
      </c>
      <c r="G2325" s="260">
        <v>5018070000</v>
      </c>
      <c r="H2325" s="263">
        <f t="shared" si="36"/>
        <v>-4.4152403537291447E-2</v>
      </c>
      <c r="I2325" s="262"/>
      <c r="J2325" s="266">
        <v>2323</v>
      </c>
      <c r="K2325">
        <v>-4.4152403537291447E-2</v>
      </c>
      <c r="L2325" s="267">
        <v>-3.0825428184092217E-3</v>
      </c>
    </row>
    <row r="2326" spans="1:12" ht="14.4" x14ac:dyDescent="0.3">
      <c r="A2326" s="8">
        <v>40764</v>
      </c>
      <c r="B2326" s="260">
        <v>1120.2299800000001</v>
      </c>
      <c r="C2326" s="260">
        <v>1172.880005</v>
      </c>
      <c r="D2326" s="260">
        <v>1101.540039</v>
      </c>
      <c r="E2326" s="260">
        <v>1172.530029</v>
      </c>
      <c r="F2326" s="261">
        <v>1172.530029</v>
      </c>
      <c r="G2326" s="260">
        <v>2366660000</v>
      </c>
      <c r="H2326" s="263">
        <f t="shared" si="36"/>
        <v>4.7406847809539472E-2</v>
      </c>
      <c r="I2326" s="262"/>
      <c r="J2326" s="266">
        <v>2324</v>
      </c>
      <c r="K2326">
        <v>4.7406847809539472E-2</v>
      </c>
      <c r="L2326" s="267">
        <v>-3.0772100221955834E-3</v>
      </c>
    </row>
    <row r="2327" spans="1:12" ht="14.4" x14ac:dyDescent="0.3">
      <c r="A2327" s="8">
        <v>40763</v>
      </c>
      <c r="B2327" s="260">
        <v>1198.4799800000001</v>
      </c>
      <c r="C2327" s="260">
        <v>1198.4799800000001</v>
      </c>
      <c r="D2327" s="260">
        <v>1119.280029</v>
      </c>
      <c r="E2327" s="260">
        <v>1119.459961</v>
      </c>
      <c r="F2327" s="261">
        <v>1119.459961</v>
      </c>
      <c r="G2327" s="260">
        <v>2615150000</v>
      </c>
      <c r="H2327" s="263">
        <f t="shared" si="36"/>
        <v>-6.663446419552406E-2</v>
      </c>
      <c r="I2327" s="262"/>
      <c r="J2327" s="266">
        <v>2325</v>
      </c>
      <c r="K2327">
        <v>-6.663446419552406E-2</v>
      </c>
      <c r="L2327" s="267">
        <v>-3.076753413812177E-3</v>
      </c>
    </row>
    <row r="2328" spans="1:12" ht="14.4" x14ac:dyDescent="0.3">
      <c r="A2328" s="8">
        <v>40760</v>
      </c>
      <c r="B2328" s="260">
        <v>1200.280029</v>
      </c>
      <c r="C2328" s="260">
        <v>1218.1099850000001</v>
      </c>
      <c r="D2328" s="260">
        <v>1168.089966</v>
      </c>
      <c r="E2328" s="260">
        <v>1199.380005</v>
      </c>
      <c r="F2328" s="261">
        <v>1199.380005</v>
      </c>
      <c r="G2328" s="260">
        <v>5454590000</v>
      </c>
      <c r="H2328" s="263">
        <f t="shared" si="36"/>
        <v>-5.7491732236088331E-4</v>
      </c>
      <c r="I2328" s="262"/>
      <c r="J2328" s="266">
        <v>2326</v>
      </c>
      <c r="K2328">
        <v>-5.7491732236088331E-4</v>
      </c>
      <c r="L2328" s="267">
        <v>-3.0731142046667576E-3</v>
      </c>
    </row>
    <row r="2329" spans="1:12" ht="14.4" x14ac:dyDescent="0.3">
      <c r="A2329" s="8">
        <v>40759</v>
      </c>
      <c r="B2329" s="260">
        <v>1260.2299800000001</v>
      </c>
      <c r="C2329" s="260">
        <v>1260.2299800000001</v>
      </c>
      <c r="D2329" s="260">
        <v>1199.540039</v>
      </c>
      <c r="E2329" s="260">
        <v>1200.0699460000001</v>
      </c>
      <c r="F2329" s="261">
        <v>1200.0699460000001</v>
      </c>
      <c r="G2329" s="260">
        <v>4266530000</v>
      </c>
      <c r="H2329" s="263">
        <f t="shared" si="36"/>
        <v>-4.7820446566716218E-2</v>
      </c>
      <c r="I2329" s="262"/>
      <c r="J2329" s="266">
        <v>2327</v>
      </c>
      <c r="K2329">
        <v>-4.7820446566716218E-2</v>
      </c>
      <c r="L2329" s="267">
        <v>-3.0664226427703418E-3</v>
      </c>
    </row>
    <row r="2330" spans="1:12" ht="14.4" x14ac:dyDescent="0.3">
      <c r="A2330" s="8">
        <v>40758</v>
      </c>
      <c r="B2330" s="260">
        <v>1254.25</v>
      </c>
      <c r="C2330" s="260">
        <v>1261.1999510000001</v>
      </c>
      <c r="D2330" s="260">
        <v>1234.5600589999999</v>
      </c>
      <c r="E2330" s="260">
        <v>1260.339966</v>
      </c>
      <c r="F2330" s="261">
        <v>1260.339966</v>
      </c>
      <c r="G2330" s="260">
        <v>6446940000</v>
      </c>
      <c r="H2330" s="263">
        <f t="shared" si="36"/>
        <v>5.0156825917878978E-3</v>
      </c>
      <c r="I2330" s="262"/>
      <c r="J2330" s="266">
        <v>2328</v>
      </c>
      <c r="K2330">
        <v>5.0156825917878978E-3</v>
      </c>
      <c r="L2330" s="267">
        <v>-3.0653838975307256E-3</v>
      </c>
    </row>
    <row r="2331" spans="1:12" ht="14.4" x14ac:dyDescent="0.3">
      <c r="A2331" s="8">
        <v>40757</v>
      </c>
      <c r="B2331" s="260">
        <v>1286.5600589999999</v>
      </c>
      <c r="C2331" s="260">
        <v>1286.5600589999999</v>
      </c>
      <c r="D2331" s="260">
        <v>1254.030029</v>
      </c>
      <c r="E2331" s="260">
        <v>1254.0500489999999</v>
      </c>
      <c r="F2331" s="261">
        <v>1254.0500489999999</v>
      </c>
      <c r="G2331" s="260">
        <v>5206290000</v>
      </c>
      <c r="H2331" s="263">
        <f t="shared" si="36"/>
        <v>-2.5556664263946521E-2</v>
      </c>
      <c r="I2331" s="262"/>
      <c r="J2331" s="266">
        <v>2329</v>
      </c>
      <c r="K2331">
        <v>-2.5556664263946521E-2</v>
      </c>
      <c r="L2331" s="267">
        <v>-3.0596391794261947E-3</v>
      </c>
    </row>
    <row r="2332" spans="1:12" ht="14.4" x14ac:dyDescent="0.3">
      <c r="A2332" s="8">
        <v>40756</v>
      </c>
      <c r="B2332" s="260">
        <v>1292.589966</v>
      </c>
      <c r="C2332" s="260">
        <v>1307.380005</v>
      </c>
      <c r="D2332" s="260">
        <v>1274.7299800000001</v>
      </c>
      <c r="E2332" s="260">
        <v>1286.9399410000001</v>
      </c>
      <c r="F2332" s="261">
        <v>1286.9399410000001</v>
      </c>
      <c r="G2332" s="260">
        <v>4967390000</v>
      </c>
      <c r="H2332" s="263">
        <f t="shared" si="36"/>
        <v>-4.1322994089231747E-3</v>
      </c>
      <c r="I2332" s="262"/>
      <c r="J2332" s="266">
        <v>2330</v>
      </c>
      <c r="K2332">
        <v>-4.1322994089231747E-3</v>
      </c>
      <c r="L2332" s="267">
        <v>-3.0571016886801385E-3</v>
      </c>
    </row>
    <row r="2333" spans="1:12" ht="14.4" x14ac:dyDescent="0.3">
      <c r="A2333" s="8">
        <v>40753</v>
      </c>
      <c r="B2333" s="260">
        <v>1300.119995</v>
      </c>
      <c r="C2333" s="260">
        <v>1304.160034</v>
      </c>
      <c r="D2333" s="260">
        <v>1282.8599850000001</v>
      </c>
      <c r="E2333" s="260">
        <v>1292.280029</v>
      </c>
      <c r="F2333" s="261">
        <v>1292.280029</v>
      </c>
      <c r="G2333" s="260">
        <v>5061190000</v>
      </c>
      <c r="H2333" s="263">
        <f t="shared" si="36"/>
        <v>-6.4505329685289109E-3</v>
      </c>
      <c r="I2333" s="262"/>
      <c r="J2333" s="266">
        <v>2331</v>
      </c>
      <c r="K2333">
        <v>-6.4505329685289109E-3</v>
      </c>
      <c r="L2333" s="267">
        <v>-3.0548612250134773E-3</v>
      </c>
    </row>
    <row r="2334" spans="1:12" ht="14.4" x14ac:dyDescent="0.3">
      <c r="A2334" s="8">
        <v>40752</v>
      </c>
      <c r="B2334" s="260">
        <v>1304.839966</v>
      </c>
      <c r="C2334" s="260">
        <v>1316.3199460000001</v>
      </c>
      <c r="D2334" s="260">
        <v>1299.160034</v>
      </c>
      <c r="E2334" s="260">
        <v>1300.670044</v>
      </c>
      <c r="F2334" s="261">
        <v>1300.670044</v>
      </c>
      <c r="G2334" s="260">
        <v>4951800000</v>
      </c>
      <c r="H2334" s="263">
        <f t="shared" si="36"/>
        <v>-3.2339668106050969E-3</v>
      </c>
      <c r="I2334" s="262"/>
      <c r="J2334" s="266">
        <v>2332</v>
      </c>
      <c r="K2334">
        <v>-3.2339668106050969E-3</v>
      </c>
      <c r="L2334" s="267">
        <v>-3.0470896518517937E-3</v>
      </c>
    </row>
    <row r="2335" spans="1:12" ht="14.4" x14ac:dyDescent="0.3">
      <c r="A2335" s="8">
        <v>40751</v>
      </c>
      <c r="B2335" s="260">
        <v>1331.910034</v>
      </c>
      <c r="C2335" s="260">
        <v>1331.910034</v>
      </c>
      <c r="D2335" s="260">
        <v>1303.48999</v>
      </c>
      <c r="E2335" s="260">
        <v>1304.8900149999999</v>
      </c>
      <c r="F2335" s="261">
        <v>1304.8900149999999</v>
      </c>
      <c r="G2335" s="260">
        <v>3479040000</v>
      </c>
      <c r="H2335" s="263">
        <f t="shared" si="36"/>
        <v>-2.0308667956673385E-2</v>
      </c>
      <c r="I2335" s="262"/>
      <c r="J2335" s="266">
        <v>2333</v>
      </c>
      <c r="K2335">
        <v>-2.0308667956673385E-2</v>
      </c>
      <c r="L2335" s="267">
        <v>-3.0459174682085127E-3</v>
      </c>
    </row>
    <row r="2336" spans="1:12" ht="14.4" x14ac:dyDescent="0.3">
      <c r="A2336" s="8">
        <v>40750</v>
      </c>
      <c r="B2336" s="260">
        <v>1337.3900149999999</v>
      </c>
      <c r="C2336" s="260">
        <v>1338.51001</v>
      </c>
      <c r="D2336" s="260">
        <v>1329.589966</v>
      </c>
      <c r="E2336" s="260">
        <v>1331.9399410000001</v>
      </c>
      <c r="F2336" s="261">
        <v>1331.9399410000001</v>
      </c>
      <c r="G2336" s="260">
        <v>4007050000</v>
      </c>
      <c r="H2336" s="263">
        <f t="shared" si="36"/>
        <v>-4.1049720571030611E-3</v>
      </c>
      <c r="I2336" s="262"/>
      <c r="J2336" s="266">
        <v>2334</v>
      </c>
      <c r="K2336">
        <v>-4.1049720571030611E-3</v>
      </c>
      <c r="L2336" s="267">
        <v>-3.0379938212078618E-3</v>
      </c>
    </row>
    <row r="2337" spans="1:12" ht="14.4" x14ac:dyDescent="0.3">
      <c r="A2337" s="8">
        <v>40749</v>
      </c>
      <c r="B2337" s="260">
        <v>1344.3199460000001</v>
      </c>
      <c r="C2337" s="260">
        <v>1344.3199460000001</v>
      </c>
      <c r="D2337" s="260">
        <v>1331.089966</v>
      </c>
      <c r="E2337" s="260">
        <v>1337.4300539999999</v>
      </c>
      <c r="F2337" s="261">
        <v>1337.4300539999999</v>
      </c>
      <c r="G2337" s="260">
        <v>3536890000</v>
      </c>
      <c r="H2337" s="263">
        <f t="shared" si="36"/>
        <v>-5.6430134028785713E-3</v>
      </c>
      <c r="I2337" s="262"/>
      <c r="J2337" s="266">
        <v>2335</v>
      </c>
      <c r="K2337">
        <v>-5.6430134028785713E-3</v>
      </c>
      <c r="L2337" s="267">
        <v>-3.0350731513657109E-3</v>
      </c>
    </row>
    <row r="2338" spans="1:12" ht="14.4" x14ac:dyDescent="0.3">
      <c r="A2338" s="8">
        <v>40746</v>
      </c>
      <c r="B2338" s="260">
        <v>1343.8000489999999</v>
      </c>
      <c r="C2338" s="260">
        <v>1346.099976</v>
      </c>
      <c r="D2338" s="260">
        <v>1336.9499510000001</v>
      </c>
      <c r="E2338" s="260">
        <v>1345.0200199999999</v>
      </c>
      <c r="F2338" s="261">
        <v>1345.0200199999999</v>
      </c>
      <c r="G2338" s="260">
        <v>3522830000</v>
      </c>
      <c r="H2338" s="263">
        <f t="shared" si="36"/>
        <v>9.0785158171994293E-4</v>
      </c>
      <c r="I2338" s="262"/>
      <c r="J2338" s="266">
        <v>2336</v>
      </c>
      <c r="K2338">
        <v>9.0785158171994293E-4</v>
      </c>
      <c r="L2338" s="267">
        <v>-3.0332432097943999E-3</v>
      </c>
    </row>
    <row r="2339" spans="1:12" ht="14.4" x14ac:dyDescent="0.3">
      <c r="A2339" s="8">
        <v>40745</v>
      </c>
      <c r="B2339" s="260">
        <v>1325.650024</v>
      </c>
      <c r="C2339" s="260">
        <v>1347</v>
      </c>
      <c r="D2339" s="260">
        <v>1325.650024</v>
      </c>
      <c r="E2339" s="260">
        <v>1343.8000489999999</v>
      </c>
      <c r="F2339" s="261">
        <v>1343.8000489999999</v>
      </c>
      <c r="G2339" s="260">
        <v>4837430000</v>
      </c>
      <c r="H2339" s="263">
        <f t="shared" si="36"/>
        <v>1.3546192195566943E-2</v>
      </c>
      <c r="I2339" s="262"/>
      <c r="J2339" s="266">
        <v>2337</v>
      </c>
      <c r="K2339">
        <v>1.3546192195566943E-2</v>
      </c>
      <c r="L2339" s="267">
        <v>-3.0322960411387533E-3</v>
      </c>
    </row>
    <row r="2340" spans="1:12" ht="14.4" x14ac:dyDescent="0.3">
      <c r="A2340" s="8">
        <v>40744</v>
      </c>
      <c r="B2340" s="260">
        <v>1328.660034</v>
      </c>
      <c r="C2340" s="260">
        <v>1330.4300539999999</v>
      </c>
      <c r="D2340" s="260">
        <v>1323.650024</v>
      </c>
      <c r="E2340" s="260">
        <v>1325.839966</v>
      </c>
      <c r="F2340" s="261">
        <v>1325.839966</v>
      </c>
      <c r="G2340" s="260">
        <v>3767420000</v>
      </c>
      <c r="H2340" s="263">
        <f t="shared" si="36"/>
        <v>-6.7083280955184614E-4</v>
      </c>
      <c r="I2340" s="262"/>
      <c r="J2340" s="266">
        <v>2338</v>
      </c>
      <c r="K2340">
        <v>-6.7083280955184614E-4</v>
      </c>
      <c r="L2340" s="267">
        <v>-3.0256188933577557E-3</v>
      </c>
    </row>
    <row r="2341" spans="1:12" ht="14.4" x14ac:dyDescent="0.3">
      <c r="A2341" s="8">
        <v>40743</v>
      </c>
      <c r="B2341" s="260">
        <v>1307.0699460000001</v>
      </c>
      <c r="C2341" s="260">
        <v>1328.1400149999999</v>
      </c>
      <c r="D2341" s="260">
        <v>1307.0699460000001</v>
      </c>
      <c r="E2341" s="260">
        <v>1326.7299800000001</v>
      </c>
      <c r="F2341" s="261">
        <v>1326.7299800000001</v>
      </c>
      <c r="G2341" s="260">
        <v>4304600000</v>
      </c>
      <c r="H2341" s="263">
        <f t="shared" si="36"/>
        <v>1.6308708146076233E-2</v>
      </c>
      <c r="I2341" s="262"/>
      <c r="J2341" s="266">
        <v>2339</v>
      </c>
      <c r="K2341">
        <v>1.6308708146076233E-2</v>
      </c>
      <c r="L2341" s="267">
        <v>-3.0234200426301002E-3</v>
      </c>
    </row>
    <row r="2342" spans="1:12" ht="14.4" x14ac:dyDescent="0.3">
      <c r="A2342" s="8">
        <v>40742</v>
      </c>
      <c r="B2342" s="260">
        <v>1315.9399410000001</v>
      </c>
      <c r="C2342" s="260">
        <v>1315.9399410000001</v>
      </c>
      <c r="D2342" s="260">
        <v>1295.920044</v>
      </c>
      <c r="E2342" s="260">
        <v>1305.4399410000001</v>
      </c>
      <c r="F2342" s="261">
        <v>1305.4399410000001</v>
      </c>
      <c r="G2342" s="260">
        <v>4118160000</v>
      </c>
      <c r="H2342" s="263">
        <f t="shared" si="36"/>
        <v>-8.129890344531359E-3</v>
      </c>
      <c r="I2342" s="262"/>
      <c r="J2342" s="266">
        <v>2340</v>
      </c>
      <c r="K2342">
        <v>-8.129890344531359E-3</v>
      </c>
      <c r="L2342" s="267">
        <v>-3.022860583353128E-3</v>
      </c>
    </row>
    <row r="2343" spans="1:12" ht="14.4" x14ac:dyDescent="0.3">
      <c r="A2343" s="8">
        <v>40739</v>
      </c>
      <c r="B2343" s="260">
        <v>1308.869995</v>
      </c>
      <c r="C2343" s="260">
        <v>1317.6999510000001</v>
      </c>
      <c r="D2343" s="260">
        <v>1307.5200199999999</v>
      </c>
      <c r="E2343" s="260">
        <v>1316.1400149999999</v>
      </c>
      <c r="F2343" s="261">
        <v>1316.1400149999999</v>
      </c>
      <c r="G2343" s="260">
        <v>4242760000</v>
      </c>
      <c r="H2343" s="263">
        <f t="shared" si="36"/>
        <v>5.5544248304048955E-3</v>
      </c>
      <c r="I2343" s="262"/>
      <c r="J2343" s="266">
        <v>2341</v>
      </c>
      <c r="K2343">
        <v>5.5544248304048955E-3</v>
      </c>
      <c r="L2343" s="267">
        <v>-3.0214248826747041E-3</v>
      </c>
    </row>
    <row r="2344" spans="1:12" ht="14.4" x14ac:dyDescent="0.3">
      <c r="A2344" s="8">
        <v>40738</v>
      </c>
      <c r="B2344" s="260">
        <v>1317.73999</v>
      </c>
      <c r="C2344" s="260">
        <v>1326.880005</v>
      </c>
      <c r="D2344" s="260">
        <v>1306.51001</v>
      </c>
      <c r="E2344" s="260">
        <v>1308.869995</v>
      </c>
      <c r="F2344" s="261">
        <v>1308.869995</v>
      </c>
      <c r="G2344" s="260">
        <v>4358570000</v>
      </c>
      <c r="H2344" s="263">
        <f t="shared" si="36"/>
        <v>-6.716128005014481E-3</v>
      </c>
      <c r="I2344" s="262"/>
      <c r="J2344" s="266">
        <v>2342</v>
      </c>
      <c r="K2344">
        <v>-6.716128005014481E-3</v>
      </c>
      <c r="L2344" s="267">
        <v>-3.0209409093814085E-3</v>
      </c>
    </row>
    <row r="2345" spans="1:12" ht="14.4" x14ac:dyDescent="0.3">
      <c r="A2345" s="8">
        <v>40737</v>
      </c>
      <c r="B2345" s="260">
        <v>1314.4499510000001</v>
      </c>
      <c r="C2345" s="260">
        <v>1331.4799800000001</v>
      </c>
      <c r="D2345" s="260">
        <v>1314.4499510000001</v>
      </c>
      <c r="E2345" s="260">
        <v>1317.719971</v>
      </c>
      <c r="F2345" s="261">
        <v>1317.719971</v>
      </c>
      <c r="G2345" s="260">
        <v>4060080000</v>
      </c>
      <c r="H2345" s="263">
        <f t="shared" si="36"/>
        <v>3.1058402251853134E-3</v>
      </c>
      <c r="I2345" s="262"/>
      <c r="J2345" s="266">
        <v>2343</v>
      </c>
      <c r="K2345">
        <v>3.1058402251853134E-3</v>
      </c>
      <c r="L2345" s="267">
        <v>-3.011936427319172E-3</v>
      </c>
    </row>
    <row r="2346" spans="1:12" ht="14.4" x14ac:dyDescent="0.3">
      <c r="A2346" s="8">
        <v>40736</v>
      </c>
      <c r="B2346" s="260">
        <v>1319.6099850000001</v>
      </c>
      <c r="C2346" s="260">
        <v>1327.170044</v>
      </c>
      <c r="D2346" s="260">
        <v>1313.329956</v>
      </c>
      <c r="E2346" s="260">
        <v>1313.6400149999999</v>
      </c>
      <c r="F2346" s="261">
        <v>1313.6400149999999</v>
      </c>
      <c r="G2346" s="260">
        <v>4227890000</v>
      </c>
      <c r="H2346" s="263">
        <f t="shared" si="36"/>
        <v>-4.433512223916216E-3</v>
      </c>
      <c r="I2346" s="262"/>
      <c r="J2346" s="266">
        <v>2344</v>
      </c>
      <c r="K2346">
        <v>-4.433512223916216E-3</v>
      </c>
      <c r="L2346" s="267">
        <v>-3.0114752038671484E-3</v>
      </c>
    </row>
    <row r="2347" spans="1:12" ht="14.4" x14ac:dyDescent="0.3">
      <c r="A2347" s="8">
        <v>40735</v>
      </c>
      <c r="B2347" s="260">
        <v>1343.3100589999999</v>
      </c>
      <c r="C2347" s="260">
        <v>1343.3100589999999</v>
      </c>
      <c r="D2347" s="260">
        <v>1316.420044</v>
      </c>
      <c r="E2347" s="260">
        <v>1319.48999</v>
      </c>
      <c r="F2347" s="261">
        <v>1319.48999</v>
      </c>
      <c r="G2347" s="260">
        <v>3879130000</v>
      </c>
      <c r="H2347" s="263">
        <f t="shared" si="36"/>
        <v>-1.809053290189299E-2</v>
      </c>
      <c r="I2347" s="262"/>
      <c r="J2347" s="266">
        <v>2345</v>
      </c>
      <c r="K2347">
        <v>-1.809053290189299E-2</v>
      </c>
      <c r="L2347" s="267">
        <v>-3.006670377510557E-3</v>
      </c>
    </row>
    <row r="2348" spans="1:12" ht="14.4" x14ac:dyDescent="0.3">
      <c r="A2348" s="8">
        <v>40732</v>
      </c>
      <c r="B2348" s="260">
        <v>1352.3900149999999</v>
      </c>
      <c r="C2348" s="260">
        <v>1352.3900149999999</v>
      </c>
      <c r="D2348" s="260">
        <v>1333.709961</v>
      </c>
      <c r="E2348" s="260">
        <v>1343.8000489999999</v>
      </c>
      <c r="F2348" s="261">
        <v>1343.8000489999999</v>
      </c>
      <c r="G2348" s="260">
        <v>3594360000</v>
      </c>
      <c r="H2348" s="263">
        <f t="shared" si="36"/>
        <v>-6.9611165973547714E-3</v>
      </c>
      <c r="I2348" s="262"/>
      <c r="J2348" s="266">
        <v>2346</v>
      </c>
      <c r="K2348">
        <v>-6.9611165973547714E-3</v>
      </c>
      <c r="L2348" s="267">
        <v>-3.0005178223089686E-3</v>
      </c>
    </row>
    <row r="2349" spans="1:12" ht="14.4" x14ac:dyDescent="0.3">
      <c r="A2349" s="8">
        <v>40731</v>
      </c>
      <c r="B2349" s="260">
        <v>1339.619995</v>
      </c>
      <c r="C2349" s="260">
        <v>1356.4799800000001</v>
      </c>
      <c r="D2349" s="260">
        <v>1339.619995</v>
      </c>
      <c r="E2349" s="260">
        <v>1353.219971</v>
      </c>
      <c r="F2349" s="261">
        <v>1353.219971</v>
      </c>
      <c r="G2349" s="260">
        <v>4069530000</v>
      </c>
      <c r="H2349" s="263">
        <f t="shared" si="36"/>
        <v>1.0453846495095315E-2</v>
      </c>
      <c r="I2349" s="262"/>
      <c r="J2349" s="266">
        <v>2347</v>
      </c>
      <c r="K2349">
        <v>1.0453846495095315E-2</v>
      </c>
      <c r="L2349" s="267">
        <v>-3.0004286326618087E-3</v>
      </c>
    </row>
    <row r="2350" spans="1:12" ht="14.4" x14ac:dyDescent="0.3">
      <c r="A2350" s="8">
        <v>40730</v>
      </c>
      <c r="B2350" s="260">
        <v>1337.5600589999999</v>
      </c>
      <c r="C2350" s="260">
        <v>1340.9399410000001</v>
      </c>
      <c r="D2350" s="260">
        <v>1330.920044</v>
      </c>
      <c r="E2350" s="260">
        <v>1339.219971</v>
      </c>
      <c r="F2350" s="261">
        <v>1339.219971</v>
      </c>
      <c r="G2350" s="260">
        <v>3564190000</v>
      </c>
      <c r="H2350" s="263">
        <f t="shared" si="36"/>
        <v>1.0015591794422579E-3</v>
      </c>
      <c r="I2350" s="262"/>
      <c r="J2350" s="266">
        <v>2348</v>
      </c>
      <c r="K2350">
        <v>1.0015591794422579E-3</v>
      </c>
      <c r="L2350" s="267">
        <v>-2.9971991324254225E-3</v>
      </c>
    </row>
    <row r="2351" spans="1:12" ht="14.4" x14ac:dyDescent="0.3">
      <c r="A2351" s="8">
        <v>40729</v>
      </c>
      <c r="B2351" s="260">
        <v>1339.589966</v>
      </c>
      <c r="C2351" s="260">
        <v>1340.8900149999999</v>
      </c>
      <c r="D2351" s="260">
        <v>1334.3000489999999</v>
      </c>
      <c r="E2351" s="260">
        <v>1337.880005</v>
      </c>
      <c r="F2351" s="261">
        <v>1337.880005</v>
      </c>
      <c r="G2351" s="260">
        <v>3722320000</v>
      </c>
      <c r="H2351" s="263">
        <f t="shared" si="36"/>
        <v>-1.3361790151366398E-3</v>
      </c>
      <c r="I2351" s="262"/>
      <c r="J2351" s="266">
        <v>2349</v>
      </c>
      <c r="K2351">
        <v>-1.3361790151366398E-3</v>
      </c>
      <c r="L2351" s="267">
        <v>-2.996619989027895E-3</v>
      </c>
    </row>
    <row r="2352" spans="1:12" ht="14.4" x14ac:dyDescent="0.3">
      <c r="A2352" s="8">
        <v>40725</v>
      </c>
      <c r="B2352" s="260">
        <v>1320.6400149999999</v>
      </c>
      <c r="C2352" s="260">
        <v>1341.01001</v>
      </c>
      <c r="D2352" s="260">
        <v>1318.1800539999999</v>
      </c>
      <c r="E2352" s="260">
        <v>1339.670044</v>
      </c>
      <c r="F2352" s="261">
        <v>1339.670044</v>
      </c>
      <c r="G2352" s="260">
        <v>3796930000</v>
      </c>
      <c r="H2352" s="263">
        <f t="shared" si="36"/>
        <v>1.4409701950459236E-2</v>
      </c>
      <c r="I2352" s="262"/>
      <c r="J2352" s="266">
        <v>2350</v>
      </c>
      <c r="K2352">
        <v>1.4409701950459236E-2</v>
      </c>
      <c r="L2352" s="267">
        <v>-2.9876015926638294E-3</v>
      </c>
    </row>
    <row r="2353" spans="1:12" ht="14.4" x14ac:dyDescent="0.3">
      <c r="A2353" s="8">
        <v>40724</v>
      </c>
      <c r="B2353" s="260">
        <v>1307.6400149999999</v>
      </c>
      <c r="C2353" s="260">
        <v>1321.969971</v>
      </c>
      <c r="D2353" s="260">
        <v>1307.6400149999999</v>
      </c>
      <c r="E2353" s="260">
        <v>1320.6400149999999</v>
      </c>
      <c r="F2353" s="261">
        <v>1320.6400149999999</v>
      </c>
      <c r="G2353" s="260">
        <v>4200500000</v>
      </c>
      <c r="H2353" s="263">
        <f t="shared" si="36"/>
        <v>1.0119228593896468E-2</v>
      </c>
      <c r="I2353" s="262"/>
      <c r="J2353" s="266">
        <v>2351</v>
      </c>
      <c r="K2353">
        <v>1.0119228593896468E-2</v>
      </c>
      <c r="L2353" s="267">
        <v>-2.9867269333876127E-3</v>
      </c>
    </row>
    <row r="2354" spans="1:12" ht="14.4" x14ac:dyDescent="0.3">
      <c r="A2354" s="8">
        <v>40723</v>
      </c>
      <c r="B2354" s="260">
        <v>1296.849976</v>
      </c>
      <c r="C2354" s="260">
        <v>1309.209961</v>
      </c>
      <c r="D2354" s="260">
        <v>1296.849976</v>
      </c>
      <c r="E2354" s="260">
        <v>1307.410034</v>
      </c>
      <c r="F2354" s="261">
        <v>1307.410034</v>
      </c>
      <c r="G2354" s="260">
        <v>4347540000</v>
      </c>
      <c r="H2354" s="263">
        <f t="shared" si="36"/>
        <v>8.2827470640634577E-3</v>
      </c>
      <c r="I2354" s="262"/>
      <c r="J2354" s="266">
        <v>2352</v>
      </c>
      <c r="K2354">
        <v>8.2827470640634577E-3</v>
      </c>
      <c r="L2354" s="267">
        <v>-2.9854742710802872E-3</v>
      </c>
    </row>
    <row r="2355" spans="1:12" ht="14.4" x14ac:dyDescent="0.3">
      <c r="A2355" s="8">
        <v>40722</v>
      </c>
      <c r="B2355" s="260">
        <v>1280.209961</v>
      </c>
      <c r="C2355" s="260">
        <v>1296.8000489999999</v>
      </c>
      <c r="D2355" s="260">
        <v>1280.209961</v>
      </c>
      <c r="E2355" s="260">
        <v>1296.670044</v>
      </c>
      <c r="F2355" s="261">
        <v>1296.670044</v>
      </c>
      <c r="G2355" s="260">
        <v>3681500000</v>
      </c>
      <c r="H2355" s="263">
        <f t="shared" si="36"/>
        <v>1.2944354590004299E-2</v>
      </c>
      <c r="I2355" s="262"/>
      <c r="J2355" s="266">
        <v>2353</v>
      </c>
      <c r="K2355">
        <v>1.2944354590004299E-2</v>
      </c>
      <c r="L2355" s="267">
        <v>-2.9841295765644454E-3</v>
      </c>
    </row>
    <row r="2356" spans="1:12" ht="14.4" x14ac:dyDescent="0.3">
      <c r="A2356" s="8">
        <v>40721</v>
      </c>
      <c r="B2356" s="260">
        <v>1268.4399410000001</v>
      </c>
      <c r="C2356" s="260">
        <v>1284.910034</v>
      </c>
      <c r="D2356" s="260">
        <v>1267.530029</v>
      </c>
      <c r="E2356" s="260">
        <v>1280.099976</v>
      </c>
      <c r="F2356" s="261">
        <v>1280.099976</v>
      </c>
      <c r="G2356" s="260">
        <v>3479070000</v>
      </c>
      <c r="H2356" s="263">
        <f t="shared" si="36"/>
        <v>9.1844577634422678E-3</v>
      </c>
      <c r="I2356" s="262"/>
      <c r="J2356" s="266">
        <v>2354</v>
      </c>
      <c r="K2356">
        <v>9.1844577634422678E-3</v>
      </c>
      <c r="L2356" s="267">
        <v>-2.9806433440046176E-3</v>
      </c>
    </row>
    <row r="2357" spans="1:12" ht="14.4" x14ac:dyDescent="0.3">
      <c r="A2357" s="8">
        <v>40718</v>
      </c>
      <c r="B2357" s="260">
        <v>1283.040039</v>
      </c>
      <c r="C2357" s="260">
        <v>1283.9300539999999</v>
      </c>
      <c r="D2357" s="260">
        <v>1267.23999</v>
      </c>
      <c r="E2357" s="260">
        <v>1268.4499510000001</v>
      </c>
      <c r="F2357" s="261">
        <v>1268.4499510000001</v>
      </c>
      <c r="G2357" s="260">
        <v>3665340000</v>
      </c>
      <c r="H2357" s="263">
        <f t="shared" si="36"/>
        <v>-1.1725788079470155E-2</v>
      </c>
      <c r="I2357" s="262"/>
      <c r="J2357" s="266">
        <v>2355</v>
      </c>
      <c r="K2357">
        <v>-1.1725788079470155E-2</v>
      </c>
      <c r="L2357" s="267">
        <v>-2.9805192214542981E-3</v>
      </c>
    </row>
    <row r="2358" spans="1:12" ht="14.4" x14ac:dyDescent="0.3">
      <c r="A2358" s="8">
        <v>40717</v>
      </c>
      <c r="B2358" s="260">
        <v>1286.599976</v>
      </c>
      <c r="C2358" s="260">
        <v>1286.599976</v>
      </c>
      <c r="D2358" s="260">
        <v>1262.869995</v>
      </c>
      <c r="E2358" s="260">
        <v>1283.5</v>
      </c>
      <c r="F2358" s="261">
        <v>1283.5</v>
      </c>
      <c r="G2358" s="260">
        <v>4983450000</v>
      </c>
      <c r="H2358" s="263">
        <f t="shared" si="36"/>
        <v>-2.8279868216201393E-3</v>
      </c>
      <c r="I2358" s="262"/>
      <c r="J2358" s="266">
        <v>2356</v>
      </c>
      <c r="K2358">
        <v>-2.8279868216201393E-3</v>
      </c>
      <c r="L2358" s="267">
        <v>-2.9787732409894104E-3</v>
      </c>
    </row>
    <row r="2359" spans="1:12" ht="14.4" x14ac:dyDescent="0.3">
      <c r="A2359" s="8">
        <v>40716</v>
      </c>
      <c r="B2359" s="260">
        <v>1295.4799800000001</v>
      </c>
      <c r="C2359" s="260">
        <v>1298.6099850000001</v>
      </c>
      <c r="D2359" s="260">
        <v>1286.790039</v>
      </c>
      <c r="E2359" s="260">
        <v>1287.1400149999999</v>
      </c>
      <c r="F2359" s="261">
        <v>1287.1400149999999</v>
      </c>
      <c r="G2359" s="260">
        <v>3718420000</v>
      </c>
      <c r="H2359" s="263">
        <f t="shared" si="36"/>
        <v>-6.4684488627199934E-3</v>
      </c>
      <c r="I2359" s="262"/>
      <c r="J2359" s="266">
        <v>2357</v>
      </c>
      <c r="K2359">
        <v>-6.4684488627199934E-3</v>
      </c>
      <c r="L2359" s="267">
        <v>-2.9736723959411918E-3</v>
      </c>
    </row>
    <row r="2360" spans="1:12" ht="14.4" x14ac:dyDescent="0.3">
      <c r="A2360" s="8">
        <v>40715</v>
      </c>
      <c r="B2360" s="260">
        <v>1278.400024</v>
      </c>
      <c r="C2360" s="260">
        <v>1297.619995</v>
      </c>
      <c r="D2360" s="260">
        <v>1278.400024</v>
      </c>
      <c r="E2360" s="260">
        <v>1295.5200199999999</v>
      </c>
      <c r="F2360" s="261">
        <v>1295.5200199999999</v>
      </c>
      <c r="G2360" s="260">
        <v>4056150000</v>
      </c>
      <c r="H2360" s="263">
        <f t="shared" si="36"/>
        <v>1.3423476330104215E-2</v>
      </c>
      <c r="I2360" s="262"/>
      <c r="J2360" s="266">
        <v>2358</v>
      </c>
      <c r="K2360">
        <v>1.3423476330104215E-2</v>
      </c>
      <c r="L2360" s="267">
        <v>-2.9735740489150383E-3</v>
      </c>
    </row>
    <row r="2361" spans="1:12" ht="14.4" x14ac:dyDescent="0.3">
      <c r="A2361" s="8">
        <v>40714</v>
      </c>
      <c r="B2361" s="260">
        <v>1271.5</v>
      </c>
      <c r="C2361" s="260">
        <v>1280.420044</v>
      </c>
      <c r="D2361" s="260">
        <v>1267.5600589999999</v>
      </c>
      <c r="E2361" s="260">
        <v>1278.3599850000001</v>
      </c>
      <c r="F2361" s="261">
        <v>1278.3599850000001</v>
      </c>
      <c r="G2361" s="260">
        <v>3464660000</v>
      </c>
      <c r="H2361" s="263">
        <f t="shared" si="36"/>
        <v>5.3951907196225337E-3</v>
      </c>
      <c r="I2361" s="262"/>
      <c r="J2361" s="266">
        <v>2359</v>
      </c>
      <c r="K2361">
        <v>5.3951907196225337E-3</v>
      </c>
      <c r="L2361" s="267">
        <v>-2.9731957598565276E-3</v>
      </c>
    </row>
    <row r="2362" spans="1:12" ht="14.4" x14ac:dyDescent="0.3">
      <c r="A2362" s="8">
        <v>40711</v>
      </c>
      <c r="B2362" s="260">
        <v>1268.579956</v>
      </c>
      <c r="C2362" s="260">
        <v>1279.8199460000001</v>
      </c>
      <c r="D2362" s="260">
        <v>1267.400024</v>
      </c>
      <c r="E2362" s="260">
        <v>1271.5</v>
      </c>
      <c r="F2362" s="261">
        <v>1271.5</v>
      </c>
      <c r="G2362" s="260">
        <v>4916460000</v>
      </c>
      <c r="H2362" s="263">
        <f t="shared" si="36"/>
        <v>3.0450166879593585E-3</v>
      </c>
      <c r="I2362" s="262"/>
      <c r="J2362" s="266">
        <v>2360</v>
      </c>
      <c r="K2362">
        <v>3.0450166879593585E-3</v>
      </c>
      <c r="L2362" s="267">
        <v>-2.971271458467685E-3</v>
      </c>
    </row>
    <row r="2363" spans="1:12" ht="14.4" x14ac:dyDescent="0.3">
      <c r="A2363" s="8">
        <v>40710</v>
      </c>
      <c r="B2363" s="260">
        <v>1265.530029</v>
      </c>
      <c r="C2363" s="260">
        <v>1274.1099850000001</v>
      </c>
      <c r="D2363" s="260">
        <v>1258.0699460000001</v>
      </c>
      <c r="E2363" s="260">
        <v>1267.6400149999999</v>
      </c>
      <c r="F2363" s="261">
        <v>1267.6400149999999</v>
      </c>
      <c r="G2363" s="260">
        <v>3846250000</v>
      </c>
      <c r="H2363" s="263">
        <f t="shared" si="36"/>
        <v>1.7543352584985504E-3</v>
      </c>
      <c r="I2363" s="262"/>
      <c r="J2363" s="266">
        <v>2361</v>
      </c>
      <c r="K2363">
        <v>1.7543352584985504E-3</v>
      </c>
      <c r="L2363" s="267">
        <v>-2.9707399692816398E-3</v>
      </c>
    </row>
    <row r="2364" spans="1:12" ht="14.4" x14ac:dyDescent="0.3">
      <c r="A2364" s="8">
        <v>40709</v>
      </c>
      <c r="B2364" s="260">
        <v>1287.869995</v>
      </c>
      <c r="C2364" s="260">
        <v>1287.869995</v>
      </c>
      <c r="D2364" s="260">
        <v>1261.900024</v>
      </c>
      <c r="E2364" s="260">
        <v>1265.420044</v>
      </c>
      <c r="F2364" s="261">
        <v>1265.420044</v>
      </c>
      <c r="G2364" s="260">
        <v>4070500000</v>
      </c>
      <c r="H2364" s="263">
        <f t="shared" si="36"/>
        <v>-1.7431845673211804E-2</v>
      </c>
      <c r="I2364" s="262"/>
      <c r="J2364" s="266">
        <v>2362</v>
      </c>
      <c r="K2364">
        <v>-1.7431845673211804E-2</v>
      </c>
      <c r="L2364" s="267">
        <v>-2.9675026894465883E-3</v>
      </c>
    </row>
    <row r="2365" spans="1:12" ht="14.4" x14ac:dyDescent="0.3">
      <c r="A2365" s="8">
        <v>40708</v>
      </c>
      <c r="B2365" s="260">
        <v>1272.219971</v>
      </c>
      <c r="C2365" s="260">
        <v>1292.5</v>
      </c>
      <c r="D2365" s="260">
        <v>1272.219971</v>
      </c>
      <c r="E2365" s="260">
        <v>1287.869995</v>
      </c>
      <c r="F2365" s="261">
        <v>1287.869995</v>
      </c>
      <c r="G2365" s="260">
        <v>3500280000</v>
      </c>
      <c r="H2365" s="263">
        <f t="shared" si="36"/>
        <v>1.2611779526287536E-2</v>
      </c>
      <c r="I2365" s="262"/>
      <c r="J2365" s="266">
        <v>2363</v>
      </c>
      <c r="K2365">
        <v>1.2611779526287536E-2</v>
      </c>
      <c r="L2365" s="267">
        <v>-2.9661372524836453E-3</v>
      </c>
    </row>
    <row r="2366" spans="1:12" ht="14.4" x14ac:dyDescent="0.3">
      <c r="A2366" s="8">
        <v>40707</v>
      </c>
      <c r="B2366" s="260">
        <v>1271.3100589999999</v>
      </c>
      <c r="C2366" s="260">
        <v>1277.040039</v>
      </c>
      <c r="D2366" s="260">
        <v>1265.6400149999999</v>
      </c>
      <c r="E2366" s="260">
        <v>1271.829956</v>
      </c>
      <c r="F2366" s="261">
        <v>1271.829956</v>
      </c>
      <c r="G2366" s="260">
        <v>4132520000</v>
      </c>
      <c r="H2366" s="263">
        <f t="shared" si="36"/>
        <v>6.6875640322829446E-4</v>
      </c>
      <c r="I2366" s="262"/>
      <c r="J2366" s="266">
        <v>2364</v>
      </c>
      <c r="K2366">
        <v>6.6875640322829446E-4</v>
      </c>
      <c r="L2366" s="267">
        <v>-2.9611454226567187E-3</v>
      </c>
    </row>
    <row r="2367" spans="1:12" ht="14.4" x14ac:dyDescent="0.3">
      <c r="A2367" s="8">
        <v>40704</v>
      </c>
      <c r="B2367" s="260">
        <v>1288.599976</v>
      </c>
      <c r="C2367" s="260">
        <v>1288.599976</v>
      </c>
      <c r="D2367" s="260">
        <v>1268.280029</v>
      </c>
      <c r="E2367" s="260">
        <v>1270.9799800000001</v>
      </c>
      <c r="F2367" s="261">
        <v>1270.9799800000001</v>
      </c>
      <c r="G2367" s="260">
        <v>3846250000</v>
      </c>
      <c r="H2367" s="263">
        <f t="shared" si="36"/>
        <v>-1.3979844840961932E-2</v>
      </c>
      <c r="I2367" s="262"/>
      <c r="J2367" s="266">
        <v>2365</v>
      </c>
      <c r="K2367">
        <v>-1.3979844840961932E-2</v>
      </c>
      <c r="L2367" s="267">
        <v>-2.9609901440328175E-3</v>
      </c>
    </row>
    <row r="2368" spans="1:12" ht="14.4" x14ac:dyDescent="0.3">
      <c r="A2368" s="8">
        <v>40703</v>
      </c>
      <c r="B2368" s="260">
        <v>1279.630005</v>
      </c>
      <c r="C2368" s="260">
        <v>1294.540039</v>
      </c>
      <c r="D2368" s="260">
        <v>1279.630005</v>
      </c>
      <c r="E2368" s="260">
        <v>1289</v>
      </c>
      <c r="F2368" s="261">
        <v>1289</v>
      </c>
      <c r="G2368" s="260">
        <v>3332510000</v>
      </c>
      <c r="H2368" s="263">
        <f t="shared" si="36"/>
        <v>7.3774895782364293E-3</v>
      </c>
      <c r="I2368" s="262"/>
      <c r="J2368" s="266">
        <v>2366</v>
      </c>
      <c r="K2368">
        <v>7.3774895782364293E-3</v>
      </c>
      <c r="L2368" s="267">
        <v>-2.9563044380468834E-3</v>
      </c>
    </row>
    <row r="2369" spans="1:12" ht="14.4" x14ac:dyDescent="0.3">
      <c r="A2369" s="8">
        <v>40702</v>
      </c>
      <c r="B2369" s="260">
        <v>1284.630005</v>
      </c>
      <c r="C2369" s="260">
        <v>1287.040039</v>
      </c>
      <c r="D2369" s="260">
        <v>1277.420044</v>
      </c>
      <c r="E2369" s="260">
        <v>1279.5600589999999</v>
      </c>
      <c r="F2369" s="261">
        <v>1279.5600589999999</v>
      </c>
      <c r="G2369" s="260">
        <v>3970810000</v>
      </c>
      <c r="H2369" s="263">
        <f t="shared" si="36"/>
        <v>-4.1868742875354201E-3</v>
      </c>
      <c r="I2369" s="262"/>
      <c r="J2369" s="266">
        <v>2367</v>
      </c>
      <c r="K2369">
        <v>-4.1868742875354201E-3</v>
      </c>
      <c r="L2369" s="267">
        <v>-2.9496377147184903E-3</v>
      </c>
    </row>
    <row r="2370" spans="1:12" ht="14.4" x14ac:dyDescent="0.3">
      <c r="A2370" s="8">
        <v>40701</v>
      </c>
      <c r="B2370" s="260">
        <v>1286.3100589999999</v>
      </c>
      <c r="C2370" s="260">
        <v>1296.219971</v>
      </c>
      <c r="D2370" s="260">
        <v>1284.73999</v>
      </c>
      <c r="E2370" s="260">
        <v>1284.9399410000001</v>
      </c>
      <c r="F2370" s="261">
        <v>1284.9399410000001</v>
      </c>
      <c r="G2370" s="260">
        <v>3846250000</v>
      </c>
      <c r="H2370" s="263">
        <f t="shared" si="36"/>
        <v>-9.5640775163308958E-4</v>
      </c>
      <c r="I2370" s="262"/>
      <c r="J2370" s="266">
        <v>2368</v>
      </c>
      <c r="K2370">
        <v>-9.5640775163308958E-4</v>
      </c>
      <c r="L2370" s="267">
        <v>-2.9443536434347168E-3</v>
      </c>
    </row>
    <row r="2371" spans="1:12" ht="14.4" x14ac:dyDescent="0.3">
      <c r="A2371" s="8">
        <v>40700</v>
      </c>
      <c r="B2371" s="260">
        <v>1300.26001</v>
      </c>
      <c r="C2371" s="260">
        <v>1300.26001</v>
      </c>
      <c r="D2371" s="260">
        <v>1284.719971</v>
      </c>
      <c r="E2371" s="260">
        <v>1286.170044</v>
      </c>
      <c r="F2371" s="261">
        <v>1286.170044</v>
      </c>
      <c r="G2371" s="260">
        <v>3555980000</v>
      </c>
      <c r="H2371" s="263">
        <f t="shared" si="36"/>
        <v>-1.0760206154744821E-2</v>
      </c>
      <c r="I2371" s="262"/>
      <c r="J2371" s="266">
        <v>2369</v>
      </c>
      <c r="K2371">
        <v>-1.0760206154744821E-2</v>
      </c>
      <c r="L2371" s="267">
        <v>-2.9427364583827619E-3</v>
      </c>
    </row>
    <row r="2372" spans="1:12" ht="14.4" x14ac:dyDescent="0.3">
      <c r="A2372" s="8">
        <v>40697</v>
      </c>
      <c r="B2372" s="260">
        <v>1312.9399410000001</v>
      </c>
      <c r="C2372" s="260">
        <v>1312.9399410000001</v>
      </c>
      <c r="D2372" s="260">
        <v>1297.900024</v>
      </c>
      <c r="E2372" s="260">
        <v>1300.160034</v>
      </c>
      <c r="F2372" s="261">
        <v>1300.160034</v>
      </c>
      <c r="G2372" s="260">
        <v>3505030000</v>
      </c>
      <c r="H2372" s="263">
        <f t="shared" ref="H2372:H2435" si="37">(F2372-F2373)/F2373</f>
        <v>-9.7338092938708855E-3</v>
      </c>
      <c r="I2372" s="262"/>
      <c r="J2372" s="266">
        <v>2370</v>
      </c>
      <c r="K2372">
        <v>-9.7338092938708855E-3</v>
      </c>
      <c r="L2372" s="267">
        <v>-2.9421801970931681E-3</v>
      </c>
    </row>
    <row r="2373" spans="1:12" ht="14.4" x14ac:dyDescent="0.3">
      <c r="A2373" s="8">
        <v>40696</v>
      </c>
      <c r="B2373" s="260">
        <v>1314.5500489999999</v>
      </c>
      <c r="C2373" s="260">
        <v>1318.030029</v>
      </c>
      <c r="D2373" s="260">
        <v>1305.6099850000001</v>
      </c>
      <c r="E2373" s="260">
        <v>1312.9399410000001</v>
      </c>
      <c r="F2373" s="261">
        <v>1312.9399410000001</v>
      </c>
      <c r="G2373" s="260">
        <v>3762170000</v>
      </c>
      <c r="H2373" s="263">
        <f t="shared" si="37"/>
        <v>-1.2248358297386171E-3</v>
      </c>
      <c r="I2373" s="262"/>
      <c r="J2373" s="266">
        <v>2371</v>
      </c>
      <c r="K2373">
        <v>-1.2248358297386171E-3</v>
      </c>
      <c r="L2373" s="267">
        <v>-2.9400203353451039E-3</v>
      </c>
    </row>
    <row r="2374" spans="1:12" ht="14.4" x14ac:dyDescent="0.3">
      <c r="A2374" s="8">
        <v>40695</v>
      </c>
      <c r="B2374" s="260">
        <v>1345.1999510000001</v>
      </c>
      <c r="C2374" s="260">
        <v>1345.1999510000001</v>
      </c>
      <c r="D2374" s="260">
        <v>1313.709961</v>
      </c>
      <c r="E2374" s="260">
        <v>1314.5500489999999</v>
      </c>
      <c r="F2374" s="261">
        <v>1314.5500489999999</v>
      </c>
      <c r="G2374" s="260">
        <v>4241090000</v>
      </c>
      <c r="H2374" s="263">
        <f t="shared" si="37"/>
        <v>-2.278464400568515E-2</v>
      </c>
      <c r="I2374" s="262"/>
      <c r="J2374" s="266">
        <v>2372</v>
      </c>
      <c r="K2374">
        <v>-2.278464400568515E-2</v>
      </c>
      <c r="L2374" s="267">
        <v>-2.9330271319255494E-3</v>
      </c>
    </row>
    <row r="2375" spans="1:12" ht="14.4" x14ac:dyDescent="0.3">
      <c r="A2375" s="8">
        <v>40694</v>
      </c>
      <c r="B2375" s="260">
        <v>1331.099976</v>
      </c>
      <c r="C2375" s="260">
        <v>1345.1999510000001</v>
      </c>
      <c r="D2375" s="260">
        <v>1331.099976</v>
      </c>
      <c r="E2375" s="260">
        <v>1345.1999510000001</v>
      </c>
      <c r="F2375" s="261">
        <v>1345.1999510000001</v>
      </c>
      <c r="G2375" s="260">
        <v>4696240000</v>
      </c>
      <c r="H2375" s="263">
        <f t="shared" si="37"/>
        <v>1.0592724253794206E-2</v>
      </c>
      <c r="I2375" s="262"/>
      <c r="J2375" s="266">
        <v>2373</v>
      </c>
      <c r="K2375">
        <v>1.0592724253794206E-2</v>
      </c>
      <c r="L2375" s="267">
        <v>-2.932671284166923E-3</v>
      </c>
    </row>
    <row r="2376" spans="1:12" ht="14.4" x14ac:dyDescent="0.3">
      <c r="A2376" s="8">
        <v>40690</v>
      </c>
      <c r="B2376" s="260">
        <v>1325.6899410000001</v>
      </c>
      <c r="C2376" s="260">
        <v>1334.619995</v>
      </c>
      <c r="D2376" s="260">
        <v>1325.6899410000001</v>
      </c>
      <c r="E2376" s="260">
        <v>1331.099976</v>
      </c>
      <c r="F2376" s="261">
        <v>1331.099976</v>
      </c>
      <c r="G2376" s="260">
        <v>3124560000</v>
      </c>
      <c r="H2376" s="263">
        <f t="shared" si="37"/>
        <v>4.080920306236132E-3</v>
      </c>
      <c r="I2376" s="262"/>
      <c r="J2376" s="266">
        <v>2374</v>
      </c>
      <c r="K2376">
        <v>4.080920306236132E-3</v>
      </c>
      <c r="L2376" s="267">
        <v>-2.9269097113559556E-3</v>
      </c>
    </row>
    <row r="2377" spans="1:12" ht="14.4" x14ac:dyDescent="0.3">
      <c r="A2377" s="8">
        <v>40689</v>
      </c>
      <c r="B2377" s="260">
        <v>1320.6400149999999</v>
      </c>
      <c r="C2377" s="260">
        <v>1328.51001</v>
      </c>
      <c r="D2377" s="260">
        <v>1314.410034</v>
      </c>
      <c r="E2377" s="260">
        <v>1325.6899410000001</v>
      </c>
      <c r="F2377" s="261">
        <v>1325.6899410000001</v>
      </c>
      <c r="G2377" s="260">
        <v>3259470000</v>
      </c>
      <c r="H2377" s="263">
        <f t="shared" si="37"/>
        <v>3.9531152655042871E-3</v>
      </c>
      <c r="I2377" s="262"/>
      <c r="J2377" s="266">
        <v>2375</v>
      </c>
      <c r="K2377">
        <v>3.9531152655042871E-3</v>
      </c>
      <c r="L2377" s="267">
        <v>-2.9260641095263532E-3</v>
      </c>
    </row>
    <row r="2378" spans="1:12" ht="14.4" x14ac:dyDescent="0.3">
      <c r="A2378" s="8">
        <v>40688</v>
      </c>
      <c r="B2378" s="260">
        <v>1316.3599850000001</v>
      </c>
      <c r="C2378" s="260">
        <v>1325.8599850000001</v>
      </c>
      <c r="D2378" s="260">
        <v>1311.8000489999999</v>
      </c>
      <c r="E2378" s="260">
        <v>1320.469971</v>
      </c>
      <c r="F2378" s="261">
        <v>1320.469971</v>
      </c>
      <c r="G2378" s="260">
        <v>4109670000</v>
      </c>
      <c r="H2378" s="263">
        <f t="shared" si="37"/>
        <v>3.1831691643784514E-3</v>
      </c>
      <c r="I2378" s="262"/>
      <c r="J2378" s="266">
        <v>2376</v>
      </c>
      <c r="K2378">
        <v>3.1831691643784514E-3</v>
      </c>
      <c r="L2378" s="267">
        <v>-2.9248736835559355E-3</v>
      </c>
    </row>
    <row r="2379" spans="1:12" ht="14.4" x14ac:dyDescent="0.3">
      <c r="A2379" s="8">
        <v>40687</v>
      </c>
      <c r="B2379" s="260">
        <v>1317.6999510000001</v>
      </c>
      <c r="C2379" s="260">
        <v>1323.719971</v>
      </c>
      <c r="D2379" s="260">
        <v>1313.869995</v>
      </c>
      <c r="E2379" s="260">
        <v>1316.280029</v>
      </c>
      <c r="F2379" s="261">
        <v>1316.280029</v>
      </c>
      <c r="G2379" s="260">
        <v>3846250000</v>
      </c>
      <c r="H2379" s="263">
        <f t="shared" si="37"/>
        <v>-8.2738031391097833E-4</v>
      </c>
      <c r="I2379" s="262"/>
      <c r="J2379" s="266">
        <v>2377</v>
      </c>
      <c r="K2379">
        <v>-8.2738031391097833E-4</v>
      </c>
      <c r="L2379" s="267">
        <v>-2.9238324645373989E-3</v>
      </c>
    </row>
    <row r="2380" spans="1:12" ht="14.4" x14ac:dyDescent="0.3">
      <c r="A2380" s="8">
        <v>40686</v>
      </c>
      <c r="B2380" s="260">
        <v>1333.0699460000001</v>
      </c>
      <c r="C2380" s="260">
        <v>1333.0699460000001</v>
      </c>
      <c r="D2380" s="260">
        <v>1312.880005</v>
      </c>
      <c r="E2380" s="260">
        <v>1317.369995</v>
      </c>
      <c r="F2380" s="261">
        <v>1317.369995</v>
      </c>
      <c r="G2380" s="260">
        <v>3255580000</v>
      </c>
      <c r="H2380" s="263">
        <f t="shared" si="37"/>
        <v>-1.192558503640539E-2</v>
      </c>
      <c r="I2380" s="262"/>
      <c r="J2380" s="266">
        <v>2378</v>
      </c>
      <c r="K2380">
        <v>-1.192558503640539E-2</v>
      </c>
      <c r="L2380" s="267">
        <v>-2.9223766561292078E-3</v>
      </c>
    </row>
    <row r="2381" spans="1:12" ht="14.4" x14ac:dyDescent="0.3">
      <c r="A2381" s="8">
        <v>40683</v>
      </c>
      <c r="B2381" s="260">
        <v>1342</v>
      </c>
      <c r="C2381" s="260">
        <v>1342</v>
      </c>
      <c r="D2381" s="260">
        <v>1330.670044</v>
      </c>
      <c r="E2381" s="260">
        <v>1333.2700199999999</v>
      </c>
      <c r="F2381" s="261">
        <v>1333.2700199999999</v>
      </c>
      <c r="G2381" s="260">
        <v>4066020000</v>
      </c>
      <c r="H2381" s="263">
        <f t="shared" si="37"/>
        <v>-7.6882674788020678E-3</v>
      </c>
      <c r="I2381" s="262"/>
      <c r="J2381" s="266">
        <v>2379</v>
      </c>
      <c r="K2381">
        <v>-7.6882674788020678E-3</v>
      </c>
      <c r="L2381" s="267">
        <v>-2.9199426231169673E-3</v>
      </c>
    </row>
    <row r="2382" spans="1:12" ht="14.4" x14ac:dyDescent="0.3">
      <c r="A2382" s="8">
        <v>40682</v>
      </c>
      <c r="B2382" s="260">
        <v>1342.400024</v>
      </c>
      <c r="C2382" s="260">
        <v>1346.8199460000001</v>
      </c>
      <c r="D2382" s="260">
        <v>1336.3599850000001</v>
      </c>
      <c r="E2382" s="260">
        <v>1343.599976</v>
      </c>
      <c r="F2382" s="261">
        <v>1343.599976</v>
      </c>
      <c r="G2382" s="260">
        <v>3626110000</v>
      </c>
      <c r="H2382" s="263">
        <f t="shared" si="37"/>
        <v>2.1779409571196936E-3</v>
      </c>
      <c r="I2382" s="262"/>
      <c r="J2382" s="266">
        <v>2380</v>
      </c>
      <c r="K2382">
        <v>2.1779409571196936E-3</v>
      </c>
      <c r="L2382" s="267">
        <v>-2.9190962127158934E-3</v>
      </c>
    </row>
    <row r="2383" spans="1:12" ht="14.4" x14ac:dyDescent="0.3">
      <c r="A2383" s="8">
        <v>40681</v>
      </c>
      <c r="B2383" s="260">
        <v>1328.540039</v>
      </c>
      <c r="C2383" s="260">
        <v>1341.8199460000001</v>
      </c>
      <c r="D2383" s="260">
        <v>1326.589966</v>
      </c>
      <c r="E2383" s="260">
        <v>1340.6800539999999</v>
      </c>
      <c r="F2383" s="261">
        <v>1340.6800539999999</v>
      </c>
      <c r="G2383" s="260">
        <v>3922030000</v>
      </c>
      <c r="H2383" s="263">
        <f t="shared" si="37"/>
        <v>8.803800039184833E-3</v>
      </c>
      <c r="I2383" s="262"/>
      <c r="J2383" s="266">
        <v>2381</v>
      </c>
      <c r="K2383">
        <v>8.803800039184833E-3</v>
      </c>
      <c r="L2383" s="267">
        <v>-2.9180485654207288E-3</v>
      </c>
    </row>
    <row r="2384" spans="1:12" ht="14.4" x14ac:dyDescent="0.3">
      <c r="A2384" s="8">
        <v>40680</v>
      </c>
      <c r="B2384" s="260">
        <v>1326.099976</v>
      </c>
      <c r="C2384" s="260">
        <v>1330.420044</v>
      </c>
      <c r="D2384" s="260">
        <v>1318.51001</v>
      </c>
      <c r="E2384" s="260">
        <v>1328.9799800000001</v>
      </c>
      <c r="F2384" s="261">
        <v>1328.9799800000001</v>
      </c>
      <c r="G2384" s="260">
        <v>4053970000</v>
      </c>
      <c r="H2384" s="263">
        <f t="shared" si="37"/>
        <v>-3.6856116398880148E-4</v>
      </c>
      <c r="I2384" s="262"/>
      <c r="J2384" s="266">
        <v>2382</v>
      </c>
      <c r="K2384">
        <v>-3.6856116398880148E-4</v>
      </c>
      <c r="L2384" s="267">
        <v>-2.916713209081101E-3</v>
      </c>
    </row>
    <row r="2385" spans="1:12" ht="14.4" x14ac:dyDescent="0.3">
      <c r="A2385" s="8">
        <v>40679</v>
      </c>
      <c r="B2385" s="260">
        <v>1334.7700199999999</v>
      </c>
      <c r="C2385" s="260">
        <v>1343.329956</v>
      </c>
      <c r="D2385" s="260">
        <v>1327.3199460000001</v>
      </c>
      <c r="E2385" s="260">
        <v>1329.469971</v>
      </c>
      <c r="F2385" s="261">
        <v>1329.469971</v>
      </c>
      <c r="G2385" s="260">
        <v>3846250000</v>
      </c>
      <c r="H2385" s="263">
        <f t="shared" si="37"/>
        <v>-6.2043915440711883E-3</v>
      </c>
      <c r="I2385" s="262"/>
      <c r="J2385" s="266">
        <v>2383</v>
      </c>
      <c r="K2385">
        <v>-6.2043915440711883E-3</v>
      </c>
      <c r="L2385" s="267">
        <v>-2.916657094698447E-3</v>
      </c>
    </row>
    <row r="2386" spans="1:12" ht="14.4" x14ac:dyDescent="0.3">
      <c r="A2386" s="8">
        <v>40676</v>
      </c>
      <c r="B2386" s="260">
        <v>1348.6899410000001</v>
      </c>
      <c r="C2386" s="260">
        <v>1350.469971</v>
      </c>
      <c r="D2386" s="260">
        <v>1333.3599850000001</v>
      </c>
      <c r="E2386" s="260">
        <v>1337.7700199999999</v>
      </c>
      <c r="F2386" s="261">
        <v>1337.7700199999999</v>
      </c>
      <c r="G2386" s="260">
        <v>3426660000</v>
      </c>
      <c r="H2386" s="263">
        <f t="shared" si="37"/>
        <v>-8.067329408211317E-3</v>
      </c>
      <c r="I2386" s="262"/>
      <c r="J2386" s="266">
        <v>2384</v>
      </c>
      <c r="K2386">
        <v>-8.067329408211317E-3</v>
      </c>
      <c r="L2386" s="267">
        <v>-2.9156631946064362E-3</v>
      </c>
    </row>
    <row r="2387" spans="1:12" ht="14.4" x14ac:dyDescent="0.3">
      <c r="A2387" s="8">
        <v>40675</v>
      </c>
      <c r="B2387" s="260">
        <v>1339.3900149999999</v>
      </c>
      <c r="C2387" s="260">
        <v>1351.0500489999999</v>
      </c>
      <c r="D2387" s="260">
        <v>1332.030029</v>
      </c>
      <c r="E2387" s="260">
        <v>1348.650024</v>
      </c>
      <c r="F2387" s="261">
        <v>1348.650024</v>
      </c>
      <c r="G2387" s="260">
        <v>3777210000</v>
      </c>
      <c r="H2387" s="263">
        <f t="shared" si="37"/>
        <v>4.8954370942113912E-3</v>
      </c>
      <c r="I2387" s="262"/>
      <c r="J2387" s="266">
        <v>2385</v>
      </c>
      <c r="K2387">
        <v>4.8954370942113912E-3</v>
      </c>
      <c r="L2387" s="267">
        <v>-2.9135911401321096E-3</v>
      </c>
    </row>
    <row r="2388" spans="1:12" ht="14.4" x14ac:dyDescent="0.3">
      <c r="A2388" s="8">
        <v>40674</v>
      </c>
      <c r="B2388" s="260">
        <v>1354.51001</v>
      </c>
      <c r="C2388" s="260">
        <v>1354.51001</v>
      </c>
      <c r="D2388" s="260">
        <v>1336.3599850000001</v>
      </c>
      <c r="E2388" s="260">
        <v>1342.079956</v>
      </c>
      <c r="F2388" s="261">
        <v>1342.079956</v>
      </c>
      <c r="G2388" s="260">
        <v>3846250000</v>
      </c>
      <c r="H2388" s="263">
        <f t="shared" si="37"/>
        <v>-1.1111495786944134E-2</v>
      </c>
      <c r="I2388" s="262"/>
      <c r="J2388" s="266">
        <v>2386</v>
      </c>
      <c r="K2388">
        <v>-1.1111495786944134E-2</v>
      </c>
      <c r="L2388" s="267">
        <v>-2.9133737609452364E-3</v>
      </c>
    </row>
    <row r="2389" spans="1:12" ht="14.4" x14ac:dyDescent="0.3">
      <c r="A2389" s="8">
        <v>40673</v>
      </c>
      <c r="B2389" s="260">
        <v>1348.339966</v>
      </c>
      <c r="C2389" s="260">
        <v>1359.4399410000001</v>
      </c>
      <c r="D2389" s="260">
        <v>1348.339966</v>
      </c>
      <c r="E2389" s="260">
        <v>1357.160034</v>
      </c>
      <c r="F2389" s="261">
        <v>1357.160034</v>
      </c>
      <c r="G2389" s="260">
        <v>4223740000</v>
      </c>
      <c r="H2389" s="263">
        <f t="shared" si="37"/>
        <v>8.0740365635283574E-3</v>
      </c>
      <c r="I2389" s="262"/>
      <c r="J2389" s="266">
        <v>2387</v>
      </c>
      <c r="K2389">
        <v>8.0740365635283574E-3</v>
      </c>
      <c r="L2389" s="267">
        <v>-2.9123191248194508E-3</v>
      </c>
    </row>
    <row r="2390" spans="1:12" ht="14.4" x14ac:dyDescent="0.3">
      <c r="A2390" s="8">
        <v>40672</v>
      </c>
      <c r="B2390" s="260">
        <v>1340.1999510000001</v>
      </c>
      <c r="C2390" s="260">
        <v>1349.4399410000001</v>
      </c>
      <c r="D2390" s="260">
        <v>1338.6400149999999</v>
      </c>
      <c r="E2390" s="260">
        <v>1346.290039</v>
      </c>
      <c r="F2390" s="261">
        <v>1346.290039</v>
      </c>
      <c r="G2390" s="260">
        <v>4265250000</v>
      </c>
      <c r="H2390" s="263">
        <f t="shared" si="37"/>
        <v>4.5441637238202845E-3</v>
      </c>
      <c r="I2390" s="262"/>
      <c r="J2390" s="266">
        <v>2388</v>
      </c>
      <c r="K2390">
        <v>4.5441637238202845E-3</v>
      </c>
      <c r="L2390" s="267">
        <v>-2.9118146788908524E-3</v>
      </c>
    </row>
    <row r="2391" spans="1:12" ht="14.4" x14ac:dyDescent="0.3">
      <c r="A2391" s="8">
        <v>40669</v>
      </c>
      <c r="B2391" s="260">
        <v>1340.23999</v>
      </c>
      <c r="C2391" s="260">
        <v>1354.3599850000001</v>
      </c>
      <c r="D2391" s="260">
        <v>1335.579956</v>
      </c>
      <c r="E2391" s="260">
        <v>1340.1999510000001</v>
      </c>
      <c r="F2391" s="261">
        <v>1340.1999510000001</v>
      </c>
      <c r="G2391" s="260">
        <v>4223740000</v>
      </c>
      <c r="H2391" s="263">
        <f t="shared" si="37"/>
        <v>3.8199199248581859E-3</v>
      </c>
      <c r="I2391" s="262"/>
      <c r="J2391" s="266">
        <v>2389</v>
      </c>
      <c r="K2391">
        <v>3.8199199248581859E-3</v>
      </c>
      <c r="L2391" s="267">
        <v>-2.9103647955918848E-3</v>
      </c>
    </row>
    <row r="2392" spans="1:12" ht="14.4" x14ac:dyDescent="0.3">
      <c r="A2392" s="8">
        <v>40668</v>
      </c>
      <c r="B2392" s="260">
        <v>1344.160034</v>
      </c>
      <c r="C2392" s="260">
        <v>1348</v>
      </c>
      <c r="D2392" s="260">
        <v>1329.170044</v>
      </c>
      <c r="E2392" s="260">
        <v>1335.099976</v>
      </c>
      <c r="F2392" s="261">
        <v>1335.099976</v>
      </c>
      <c r="G2392" s="260">
        <v>3846250000</v>
      </c>
      <c r="H2392" s="263">
        <f t="shared" si="37"/>
        <v>-9.0698352950829859E-3</v>
      </c>
      <c r="I2392" s="262"/>
      <c r="J2392" s="266">
        <v>2390</v>
      </c>
      <c r="K2392">
        <v>-9.0698352950829859E-3</v>
      </c>
      <c r="L2392" s="267">
        <v>-2.907601353553349E-3</v>
      </c>
    </row>
    <row r="2393" spans="1:12" ht="14.4" x14ac:dyDescent="0.3">
      <c r="A2393" s="8">
        <v>40667</v>
      </c>
      <c r="B2393" s="260">
        <v>1355.900024</v>
      </c>
      <c r="C2393" s="260">
        <v>1355.900024</v>
      </c>
      <c r="D2393" s="260">
        <v>1341.5</v>
      </c>
      <c r="E2393" s="260">
        <v>1347.3199460000001</v>
      </c>
      <c r="F2393" s="261">
        <v>1347.3199460000001</v>
      </c>
      <c r="G2393" s="260">
        <v>4223740000</v>
      </c>
      <c r="H2393" s="263">
        <f t="shared" si="37"/>
        <v>-6.8553088073863636E-3</v>
      </c>
      <c r="I2393" s="262"/>
      <c r="J2393" s="266">
        <v>2391</v>
      </c>
      <c r="K2393">
        <v>-6.8553088073863636E-3</v>
      </c>
      <c r="L2393" s="267">
        <v>-2.9070405074018602E-3</v>
      </c>
    </row>
    <row r="2394" spans="1:12" ht="14.4" x14ac:dyDescent="0.3">
      <c r="A2394" s="8">
        <v>40666</v>
      </c>
      <c r="B2394" s="260">
        <v>1359.76001</v>
      </c>
      <c r="C2394" s="260">
        <v>1360.839966</v>
      </c>
      <c r="D2394" s="260">
        <v>1349.5200199999999</v>
      </c>
      <c r="E2394" s="260">
        <v>1356.619995</v>
      </c>
      <c r="F2394" s="261">
        <v>1356.619995</v>
      </c>
      <c r="G2394" s="260">
        <v>4223740000</v>
      </c>
      <c r="H2394" s="263">
        <f t="shared" si="37"/>
        <v>-3.3793039317669324E-3</v>
      </c>
      <c r="I2394" s="262"/>
      <c r="J2394" s="266">
        <v>2392</v>
      </c>
      <c r="K2394">
        <v>-3.3793039317669324E-3</v>
      </c>
      <c r="L2394" s="267">
        <v>-2.9033801350211684E-3</v>
      </c>
    </row>
    <row r="2395" spans="1:12" ht="14.4" x14ac:dyDescent="0.3">
      <c r="A2395" s="8">
        <v>40665</v>
      </c>
      <c r="B2395" s="260">
        <v>1365.209961</v>
      </c>
      <c r="C2395" s="260">
        <v>1370.579956</v>
      </c>
      <c r="D2395" s="260">
        <v>1358.589966</v>
      </c>
      <c r="E2395" s="260">
        <v>1361.219971</v>
      </c>
      <c r="F2395" s="261">
        <v>1361.219971</v>
      </c>
      <c r="G2395" s="260">
        <v>3846250000</v>
      </c>
      <c r="H2395" s="263">
        <f t="shared" si="37"/>
        <v>-1.7527108383560749E-3</v>
      </c>
      <c r="I2395" s="262"/>
      <c r="J2395" s="266">
        <v>2393</v>
      </c>
      <c r="K2395">
        <v>-1.7527108383560749E-3</v>
      </c>
      <c r="L2395" s="267">
        <v>-2.9011090442883376E-3</v>
      </c>
    </row>
    <row r="2396" spans="1:12" ht="14.4" x14ac:dyDescent="0.3">
      <c r="A2396" s="8">
        <v>40662</v>
      </c>
      <c r="B2396" s="260">
        <v>1360.1400149999999</v>
      </c>
      <c r="C2396" s="260">
        <v>1364.5600589999999</v>
      </c>
      <c r="D2396" s="260">
        <v>1358.6899410000001</v>
      </c>
      <c r="E2396" s="260">
        <v>1363.6099850000001</v>
      </c>
      <c r="F2396" s="261">
        <v>1363.6099850000001</v>
      </c>
      <c r="G2396" s="260">
        <v>3479070000</v>
      </c>
      <c r="H2396" s="263">
        <f t="shared" si="37"/>
        <v>2.3006623000802868E-3</v>
      </c>
      <c r="I2396" s="262"/>
      <c r="J2396" s="266">
        <v>2394</v>
      </c>
      <c r="K2396">
        <v>2.3006623000802868E-3</v>
      </c>
      <c r="L2396" s="267">
        <v>-2.8999798136755137E-3</v>
      </c>
    </row>
    <row r="2397" spans="1:12" ht="14.4" x14ac:dyDescent="0.3">
      <c r="A2397" s="8">
        <v>40661</v>
      </c>
      <c r="B2397" s="260">
        <v>1353.8599850000001</v>
      </c>
      <c r="C2397" s="260">
        <v>1361.709961</v>
      </c>
      <c r="D2397" s="260">
        <v>1353.599976</v>
      </c>
      <c r="E2397" s="260">
        <v>1360.4799800000001</v>
      </c>
      <c r="F2397" s="261">
        <v>1360.4799800000001</v>
      </c>
      <c r="G2397" s="260">
        <v>4036820000</v>
      </c>
      <c r="H2397" s="263">
        <f t="shared" si="37"/>
        <v>3.5554238371831152E-3</v>
      </c>
      <c r="I2397" s="262"/>
      <c r="J2397" s="266">
        <v>2395</v>
      </c>
      <c r="K2397">
        <v>3.5554238371831152E-3</v>
      </c>
      <c r="L2397" s="267">
        <v>-2.8999527129869446E-3</v>
      </c>
    </row>
    <row r="2398" spans="1:12" ht="14.4" x14ac:dyDescent="0.3">
      <c r="A2398" s="8">
        <v>40660</v>
      </c>
      <c r="B2398" s="260">
        <v>1348.4300539999999</v>
      </c>
      <c r="C2398" s="260">
        <v>1357.48999</v>
      </c>
      <c r="D2398" s="260">
        <v>1344.25</v>
      </c>
      <c r="E2398" s="260">
        <v>1355.660034</v>
      </c>
      <c r="F2398" s="261">
        <v>1355.660034</v>
      </c>
      <c r="G2398" s="260">
        <v>4051570000</v>
      </c>
      <c r="H2398" s="263">
        <f t="shared" si="37"/>
        <v>6.2498471411912004E-3</v>
      </c>
      <c r="I2398" s="262"/>
      <c r="J2398" s="266">
        <v>2396</v>
      </c>
      <c r="K2398">
        <v>6.2498471411912004E-3</v>
      </c>
      <c r="L2398" s="267">
        <v>-2.8957162394531617E-3</v>
      </c>
    </row>
    <row r="2399" spans="1:12" ht="14.4" x14ac:dyDescent="0.3">
      <c r="A2399" s="8">
        <v>40659</v>
      </c>
      <c r="B2399" s="260">
        <v>1336.75</v>
      </c>
      <c r="C2399" s="260">
        <v>1349.5500489999999</v>
      </c>
      <c r="D2399" s="260">
        <v>1336.75</v>
      </c>
      <c r="E2399" s="260">
        <v>1347.23999</v>
      </c>
      <c r="F2399" s="261">
        <v>1347.23999</v>
      </c>
      <c r="G2399" s="260">
        <v>3908060000</v>
      </c>
      <c r="H2399" s="263">
        <f t="shared" si="37"/>
        <v>8.9795843475004942E-3</v>
      </c>
      <c r="I2399" s="262"/>
      <c r="J2399" s="266">
        <v>2397</v>
      </c>
      <c r="K2399">
        <v>8.9795843475004942E-3</v>
      </c>
      <c r="L2399" s="267">
        <v>-2.8916363218585675E-3</v>
      </c>
    </row>
    <row r="2400" spans="1:12" ht="14.4" x14ac:dyDescent="0.3">
      <c r="A2400" s="8">
        <v>40658</v>
      </c>
      <c r="B2400" s="260">
        <v>1337.1400149999999</v>
      </c>
      <c r="C2400" s="260">
        <v>1337.5500489999999</v>
      </c>
      <c r="D2400" s="260">
        <v>1331.469971</v>
      </c>
      <c r="E2400" s="260">
        <v>1335.25</v>
      </c>
      <c r="F2400" s="261">
        <v>1335.25</v>
      </c>
      <c r="G2400" s="260">
        <v>2142130000</v>
      </c>
      <c r="H2400" s="263">
        <f t="shared" si="37"/>
        <v>-1.5926699906059856E-3</v>
      </c>
      <c r="I2400" s="262"/>
      <c r="J2400" s="266">
        <v>2398</v>
      </c>
      <c r="K2400">
        <v>-1.5926699906059856E-3</v>
      </c>
      <c r="L2400" s="267">
        <v>-2.8877071842684969E-3</v>
      </c>
    </row>
    <row r="2401" spans="1:12" ht="14.4" x14ac:dyDescent="0.3">
      <c r="A2401" s="8">
        <v>40654</v>
      </c>
      <c r="B2401" s="260">
        <v>1333.2299800000001</v>
      </c>
      <c r="C2401" s="260">
        <v>1337.48999</v>
      </c>
      <c r="D2401" s="260">
        <v>1332.829956</v>
      </c>
      <c r="E2401" s="260">
        <v>1337.380005</v>
      </c>
      <c r="F2401" s="261">
        <v>1337.380005</v>
      </c>
      <c r="G2401" s="260">
        <v>3587240000</v>
      </c>
      <c r="H2401" s="263">
        <f t="shared" si="37"/>
        <v>5.2767822838567496E-3</v>
      </c>
      <c r="I2401" s="262"/>
      <c r="J2401" s="266">
        <v>2399</v>
      </c>
      <c r="K2401">
        <v>5.2767822838567496E-3</v>
      </c>
      <c r="L2401" s="267">
        <v>-2.8866253360058944E-3</v>
      </c>
    </row>
    <row r="2402" spans="1:12" ht="14.4" x14ac:dyDescent="0.3">
      <c r="A2402" s="8">
        <v>40653</v>
      </c>
      <c r="B2402" s="260">
        <v>1319.119995</v>
      </c>
      <c r="C2402" s="260">
        <v>1332.660034</v>
      </c>
      <c r="D2402" s="260">
        <v>1319.119995</v>
      </c>
      <c r="E2402" s="260">
        <v>1330.3599850000001</v>
      </c>
      <c r="F2402" s="261">
        <v>1330.3599850000001</v>
      </c>
      <c r="G2402" s="260">
        <v>4236280000</v>
      </c>
      <c r="H2402" s="263">
        <f t="shared" si="37"/>
        <v>1.351494725630782E-2</v>
      </c>
      <c r="I2402" s="262"/>
      <c r="J2402" s="266">
        <v>2400</v>
      </c>
      <c r="K2402">
        <v>1.351494725630782E-2</v>
      </c>
      <c r="L2402" s="267">
        <v>-2.8793603400374965E-3</v>
      </c>
    </row>
    <row r="2403" spans="1:12" ht="14.4" x14ac:dyDescent="0.3">
      <c r="A2403" s="8">
        <v>40652</v>
      </c>
      <c r="B2403" s="260">
        <v>1305.98999</v>
      </c>
      <c r="C2403" s="260">
        <v>1312.6999510000001</v>
      </c>
      <c r="D2403" s="260">
        <v>1303.969971</v>
      </c>
      <c r="E2403" s="260">
        <v>1312.619995</v>
      </c>
      <c r="F2403" s="261">
        <v>1312.619995</v>
      </c>
      <c r="G2403" s="260">
        <v>3886300000</v>
      </c>
      <c r="H2403" s="263">
        <f t="shared" si="37"/>
        <v>5.731170536519079E-3</v>
      </c>
      <c r="I2403" s="262"/>
      <c r="J2403" s="266">
        <v>2401</v>
      </c>
      <c r="K2403">
        <v>5.731170536519079E-3</v>
      </c>
      <c r="L2403" s="267">
        <v>-2.8764223190548234E-3</v>
      </c>
    </row>
    <row r="2404" spans="1:12" ht="14.4" x14ac:dyDescent="0.3">
      <c r="A2404" s="8">
        <v>40651</v>
      </c>
      <c r="B2404" s="260">
        <v>1313.349976</v>
      </c>
      <c r="C2404" s="260">
        <v>1313.349976</v>
      </c>
      <c r="D2404" s="260">
        <v>1294.6999510000001</v>
      </c>
      <c r="E2404" s="260">
        <v>1305.1400149999999</v>
      </c>
      <c r="F2404" s="261">
        <v>1305.1400149999999</v>
      </c>
      <c r="G2404" s="260">
        <v>4223740000</v>
      </c>
      <c r="H2404" s="263">
        <f t="shared" si="37"/>
        <v>-1.1017851604204045E-2</v>
      </c>
      <c r="I2404" s="262"/>
      <c r="J2404" s="266">
        <v>2402</v>
      </c>
      <c r="K2404">
        <v>-1.1017851604204045E-2</v>
      </c>
      <c r="L2404" s="267">
        <v>-2.8748828113334063E-3</v>
      </c>
    </row>
    <row r="2405" spans="1:12" ht="14.4" x14ac:dyDescent="0.3">
      <c r="A2405" s="8">
        <v>40648</v>
      </c>
      <c r="B2405" s="260">
        <v>1314.540039</v>
      </c>
      <c r="C2405" s="260">
        <v>1322.880005</v>
      </c>
      <c r="D2405" s="260">
        <v>1313.6800539999999</v>
      </c>
      <c r="E2405" s="260">
        <v>1319.6800539999999</v>
      </c>
      <c r="F2405" s="261">
        <v>1319.6800539999999</v>
      </c>
      <c r="G2405" s="260">
        <v>4223740000</v>
      </c>
      <c r="H2405" s="263">
        <f t="shared" si="37"/>
        <v>3.9254130188142713E-3</v>
      </c>
      <c r="I2405" s="262"/>
      <c r="J2405" s="266">
        <v>2403</v>
      </c>
      <c r="K2405">
        <v>3.9254130188142713E-3</v>
      </c>
      <c r="L2405" s="267">
        <v>-2.8650794937241358E-3</v>
      </c>
    </row>
    <row r="2406" spans="1:12" ht="14.4" x14ac:dyDescent="0.3">
      <c r="A2406" s="8">
        <v>40647</v>
      </c>
      <c r="B2406" s="260">
        <v>1311.130005</v>
      </c>
      <c r="C2406" s="260">
        <v>1316.790039</v>
      </c>
      <c r="D2406" s="260">
        <v>1302.420044</v>
      </c>
      <c r="E2406" s="260">
        <v>1314.5200199999999</v>
      </c>
      <c r="F2406" s="261">
        <v>1314.5200199999999</v>
      </c>
      <c r="G2406" s="260">
        <v>3872630000</v>
      </c>
      <c r="H2406" s="263">
        <f t="shared" si="37"/>
        <v>8.3677084893537341E-5</v>
      </c>
      <c r="I2406" s="262"/>
      <c r="J2406" s="266">
        <v>2404</v>
      </c>
      <c r="K2406">
        <v>8.3677084893537341E-5</v>
      </c>
      <c r="L2406" s="267">
        <v>-2.8646859977113953E-3</v>
      </c>
    </row>
    <row r="2407" spans="1:12" ht="14.4" x14ac:dyDescent="0.3">
      <c r="A2407" s="8">
        <v>40646</v>
      </c>
      <c r="B2407" s="260">
        <v>1314.030029</v>
      </c>
      <c r="C2407" s="260">
        <v>1321.349976</v>
      </c>
      <c r="D2407" s="260">
        <v>1309.1899410000001</v>
      </c>
      <c r="E2407" s="260">
        <v>1314.410034</v>
      </c>
      <c r="F2407" s="261">
        <v>1314.410034</v>
      </c>
      <c r="G2407" s="260">
        <v>3850860000</v>
      </c>
      <c r="H2407" s="263">
        <f t="shared" si="37"/>
        <v>1.9023558283008931E-4</v>
      </c>
      <c r="I2407" s="262"/>
      <c r="J2407" s="266">
        <v>2405</v>
      </c>
      <c r="K2407">
        <v>1.9023558283008931E-4</v>
      </c>
      <c r="L2407" s="267">
        <v>-2.8591213797275511E-3</v>
      </c>
    </row>
    <row r="2408" spans="1:12" ht="14.4" x14ac:dyDescent="0.3">
      <c r="A2408" s="8">
        <v>40645</v>
      </c>
      <c r="B2408" s="260">
        <v>1321.959961</v>
      </c>
      <c r="C2408" s="260">
        <v>1321.959961</v>
      </c>
      <c r="D2408" s="260">
        <v>1309.51001</v>
      </c>
      <c r="E2408" s="260">
        <v>1314.160034</v>
      </c>
      <c r="F2408" s="261">
        <v>1314.160034</v>
      </c>
      <c r="G2408" s="260">
        <v>4275490000</v>
      </c>
      <c r="H2408" s="263">
        <f t="shared" si="37"/>
        <v>-7.776699412055707E-3</v>
      </c>
      <c r="I2408" s="262"/>
      <c r="J2408" s="266">
        <v>2406</v>
      </c>
      <c r="K2408">
        <v>-7.776699412055707E-3</v>
      </c>
      <c r="L2408" s="267">
        <v>-2.8577618175099876E-3</v>
      </c>
    </row>
    <row r="2409" spans="1:12" ht="14.4" x14ac:dyDescent="0.3">
      <c r="A2409" s="8">
        <v>40644</v>
      </c>
      <c r="B2409" s="260">
        <v>1329.01001</v>
      </c>
      <c r="C2409" s="260">
        <v>1333.7700199999999</v>
      </c>
      <c r="D2409" s="260">
        <v>1321.0600589999999</v>
      </c>
      <c r="E2409" s="260">
        <v>1324.459961</v>
      </c>
      <c r="F2409" s="261">
        <v>1324.459961</v>
      </c>
      <c r="G2409" s="260">
        <v>3478970000</v>
      </c>
      <c r="H2409" s="263">
        <f t="shared" si="37"/>
        <v>-2.7933795200096689E-3</v>
      </c>
      <c r="I2409" s="262"/>
      <c r="J2409" s="266">
        <v>2407</v>
      </c>
      <c r="K2409">
        <v>-2.7933795200096689E-3</v>
      </c>
      <c r="L2409" s="267">
        <v>-2.8566275462626016E-3</v>
      </c>
    </row>
    <row r="2410" spans="1:12" ht="14.4" x14ac:dyDescent="0.3">
      <c r="A2410" s="8">
        <v>40641</v>
      </c>
      <c r="B2410" s="260">
        <v>1336.160034</v>
      </c>
      <c r="C2410" s="260">
        <v>1339.459961</v>
      </c>
      <c r="D2410" s="260">
        <v>1322.9399410000001</v>
      </c>
      <c r="E2410" s="260">
        <v>1328.170044</v>
      </c>
      <c r="F2410" s="261">
        <v>1328.170044</v>
      </c>
      <c r="G2410" s="260">
        <v>3582810000</v>
      </c>
      <c r="H2410" s="263">
        <f t="shared" si="37"/>
        <v>-4.0044438811524209E-3</v>
      </c>
      <c r="I2410" s="262"/>
      <c r="J2410" s="266">
        <v>2408</v>
      </c>
      <c r="K2410">
        <v>-4.0044438811524209E-3</v>
      </c>
      <c r="L2410" s="267">
        <v>-2.8551785323553043E-3</v>
      </c>
    </row>
    <row r="2411" spans="1:12" ht="14.4" x14ac:dyDescent="0.3">
      <c r="A2411" s="8">
        <v>40640</v>
      </c>
      <c r="B2411" s="260">
        <v>1334.8199460000001</v>
      </c>
      <c r="C2411" s="260">
        <v>1338.8000489999999</v>
      </c>
      <c r="D2411" s="260">
        <v>1326.5600589999999</v>
      </c>
      <c r="E2411" s="260">
        <v>1333.51001</v>
      </c>
      <c r="F2411" s="261">
        <v>1333.51001</v>
      </c>
      <c r="G2411" s="260">
        <v>4005600000</v>
      </c>
      <c r="H2411" s="263">
        <f t="shared" si="37"/>
        <v>-1.5200060954518588E-3</v>
      </c>
      <c r="I2411" s="262"/>
      <c r="J2411" s="266">
        <v>2409</v>
      </c>
      <c r="K2411">
        <v>-1.5200060954518588E-3</v>
      </c>
      <c r="L2411" s="267">
        <v>-2.8513368504501009E-3</v>
      </c>
    </row>
    <row r="2412" spans="1:12" ht="14.4" x14ac:dyDescent="0.3">
      <c r="A2412" s="8">
        <v>40639</v>
      </c>
      <c r="B2412" s="260">
        <v>1335.9399410000001</v>
      </c>
      <c r="C2412" s="260">
        <v>1339.380005</v>
      </c>
      <c r="D2412" s="260">
        <v>1331.089966</v>
      </c>
      <c r="E2412" s="260">
        <v>1335.540039</v>
      </c>
      <c r="F2412" s="261">
        <v>1335.540039</v>
      </c>
      <c r="G2412" s="260">
        <v>4223740000</v>
      </c>
      <c r="H2412" s="263">
        <f t="shared" si="37"/>
        <v>2.1836773816300168E-3</v>
      </c>
      <c r="I2412" s="262"/>
      <c r="J2412" s="266">
        <v>2410</v>
      </c>
      <c r="K2412">
        <v>2.1836773816300168E-3</v>
      </c>
      <c r="L2412" s="267">
        <v>-2.848281719080868E-3</v>
      </c>
    </row>
    <row r="2413" spans="1:12" ht="14.4" x14ac:dyDescent="0.3">
      <c r="A2413" s="8">
        <v>40638</v>
      </c>
      <c r="B2413" s="260">
        <v>1332.030029</v>
      </c>
      <c r="C2413" s="260">
        <v>1338.209961</v>
      </c>
      <c r="D2413" s="260">
        <v>1330.030029</v>
      </c>
      <c r="E2413" s="260">
        <v>1332.630005</v>
      </c>
      <c r="F2413" s="261">
        <v>1332.630005</v>
      </c>
      <c r="G2413" s="260">
        <v>3852280000</v>
      </c>
      <c r="H2413" s="263">
        <f t="shared" si="37"/>
        <v>-1.8005506981199194E-4</v>
      </c>
      <c r="I2413" s="262"/>
      <c r="J2413" s="266">
        <v>2411</v>
      </c>
      <c r="K2413">
        <v>-1.8005506981199194E-4</v>
      </c>
      <c r="L2413" s="267">
        <v>-2.8471604909427713E-3</v>
      </c>
    </row>
    <row r="2414" spans="1:12" ht="14.4" x14ac:dyDescent="0.3">
      <c r="A2414" s="8">
        <v>40637</v>
      </c>
      <c r="B2414" s="260">
        <v>1333.5600589999999</v>
      </c>
      <c r="C2414" s="260">
        <v>1336.73999</v>
      </c>
      <c r="D2414" s="260">
        <v>1329.099976</v>
      </c>
      <c r="E2414" s="260">
        <v>1332.869995</v>
      </c>
      <c r="F2414" s="261">
        <v>1332.869995</v>
      </c>
      <c r="G2414" s="260">
        <v>4223740000</v>
      </c>
      <c r="H2414" s="263">
        <f t="shared" si="37"/>
        <v>3.4520979898296168E-4</v>
      </c>
      <c r="I2414" s="262"/>
      <c r="J2414" s="266">
        <v>2412</v>
      </c>
      <c r="K2414">
        <v>3.4520979898296168E-4</v>
      </c>
      <c r="L2414" s="267">
        <v>-2.839054792432559E-3</v>
      </c>
    </row>
    <row r="2415" spans="1:12" ht="14.4" x14ac:dyDescent="0.3">
      <c r="A2415" s="8">
        <v>40634</v>
      </c>
      <c r="B2415" s="260">
        <v>1329.4799800000001</v>
      </c>
      <c r="C2415" s="260">
        <v>1337.849976</v>
      </c>
      <c r="D2415" s="260">
        <v>1328.8900149999999</v>
      </c>
      <c r="E2415" s="260">
        <v>1332.410034</v>
      </c>
      <c r="F2415" s="261">
        <v>1332.410034</v>
      </c>
      <c r="G2415" s="260">
        <v>4223740000</v>
      </c>
      <c r="H2415" s="263">
        <f t="shared" si="37"/>
        <v>4.9629878780623644E-3</v>
      </c>
      <c r="I2415" s="262"/>
      <c r="J2415" s="266">
        <v>2413</v>
      </c>
      <c r="K2415">
        <v>4.9629878780623644E-3</v>
      </c>
      <c r="L2415" s="267">
        <v>-2.836766736027339E-3</v>
      </c>
    </row>
    <row r="2416" spans="1:12" ht="14.4" x14ac:dyDescent="0.3">
      <c r="A2416" s="8">
        <v>40633</v>
      </c>
      <c r="B2416" s="260">
        <v>1327.4399410000001</v>
      </c>
      <c r="C2416" s="260">
        <v>1329.7700199999999</v>
      </c>
      <c r="D2416" s="260">
        <v>1325.030029</v>
      </c>
      <c r="E2416" s="260">
        <v>1325.829956</v>
      </c>
      <c r="F2416" s="261">
        <v>1325.829956</v>
      </c>
      <c r="G2416" s="260">
        <v>3566270000</v>
      </c>
      <c r="H2416" s="263">
        <f t="shared" si="37"/>
        <v>-1.829501740400908E-3</v>
      </c>
      <c r="I2416" s="262"/>
      <c r="J2416" s="266">
        <v>2414</v>
      </c>
      <c r="K2416">
        <v>-1.829501740400908E-3</v>
      </c>
      <c r="L2416" s="267">
        <v>-2.834470960089912E-3</v>
      </c>
    </row>
    <row r="2417" spans="1:12" ht="14.4" x14ac:dyDescent="0.3">
      <c r="A2417" s="8">
        <v>40632</v>
      </c>
      <c r="B2417" s="260">
        <v>1321.8900149999999</v>
      </c>
      <c r="C2417" s="260">
        <v>1331.73999</v>
      </c>
      <c r="D2417" s="260">
        <v>1321.8900149999999</v>
      </c>
      <c r="E2417" s="260">
        <v>1328.26001</v>
      </c>
      <c r="F2417" s="261">
        <v>1328.26001</v>
      </c>
      <c r="G2417" s="260">
        <v>3809570000</v>
      </c>
      <c r="H2417" s="263">
        <f t="shared" si="37"/>
        <v>6.6847066895027963E-3</v>
      </c>
      <c r="I2417" s="262"/>
      <c r="J2417" s="266">
        <v>2415</v>
      </c>
      <c r="K2417">
        <v>6.6847066895027963E-3</v>
      </c>
      <c r="L2417" s="267">
        <v>-2.8298416763913757E-3</v>
      </c>
    </row>
    <row r="2418" spans="1:12" ht="14.4" x14ac:dyDescent="0.3">
      <c r="A2418" s="8">
        <v>40631</v>
      </c>
      <c r="B2418" s="260">
        <v>1309.369995</v>
      </c>
      <c r="C2418" s="260">
        <v>1319.4499510000001</v>
      </c>
      <c r="D2418" s="260">
        <v>1305.26001</v>
      </c>
      <c r="E2418" s="260">
        <v>1319.4399410000001</v>
      </c>
      <c r="F2418" s="261">
        <v>1319.4399410000001</v>
      </c>
      <c r="G2418" s="260">
        <v>3482580000</v>
      </c>
      <c r="H2418" s="263">
        <f t="shared" si="37"/>
        <v>7.0600450442627836E-3</v>
      </c>
      <c r="I2418" s="262"/>
      <c r="J2418" s="266">
        <v>2416</v>
      </c>
      <c r="K2418">
        <v>7.0600450442627836E-3</v>
      </c>
      <c r="L2418" s="267">
        <v>-2.8279868216201393E-3</v>
      </c>
    </row>
    <row r="2419" spans="1:12" ht="14.4" x14ac:dyDescent="0.3">
      <c r="A2419" s="8">
        <v>40630</v>
      </c>
      <c r="B2419" s="260">
        <v>1315.4499510000001</v>
      </c>
      <c r="C2419" s="260">
        <v>1319.73999</v>
      </c>
      <c r="D2419" s="260">
        <v>1310.1899410000001</v>
      </c>
      <c r="E2419" s="260">
        <v>1310.1899410000001</v>
      </c>
      <c r="F2419" s="261">
        <v>1310.1899410000001</v>
      </c>
      <c r="G2419" s="260">
        <v>3215170000</v>
      </c>
      <c r="H2419" s="263">
        <f t="shared" si="37"/>
        <v>-2.7478367067710887E-3</v>
      </c>
      <c r="I2419" s="262"/>
      <c r="J2419" s="266">
        <v>2417</v>
      </c>
      <c r="K2419">
        <v>-2.7478367067710887E-3</v>
      </c>
      <c r="L2419" s="267">
        <v>-2.8268894681509026E-3</v>
      </c>
    </row>
    <row r="2420" spans="1:12" ht="14.4" x14ac:dyDescent="0.3">
      <c r="A2420" s="8">
        <v>40627</v>
      </c>
      <c r="B2420" s="260">
        <v>1311.8000489999999</v>
      </c>
      <c r="C2420" s="260">
        <v>1319.1800539999999</v>
      </c>
      <c r="D2420" s="260">
        <v>1310.150024</v>
      </c>
      <c r="E2420" s="260">
        <v>1313.8000489999999</v>
      </c>
      <c r="F2420" s="261">
        <v>1313.8000489999999</v>
      </c>
      <c r="G2420" s="260">
        <v>4223740000</v>
      </c>
      <c r="H2420" s="263">
        <f t="shared" si="37"/>
        <v>3.1611371596607404E-3</v>
      </c>
      <c r="I2420" s="262"/>
      <c r="J2420" s="266">
        <v>2418</v>
      </c>
      <c r="K2420">
        <v>3.1611371596607404E-3</v>
      </c>
      <c r="L2420" s="267">
        <v>-2.825508466105802E-3</v>
      </c>
    </row>
    <row r="2421" spans="1:12" ht="14.4" x14ac:dyDescent="0.3">
      <c r="A2421" s="8">
        <v>40626</v>
      </c>
      <c r="B2421" s="260">
        <v>1300.6099850000001</v>
      </c>
      <c r="C2421" s="260">
        <v>1311.339966</v>
      </c>
      <c r="D2421" s="260">
        <v>1297.73999</v>
      </c>
      <c r="E2421" s="260">
        <v>1309.660034</v>
      </c>
      <c r="F2421" s="261">
        <v>1309.660034</v>
      </c>
      <c r="G2421" s="260">
        <v>4223740000</v>
      </c>
      <c r="H2421" s="263">
        <f t="shared" si="37"/>
        <v>9.3407483666868314E-3</v>
      </c>
      <c r="I2421" s="262"/>
      <c r="J2421" s="266">
        <v>2419</v>
      </c>
      <c r="K2421">
        <v>9.3407483666868314E-3</v>
      </c>
      <c r="L2421" s="267">
        <v>-2.8243959201321328E-3</v>
      </c>
    </row>
    <row r="2422" spans="1:12" ht="14.4" x14ac:dyDescent="0.3">
      <c r="A2422" s="8">
        <v>40625</v>
      </c>
      <c r="B2422" s="260">
        <v>1292.1899410000001</v>
      </c>
      <c r="C2422" s="260">
        <v>1300.51001</v>
      </c>
      <c r="D2422" s="260">
        <v>1284.0500489999999</v>
      </c>
      <c r="E2422" s="260">
        <v>1297.540039</v>
      </c>
      <c r="F2422" s="261">
        <v>1297.540039</v>
      </c>
      <c r="G2422" s="260">
        <v>3842350000</v>
      </c>
      <c r="H2422" s="263">
        <f t="shared" si="37"/>
        <v>2.9139792557567904E-3</v>
      </c>
      <c r="I2422" s="262"/>
      <c r="J2422" s="266">
        <v>2420</v>
      </c>
      <c r="K2422">
        <v>2.9139792557567904E-3</v>
      </c>
      <c r="L2422" s="267">
        <v>-2.8217777310465377E-3</v>
      </c>
    </row>
    <row r="2423" spans="1:12" ht="14.4" x14ac:dyDescent="0.3">
      <c r="A2423" s="8">
        <v>40624</v>
      </c>
      <c r="B2423" s="260">
        <v>1298.290039</v>
      </c>
      <c r="C2423" s="260">
        <v>1299.349976</v>
      </c>
      <c r="D2423" s="260">
        <v>1292.6999510000001</v>
      </c>
      <c r="E2423" s="260">
        <v>1293.7700199999999</v>
      </c>
      <c r="F2423" s="261">
        <v>1293.7700199999999</v>
      </c>
      <c r="G2423" s="260">
        <v>3576550000</v>
      </c>
      <c r="H2423" s="263">
        <f t="shared" si="37"/>
        <v>-3.5505668465681981E-3</v>
      </c>
      <c r="I2423" s="262"/>
      <c r="J2423" s="266">
        <v>2421</v>
      </c>
      <c r="K2423">
        <v>-3.5505668465681981E-3</v>
      </c>
      <c r="L2423" s="267">
        <v>-2.81768946836688E-3</v>
      </c>
    </row>
    <row r="2424" spans="1:12" ht="14.4" x14ac:dyDescent="0.3">
      <c r="A2424" s="8">
        <v>40623</v>
      </c>
      <c r="B2424" s="260">
        <v>1281.650024</v>
      </c>
      <c r="C2424" s="260">
        <v>1300.579956</v>
      </c>
      <c r="D2424" s="260">
        <v>1281.650024</v>
      </c>
      <c r="E2424" s="260">
        <v>1298.380005</v>
      </c>
      <c r="F2424" s="261">
        <v>1298.380005</v>
      </c>
      <c r="G2424" s="260">
        <v>4223730000</v>
      </c>
      <c r="H2424" s="263">
        <f t="shared" si="37"/>
        <v>1.4985846408680335E-2</v>
      </c>
      <c r="I2424" s="262"/>
      <c r="J2424" s="266">
        <v>2422</v>
      </c>
      <c r="K2424">
        <v>1.4985846408680335E-2</v>
      </c>
      <c r="L2424" s="267">
        <v>-2.8167750117064363E-3</v>
      </c>
    </row>
    <row r="2425" spans="1:12" ht="14.4" x14ac:dyDescent="0.3">
      <c r="A2425" s="8">
        <v>40620</v>
      </c>
      <c r="B2425" s="260">
        <v>1276.709961</v>
      </c>
      <c r="C2425" s="260">
        <v>1288.880005</v>
      </c>
      <c r="D2425" s="260">
        <v>1276.1800539999999</v>
      </c>
      <c r="E2425" s="260">
        <v>1279.209961</v>
      </c>
      <c r="F2425" s="261">
        <v>1279.209961</v>
      </c>
      <c r="G2425" s="260">
        <v>4685500000</v>
      </c>
      <c r="H2425" s="263">
        <f t="shared" si="37"/>
        <v>4.3102017123040261E-3</v>
      </c>
      <c r="I2425" s="262"/>
      <c r="J2425" s="266">
        <v>2423</v>
      </c>
      <c r="K2425">
        <v>4.3102017123040261E-3</v>
      </c>
      <c r="L2425" s="267">
        <v>-2.8148414264036578E-3</v>
      </c>
    </row>
    <row r="2426" spans="1:12" ht="14.4" x14ac:dyDescent="0.3">
      <c r="A2426" s="8">
        <v>40619</v>
      </c>
      <c r="B2426" s="260">
        <v>1261.6099850000001</v>
      </c>
      <c r="C2426" s="260">
        <v>1278.880005</v>
      </c>
      <c r="D2426" s="260">
        <v>1261.6099850000001</v>
      </c>
      <c r="E2426" s="260">
        <v>1273.719971</v>
      </c>
      <c r="F2426" s="261">
        <v>1273.719971</v>
      </c>
      <c r="G2426" s="260">
        <v>4134950000</v>
      </c>
      <c r="H2426" s="263">
        <f t="shared" si="37"/>
        <v>1.3398228894571367E-2</v>
      </c>
      <c r="I2426" s="262"/>
      <c r="J2426" s="266">
        <v>2424</v>
      </c>
      <c r="K2426">
        <v>1.3398228894571367E-2</v>
      </c>
      <c r="L2426" s="267">
        <v>-2.8098832066987345E-3</v>
      </c>
    </row>
    <row r="2427" spans="1:12" ht="14.4" x14ac:dyDescent="0.3">
      <c r="A2427" s="8">
        <v>40618</v>
      </c>
      <c r="B2427" s="260">
        <v>1279.459961</v>
      </c>
      <c r="C2427" s="260">
        <v>1280.910034</v>
      </c>
      <c r="D2427" s="260">
        <v>1249.0500489999999</v>
      </c>
      <c r="E2427" s="260">
        <v>1256.880005</v>
      </c>
      <c r="F2427" s="261">
        <v>1256.880005</v>
      </c>
      <c r="G2427" s="260">
        <v>5833000000</v>
      </c>
      <c r="H2427" s="263">
        <f t="shared" si="37"/>
        <v>-1.9494948861799387E-2</v>
      </c>
      <c r="I2427" s="262"/>
      <c r="J2427" s="266">
        <v>2425</v>
      </c>
      <c r="K2427">
        <v>-1.9494948861799387E-2</v>
      </c>
      <c r="L2427" s="267">
        <v>-2.8069666238049688E-3</v>
      </c>
    </row>
    <row r="2428" spans="1:12" ht="14.4" x14ac:dyDescent="0.3">
      <c r="A2428" s="8">
        <v>40617</v>
      </c>
      <c r="B2428" s="260">
        <v>1288.459961</v>
      </c>
      <c r="C2428" s="260">
        <v>1288.459961</v>
      </c>
      <c r="D2428" s="260">
        <v>1261.119995</v>
      </c>
      <c r="E2428" s="260">
        <v>1281.869995</v>
      </c>
      <c r="F2428" s="261">
        <v>1281.869995</v>
      </c>
      <c r="G2428" s="260">
        <v>5201400000</v>
      </c>
      <c r="H2428" s="263">
        <f t="shared" si="37"/>
        <v>-1.1200348530916395E-2</v>
      </c>
      <c r="I2428" s="262"/>
      <c r="J2428" s="266">
        <v>2426</v>
      </c>
      <c r="K2428">
        <v>-1.1200348530916395E-2</v>
      </c>
      <c r="L2428" s="267">
        <v>-2.8060632207440191E-3</v>
      </c>
    </row>
    <row r="2429" spans="1:12" ht="14.4" x14ac:dyDescent="0.3">
      <c r="A2429" s="8">
        <v>40616</v>
      </c>
      <c r="B2429" s="260">
        <v>1301.1899410000001</v>
      </c>
      <c r="C2429" s="260">
        <v>1301.1899410000001</v>
      </c>
      <c r="D2429" s="260">
        <v>1286.369995</v>
      </c>
      <c r="E2429" s="260">
        <v>1296.3900149999999</v>
      </c>
      <c r="F2429" s="261">
        <v>1296.3900149999999</v>
      </c>
      <c r="G2429" s="260">
        <v>4050370000</v>
      </c>
      <c r="H2429" s="263">
        <f t="shared" si="37"/>
        <v>-6.0493251637452347E-3</v>
      </c>
      <c r="I2429" s="262"/>
      <c r="J2429" s="266">
        <v>2427</v>
      </c>
      <c r="K2429">
        <v>-6.0493251637452347E-3</v>
      </c>
      <c r="L2429" s="267">
        <v>-2.8055878052288263E-3</v>
      </c>
    </row>
    <row r="2430" spans="1:12" ht="14.4" x14ac:dyDescent="0.3">
      <c r="A2430" s="8">
        <v>40613</v>
      </c>
      <c r="B2430" s="260">
        <v>1293.4300539999999</v>
      </c>
      <c r="C2430" s="260">
        <v>1308.349976</v>
      </c>
      <c r="D2430" s="260">
        <v>1291.98999</v>
      </c>
      <c r="E2430" s="260">
        <v>1304.280029</v>
      </c>
      <c r="F2430" s="261">
        <v>1304.280029</v>
      </c>
      <c r="G2430" s="260">
        <v>3740400000</v>
      </c>
      <c r="H2430" s="263">
        <f t="shared" si="37"/>
        <v>7.0805137063320233E-3</v>
      </c>
      <c r="I2430" s="262"/>
      <c r="J2430" s="266">
        <v>2428</v>
      </c>
      <c r="K2430">
        <v>7.0805137063320233E-3</v>
      </c>
      <c r="L2430" s="267">
        <v>-2.803238450998093E-3</v>
      </c>
    </row>
    <row r="2431" spans="1:12" ht="14.4" x14ac:dyDescent="0.3">
      <c r="A2431" s="8">
        <v>40612</v>
      </c>
      <c r="B2431" s="260">
        <v>1315.719971</v>
      </c>
      <c r="C2431" s="260">
        <v>1315.719971</v>
      </c>
      <c r="D2431" s="260">
        <v>1294.209961</v>
      </c>
      <c r="E2431" s="260">
        <v>1295.1099850000001</v>
      </c>
      <c r="F2431" s="261">
        <v>1295.1099850000001</v>
      </c>
      <c r="G2431" s="260">
        <v>4723020000</v>
      </c>
      <c r="H2431" s="263">
        <f t="shared" si="37"/>
        <v>-1.8870952426918403E-2</v>
      </c>
      <c r="I2431" s="262"/>
      <c r="J2431" s="266">
        <v>2429</v>
      </c>
      <c r="K2431">
        <v>-1.8870952426918403E-2</v>
      </c>
      <c r="L2431" s="267">
        <v>-2.8031266678487294E-3</v>
      </c>
    </row>
    <row r="2432" spans="1:12" ht="14.4" x14ac:dyDescent="0.3">
      <c r="A2432" s="8">
        <v>40611</v>
      </c>
      <c r="B2432" s="260">
        <v>1319.920044</v>
      </c>
      <c r="C2432" s="260">
        <v>1323.209961</v>
      </c>
      <c r="D2432" s="260">
        <v>1312.2700199999999</v>
      </c>
      <c r="E2432" s="260">
        <v>1320.0200199999999</v>
      </c>
      <c r="F2432" s="261">
        <v>1320.0200199999999</v>
      </c>
      <c r="G2432" s="260">
        <v>3709520000</v>
      </c>
      <c r="H2432" s="263">
        <f t="shared" si="37"/>
        <v>-1.3617028593394681E-3</v>
      </c>
      <c r="I2432" s="262"/>
      <c r="J2432" s="266">
        <v>2430</v>
      </c>
      <c r="K2432">
        <v>-1.3617028593394681E-3</v>
      </c>
      <c r="L2432" s="267">
        <v>-2.8028150631667845E-3</v>
      </c>
    </row>
    <row r="2433" spans="1:12" ht="14.4" x14ac:dyDescent="0.3">
      <c r="A2433" s="8">
        <v>40610</v>
      </c>
      <c r="B2433" s="260">
        <v>1311.0500489999999</v>
      </c>
      <c r="C2433" s="260">
        <v>1325.73999</v>
      </c>
      <c r="D2433" s="260">
        <v>1306.8599850000001</v>
      </c>
      <c r="E2433" s="260">
        <v>1321.8199460000001</v>
      </c>
      <c r="F2433" s="261">
        <v>1321.8199460000001</v>
      </c>
      <c r="G2433" s="260">
        <v>4531420000</v>
      </c>
      <c r="H2433" s="263">
        <f t="shared" si="37"/>
        <v>8.9227335878015335E-3</v>
      </c>
      <c r="I2433" s="262"/>
      <c r="J2433" s="266">
        <v>2431</v>
      </c>
      <c r="K2433">
        <v>8.9227335878015335E-3</v>
      </c>
      <c r="L2433" s="267">
        <v>-2.7987719711887521E-3</v>
      </c>
    </row>
    <row r="2434" spans="1:12" ht="14.4" x14ac:dyDescent="0.3">
      <c r="A2434" s="8">
        <v>40609</v>
      </c>
      <c r="B2434" s="260">
        <v>1322.719971</v>
      </c>
      <c r="C2434" s="260">
        <v>1327.6800539999999</v>
      </c>
      <c r="D2434" s="260">
        <v>1303.98999</v>
      </c>
      <c r="E2434" s="260">
        <v>1310.130005</v>
      </c>
      <c r="F2434" s="261">
        <v>1310.130005</v>
      </c>
      <c r="G2434" s="260">
        <v>3964730000</v>
      </c>
      <c r="H2434" s="263">
        <f t="shared" si="37"/>
        <v>-8.341232108246964E-3</v>
      </c>
      <c r="I2434" s="262"/>
      <c r="J2434" s="266">
        <v>2432</v>
      </c>
      <c r="K2434">
        <v>-8.341232108246964E-3</v>
      </c>
      <c r="L2434" s="267">
        <v>-2.7933795200096689E-3</v>
      </c>
    </row>
    <row r="2435" spans="1:12" ht="14.4" x14ac:dyDescent="0.3">
      <c r="A2435" s="8">
        <v>40606</v>
      </c>
      <c r="B2435" s="260">
        <v>1330.7299800000001</v>
      </c>
      <c r="C2435" s="260">
        <v>1331.079956</v>
      </c>
      <c r="D2435" s="260">
        <v>1312.589966</v>
      </c>
      <c r="E2435" s="260">
        <v>1321.150024</v>
      </c>
      <c r="F2435" s="261">
        <v>1321.150024</v>
      </c>
      <c r="G2435" s="260">
        <v>4223740000</v>
      </c>
      <c r="H2435" s="263">
        <f t="shared" si="37"/>
        <v>-7.378037982796801E-3</v>
      </c>
      <c r="I2435" s="262"/>
      <c r="J2435" s="266">
        <v>2433</v>
      </c>
      <c r="K2435">
        <v>-7.378037982796801E-3</v>
      </c>
      <c r="L2435" s="267">
        <v>-2.7917758958200902E-3</v>
      </c>
    </row>
    <row r="2436" spans="1:12" ht="14.4" x14ac:dyDescent="0.3">
      <c r="A2436" s="8">
        <v>40605</v>
      </c>
      <c r="B2436" s="260">
        <v>1312.369995</v>
      </c>
      <c r="C2436" s="260">
        <v>1332.280029</v>
      </c>
      <c r="D2436" s="260">
        <v>1312.369995</v>
      </c>
      <c r="E2436" s="260">
        <v>1330.969971</v>
      </c>
      <c r="F2436" s="261">
        <v>1330.969971</v>
      </c>
      <c r="G2436" s="260">
        <v>4340470000</v>
      </c>
      <c r="H2436" s="263">
        <f t="shared" ref="H2436:H2499" si="38">(F2436-F2437)/F2437</f>
        <v>1.7219002029837834E-2</v>
      </c>
      <c r="I2436" s="262"/>
      <c r="J2436" s="266">
        <v>2434</v>
      </c>
      <c r="K2436">
        <v>1.7219002029837834E-2</v>
      </c>
      <c r="L2436" s="267">
        <v>-2.7876120057509436E-3</v>
      </c>
    </row>
    <row r="2437" spans="1:12" ht="14.4" x14ac:dyDescent="0.3">
      <c r="A2437" s="8">
        <v>40604</v>
      </c>
      <c r="B2437" s="260">
        <v>1305.469971</v>
      </c>
      <c r="C2437" s="260">
        <v>1314.1899410000001</v>
      </c>
      <c r="D2437" s="260">
        <v>1302.579956</v>
      </c>
      <c r="E2437" s="260">
        <v>1308.4399410000001</v>
      </c>
      <c r="F2437" s="261">
        <v>1308.4399410000001</v>
      </c>
      <c r="G2437" s="260">
        <v>1025000000</v>
      </c>
      <c r="H2437" s="263">
        <f t="shared" si="38"/>
        <v>1.6152006545580981E-3</v>
      </c>
      <c r="I2437" s="262"/>
      <c r="J2437" s="266">
        <v>2435</v>
      </c>
      <c r="K2437">
        <v>1.6152006545580981E-3</v>
      </c>
      <c r="L2437" s="267">
        <v>-2.7859287407672453E-3</v>
      </c>
    </row>
    <row r="2438" spans="1:12" ht="14.4" x14ac:dyDescent="0.3">
      <c r="A2438" s="8">
        <v>40603</v>
      </c>
      <c r="B2438" s="260">
        <v>1328.6400149999999</v>
      </c>
      <c r="C2438" s="260">
        <v>1332.089966</v>
      </c>
      <c r="D2438" s="260">
        <v>1306.1400149999999</v>
      </c>
      <c r="E2438" s="260">
        <v>1306.329956</v>
      </c>
      <c r="F2438" s="261">
        <v>1306.329956</v>
      </c>
      <c r="G2438" s="260">
        <v>1180420000</v>
      </c>
      <c r="H2438" s="263">
        <f t="shared" si="38"/>
        <v>-1.5739678016041508E-2</v>
      </c>
      <c r="I2438" s="262"/>
      <c r="J2438" s="266">
        <v>2436</v>
      </c>
      <c r="K2438">
        <v>-1.5739678016041508E-2</v>
      </c>
      <c r="L2438" s="267">
        <v>-2.7857653052925976E-3</v>
      </c>
    </row>
    <row r="2439" spans="1:12" ht="14.4" x14ac:dyDescent="0.3">
      <c r="A2439" s="8">
        <v>40602</v>
      </c>
      <c r="B2439" s="260">
        <v>1321.6099850000001</v>
      </c>
      <c r="C2439" s="260">
        <v>1329.380005</v>
      </c>
      <c r="D2439" s="260">
        <v>1320.5500489999999</v>
      </c>
      <c r="E2439" s="260">
        <v>1327.219971</v>
      </c>
      <c r="F2439" s="261">
        <v>1327.219971</v>
      </c>
      <c r="G2439" s="260">
        <v>1252850000</v>
      </c>
      <c r="H2439" s="263">
        <f t="shared" si="38"/>
        <v>5.5610858352233344E-3</v>
      </c>
      <c r="I2439" s="262"/>
      <c r="J2439" s="266">
        <v>2437</v>
      </c>
      <c r="K2439">
        <v>5.5610858352233344E-3</v>
      </c>
      <c r="L2439" s="267">
        <v>-2.780910976841358E-3</v>
      </c>
    </row>
    <row r="2440" spans="1:12" ht="14.4" x14ac:dyDescent="0.3">
      <c r="A2440" s="8">
        <v>40599</v>
      </c>
      <c r="B2440" s="260">
        <v>1307.339966</v>
      </c>
      <c r="C2440" s="260">
        <v>1320.6099850000001</v>
      </c>
      <c r="D2440" s="260">
        <v>1307.339966</v>
      </c>
      <c r="E2440" s="260">
        <v>1319.880005</v>
      </c>
      <c r="F2440" s="261">
        <v>1319.880005</v>
      </c>
      <c r="G2440" s="260">
        <v>3836030000</v>
      </c>
      <c r="H2440" s="263">
        <f t="shared" si="38"/>
        <v>1.0550516233988517E-2</v>
      </c>
      <c r="I2440" s="262"/>
      <c r="J2440" s="266">
        <v>2438</v>
      </c>
      <c r="K2440">
        <v>1.0550516233988517E-2</v>
      </c>
      <c r="L2440" s="267">
        <v>-2.7790401574869653E-3</v>
      </c>
    </row>
    <row r="2441" spans="1:12" ht="14.4" x14ac:dyDescent="0.3">
      <c r="A2441" s="8">
        <v>40598</v>
      </c>
      <c r="B2441" s="260">
        <v>1307.089966</v>
      </c>
      <c r="C2441" s="260">
        <v>1310.910034</v>
      </c>
      <c r="D2441" s="260">
        <v>1294.26001</v>
      </c>
      <c r="E2441" s="260">
        <v>1306.099976</v>
      </c>
      <c r="F2441" s="261">
        <v>1306.099976</v>
      </c>
      <c r="G2441" s="260">
        <v>1222900000</v>
      </c>
      <c r="H2441" s="263">
        <f t="shared" si="38"/>
        <v>-9.9437660710954725E-4</v>
      </c>
      <c r="I2441" s="262"/>
      <c r="J2441" s="266">
        <v>2439</v>
      </c>
      <c r="K2441">
        <v>-9.9437660710954725E-4</v>
      </c>
      <c r="L2441" s="267">
        <v>-2.7769471240626574E-3</v>
      </c>
    </row>
    <row r="2442" spans="1:12" ht="14.4" x14ac:dyDescent="0.3">
      <c r="A2442" s="8">
        <v>40597</v>
      </c>
      <c r="B2442" s="260">
        <v>1315.4399410000001</v>
      </c>
      <c r="C2442" s="260">
        <v>1317.910034</v>
      </c>
      <c r="D2442" s="260">
        <v>1299.5500489999999</v>
      </c>
      <c r="E2442" s="260">
        <v>1307.400024</v>
      </c>
      <c r="F2442" s="261">
        <v>1307.400024</v>
      </c>
      <c r="G2442" s="260">
        <v>1330340000</v>
      </c>
      <c r="H2442" s="263">
        <f t="shared" si="38"/>
        <v>-6.1119605307773297E-3</v>
      </c>
      <c r="I2442" s="262"/>
      <c r="J2442" s="266">
        <v>2440</v>
      </c>
      <c r="K2442">
        <v>-6.1119605307773297E-3</v>
      </c>
      <c r="L2442" s="267">
        <v>-2.7721066051379245E-3</v>
      </c>
    </row>
    <row r="2443" spans="1:12" ht="14.4" x14ac:dyDescent="0.3">
      <c r="A2443" s="8">
        <v>40596</v>
      </c>
      <c r="B2443" s="260">
        <v>1338.910034</v>
      </c>
      <c r="C2443" s="260">
        <v>1338.910034</v>
      </c>
      <c r="D2443" s="260">
        <v>1312.329956</v>
      </c>
      <c r="E2443" s="260">
        <v>1315.4399410000001</v>
      </c>
      <c r="F2443" s="261">
        <v>1315.4399410000001</v>
      </c>
      <c r="G2443" s="260">
        <v>1322780000</v>
      </c>
      <c r="H2443" s="263">
        <f t="shared" si="38"/>
        <v>-2.0528565531689431E-2</v>
      </c>
      <c r="I2443" s="262"/>
      <c r="J2443" s="266">
        <v>2441</v>
      </c>
      <c r="K2443">
        <v>-2.0528565531689431E-2</v>
      </c>
      <c r="L2443" s="267">
        <v>-2.7720637686552397E-3</v>
      </c>
    </row>
    <row r="2444" spans="1:12" ht="14.4" x14ac:dyDescent="0.3">
      <c r="A2444" s="8">
        <v>40592</v>
      </c>
      <c r="B2444" s="260">
        <v>1340.380005</v>
      </c>
      <c r="C2444" s="260">
        <v>1344.0699460000001</v>
      </c>
      <c r="D2444" s="260">
        <v>1338.119995</v>
      </c>
      <c r="E2444" s="260">
        <v>1343.01001</v>
      </c>
      <c r="F2444" s="261">
        <v>1343.01001</v>
      </c>
      <c r="G2444" s="260">
        <v>1162310000</v>
      </c>
      <c r="H2444" s="263">
        <f t="shared" si="38"/>
        <v>1.9247225860843302E-3</v>
      </c>
      <c r="I2444" s="262"/>
      <c r="J2444" s="266">
        <v>2442</v>
      </c>
      <c r="K2444">
        <v>1.9247225860843302E-3</v>
      </c>
      <c r="L2444" s="267">
        <v>-2.7656334390771913E-3</v>
      </c>
    </row>
    <row r="2445" spans="1:12" ht="14.4" x14ac:dyDescent="0.3">
      <c r="A2445" s="8">
        <v>40591</v>
      </c>
      <c r="B2445" s="260">
        <v>1334.369995</v>
      </c>
      <c r="C2445" s="260">
        <v>1341.5</v>
      </c>
      <c r="D2445" s="260">
        <v>1331</v>
      </c>
      <c r="E2445" s="260">
        <v>1340.4300539999999</v>
      </c>
      <c r="F2445" s="261">
        <v>1340.4300539999999</v>
      </c>
      <c r="G2445" s="260">
        <v>1966450000</v>
      </c>
      <c r="H2445" s="263">
        <f t="shared" si="38"/>
        <v>3.0756915754364222E-3</v>
      </c>
      <c r="I2445" s="262"/>
      <c r="J2445" s="266">
        <v>2443</v>
      </c>
      <c r="K2445">
        <v>3.0756915754364222E-3</v>
      </c>
      <c r="L2445" s="267">
        <v>-2.7652405241348895E-3</v>
      </c>
    </row>
    <row r="2446" spans="1:12" ht="14.4" x14ac:dyDescent="0.3">
      <c r="A2446" s="8">
        <v>40590</v>
      </c>
      <c r="B2446" s="260">
        <v>1329.51001</v>
      </c>
      <c r="C2446" s="260">
        <v>1337.6099850000001</v>
      </c>
      <c r="D2446" s="260">
        <v>1329.51001</v>
      </c>
      <c r="E2446" s="260">
        <v>1336.3199460000001</v>
      </c>
      <c r="F2446" s="261">
        <v>1336.3199460000001</v>
      </c>
      <c r="G2446" s="260">
        <v>1966450000</v>
      </c>
      <c r="H2446" s="263">
        <f t="shared" si="38"/>
        <v>6.2574347613540259E-3</v>
      </c>
      <c r="I2446" s="262"/>
      <c r="J2446" s="266">
        <v>2444</v>
      </c>
      <c r="K2446">
        <v>6.2574347613540259E-3</v>
      </c>
      <c r="L2446" s="267">
        <v>-2.7632928894162291E-3</v>
      </c>
    </row>
    <row r="2447" spans="1:12" ht="14.4" x14ac:dyDescent="0.3">
      <c r="A2447" s="8">
        <v>40589</v>
      </c>
      <c r="B2447" s="260">
        <v>1330.4300539999999</v>
      </c>
      <c r="C2447" s="260">
        <v>1330.4300539999999</v>
      </c>
      <c r="D2447" s="260">
        <v>1324.6099850000001</v>
      </c>
      <c r="E2447" s="260">
        <v>1328.01001</v>
      </c>
      <c r="F2447" s="261">
        <v>1328.01001</v>
      </c>
      <c r="G2447" s="260">
        <v>3926860000</v>
      </c>
      <c r="H2447" s="263">
        <f t="shared" si="38"/>
        <v>-3.2349106631179314E-3</v>
      </c>
      <c r="I2447" s="262"/>
      <c r="J2447" s="266">
        <v>2445</v>
      </c>
      <c r="K2447">
        <v>-3.2349106631179314E-3</v>
      </c>
      <c r="L2447" s="267">
        <v>-2.7568868152492132E-3</v>
      </c>
    </row>
    <row r="2448" spans="1:12" ht="14.4" x14ac:dyDescent="0.3">
      <c r="A2448" s="8">
        <v>40588</v>
      </c>
      <c r="B2448" s="260">
        <v>1328.7299800000001</v>
      </c>
      <c r="C2448" s="260">
        <v>1332.959961</v>
      </c>
      <c r="D2448" s="260">
        <v>1326.900024</v>
      </c>
      <c r="E2448" s="260">
        <v>1332.3199460000001</v>
      </c>
      <c r="F2448" s="261">
        <v>1332.3199460000001</v>
      </c>
      <c r="G2448" s="260">
        <v>3567040000</v>
      </c>
      <c r="H2448" s="263">
        <f t="shared" si="38"/>
        <v>2.3849241566127693E-3</v>
      </c>
      <c r="I2448" s="262"/>
      <c r="J2448" s="266">
        <v>2446</v>
      </c>
      <c r="K2448">
        <v>2.3849241566127693E-3</v>
      </c>
      <c r="L2448" s="267">
        <v>-2.7496110586990538E-3</v>
      </c>
    </row>
    <row r="2449" spans="1:12" ht="14.4" x14ac:dyDescent="0.3">
      <c r="A2449" s="8">
        <v>40585</v>
      </c>
      <c r="B2449" s="260">
        <v>1318.660034</v>
      </c>
      <c r="C2449" s="260">
        <v>1330.790039</v>
      </c>
      <c r="D2449" s="260">
        <v>1316.079956</v>
      </c>
      <c r="E2449" s="260">
        <v>1329.150024</v>
      </c>
      <c r="F2449" s="261">
        <v>1329.150024</v>
      </c>
      <c r="G2449" s="260">
        <v>4219300000</v>
      </c>
      <c r="H2449" s="263">
        <f t="shared" si="38"/>
        <v>5.5073713962317554E-3</v>
      </c>
      <c r="I2449" s="262"/>
      <c r="J2449" s="266">
        <v>2447</v>
      </c>
      <c r="K2449">
        <v>5.5073713962317554E-3</v>
      </c>
      <c r="L2449" s="267">
        <v>-2.7478367067710887E-3</v>
      </c>
    </row>
    <row r="2450" spans="1:12" ht="14.4" x14ac:dyDescent="0.3">
      <c r="A2450" s="8">
        <v>40584</v>
      </c>
      <c r="B2450" s="260">
        <v>1318.130005</v>
      </c>
      <c r="C2450" s="260">
        <v>1322.780029</v>
      </c>
      <c r="D2450" s="260">
        <v>1311.73999</v>
      </c>
      <c r="E2450" s="260">
        <v>1321.869995</v>
      </c>
      <c r="F2450" s="261">
        <v>1321.869995</v>
      </c>
      <c r="G2450" s="260">
        <v>4184610000</v>
      </c>
      <c r="H2450" s="263">
        <f t="shared" si="38"/>
        <v>7.4949275956375341E-4</v>
      </c>
      <c r="I2450" s="262"/>
      <c r="J2450" s="266">
        <v>2448</v>
      </c>
      <c r="K2450">
        <v>7.4949275956375341E-4</v>
      </c>
      <c r="L2450" s="267">
        <v>-2.7445928765688563E-3</v>
      </c>
    </row>
    <row r="2451" spans="1:12" ht="14.4" x14ac:dyDescent="0.3">
      <c r="A2451" s="8">
        <v>40583</v>
      </c>
      <c r="B2451" s="260">
        <v>1322.4799800000001</v>
      </c>
      <c r="C2451" s="260">
        <v>1324.540039</v>
      </c>
      <c r="D2451" s="260">
        <v>1314.8900149999999</v>
      </c>
      <c r="E2451" s="260">
        <v>1320.880005</v>
      </c>
      <c r="F2451" s="261">
        <v>1320.880005</v>
      </c>
      <c r="G2451" s="260">
        <v>3922240000</v>
      </c>
      <c r="H2451" s="263">
        <f t="shared" si="38"/>
        <v>-2.7857653052925976E-3</v>
      </c>
      <c r="I2451" s="262"/>
      <c r="J2451" s="266">
        <v>2449</v>
      </c>
      <c r="K2451">
        <v>-2.7857653052925976E-3</v>
      </c>
      <c r="L2451" s="267">
        <v>-2.7445727183227548E-3</v>
      </c>
    </row>
    <row r="2452" spans="1:12" ht="14.4" x14ac:dyDescent="0.3">
      <c r="A2452" s="8">
        <v>40582</v>
      </c>
      <c r="B2452" s="260">
        <v>1318.76001</v>
      </c>
      <c r="C2452" s="260">
        <v>1324.869995</v>
      </c>
      <c r="D2452" s="260">
        <v>1316.030029</v>
      </c>
      <c r="E2452" s="260">
        <v>1324.5699460000001</v>
      </c>
      <c r="F2452" s="261">
        <v>1324.5699460000001</v>
      </c>
      <c r="G2452" s="260">
        <v>3881530000</v>
      </c>
      <c r="H2452" s="263">
        <f t="shared" si="38"/>
        <v>4.1847517493251146E-3</v>
      </c>
      <c r="I2452" s="262"/>
      <c r="J2452" s="266">
        <v>2450</v>
      </c>
      <c r="K2452">
        <v>4.1847517493251146E-3</v>
      </c>
      <c r="L2452" s="267">
        <v>-2.7405359384666886E-3</v>
      </c>
    </row>
    <row r="2453" spans="1:12" ht="14.4" x14ac:dyDescent="0.3">
      <c r="A2453" s="8">
        <v>40581</v>
      </c>
      <c r="B2453" s="260">
        <v>1311.849976</v>
      </c>
      <c r="C2453" s="260">
        <v>1322.849976</v>
      </c>
      <c r="D2453" s="260">
        <v>1311.849976</v>
      </c>
      <c r="E2453" s="260">
        <v>1319.0500489999999</v>
      </c>
      <c r="F2453" s="261">
        <v>1319.0500489999999</v>
      </c>
      <c r="G2453" s="260">
        <v>3902270000</v>
      </c>
      <c r="H2453" s="263">
        <f t="shared" si="38"/>
        <v>6.2401718181061324E-3</v>
      </c>
      <c r="I2453" s="262"/>
      <c r="J2453" s="266">
        <v>2451</v>
      </c>
      <c r="K2453">
        <v>6.2401718181061324E-3</v>
      </c>
      <c r="L2453" s="267">
        <v>-2.739786123146514E-3</v>
      </c>
    </row>
    <row r="2454" spans="1:12" ht="14.4" x14ac:dyDescent="0.3">
      <c r="A2454" s="8">
        <v>40578</v>
      </c>
      <c r="B2454" s="260">
        <v>1307.01001</v>
      </c>
      <c r="C2454" s="260">
        <v>1311</v>
      </c>
      <c r="D2454" s="260">
        <v>1301.670044</v>
      </c>
      <c r="E2454" s="260">
        <v>1310.869995</v>
      </c>
      <c r="F2454" s="261">
        <v>1310.869995</v>
      </c>
      <c r="G2454" s="260">
        <v>3925950000</v>
      </c>
      <c r="H2454" s="263">
        <f t="shared" si="38"/>
        <v>2.8842621599130436E-3</v>
      </c>
      <c r="I2454" s="262"/>
      <c r="J2454" s="266">
        <v>2452</v>
      </c>
      <c r="K2454">
        <v>2.8842621599130436E-3</v>
      </c>
      <c r="L2454" s="267">
        <v>-2.7394657064624779E-3</v>
      </c>
    </row>
    <row r="2455" spans="1:12" ht="14.4" x14ac:dyDescent="0.3">
      <c r="A2455" s="8">
        <v>40577</v>
      </c>
      <c r="B2455" s="260">
        <v>1302.7700199999999</v>
      </c>
      <c r="C2455" s="260">
        <v>1308.599976</v>
      </c>
      <c r="D2455" s="260">
        <v>1294.829956</v>
      </c>
      <c r="E2455" s="260">
        <v>1307.099976</v>
      </c>
      <c r="F2455" s="261">
        <v>1307.099976</v>
      </c>
      <c r="G2455" s="260">
        <v>4370990000</v>
      </c>
      <c r="H2455" s="263">
        <f t="shared" si="38"/>
        <v>2.3541996209659037E-3</v>
      </c>
      <c r="I2455" s="262"/>
      <c r="J2455" s="266">
        <v>2453</v>
      </c>
      <c r="K2455">
        <v>2.3541996209659037E-3</v>
      </c>
      <c r="L2455" s="267">
        <v>-2.7348694573254462E-3</v>
      </c>
    </row>
    <row r="2456" spans="1:12" ht="14.4" x14ac:dyDescent="0.3">
      <c r="A2456" s="8">
        <v>40576</v>
      </c>
      <c r="B2456" s="260">
        <v>1305.910034</v>
      </c>
      <c r="C2456" s="260">
        <v>1307.6099850000001</v>
      </c>
      <c r="D2456" s="260">
        <v>1302.619995</v>
      </c>
      <c r="E2456" s="260">
        <v>1304.030029</v>
      </c>
      <c r="F2456" s="261">
        <v>1304.030029</v>
      </c>
      <c r="G2456" s="260">
        <v>4098260000</v>
      </c>
      <c r="H2456" s="263">
        <f t="shared" si="38"/>
        <v>-2.7225178324747031E-3</v>
      </c>
      <c r="I2456" s="262"/>
      <c r="J2456" s="266">
        <v>2454</v>
      </c>
      <c r="K2456">
        <v>-2.7225178324747031E-3</v>
      </c>
      <c r="L2456" s="267">
        <v>-2.7270061802668537E-3</v>
      </c>
    </row>
    <row r="2457" spans="1:12" ht="14.4" x14ac:dyDescent="0.3">
      <c r="A2457" s="8">
        <v>40575</v>
      </c>
      <c r="B2457" s="260">
        <v>1289.1400149999999</v>
      </c>
      <c r="C2457" s="260">
        <v>1308.8599850000001</v>
      </c>
      <c r="D2457" s="260">
        <v>1289.1400149999999</v>
      </c>
      <c r="E2457" s="260">
        <v>1307.589966</v>
      </c>
      <c r="F2457" s="261">
        <v>1307.589966</v>
      </c>
      <c r="G2457" s="260">
        <v>5164500000</v>
      </c>
      <c r="H2457" s="263">
        <f t="shared" si="38"/>
        <v>1.6693598640459661E-2</v>
      </c>
      <c r="I2457" s="262"/>
      <c r="J2457" s="266">
        <v>2455</v>
      </c>
      <c r="K2457">
        <v>1.6693598640459661E-2</v>
      </c>
      <c r="L2457" s="267">
        <v>-2.7266788944512671E-3</v>
      </c>
    </row>
    <row r="2458" spans="1:12" ht="14.4" x14ac:dyDescent="0.3">
      <c r="A2458" s="8">
        <v>40574</v>
      </c>
      <c r="B2458" s="260">
        <v>1276.5</v>
      </c>
      <c r="C2458" s="260">
        <v>1287.170044</v>
      </c>
      <c r="D2458" s="260">
        <v>1276.5</v>
      </c>
      <c r="E2458" s="260">
        <v>1286.119995</v>
      </c>
      <c r="F2458" s="261">
        <v>1286.119995</v>
      </c>
      <c r="G2458" s="260">
        <v>4167160000</v>
      </c>
      <c r="H2458" s="263">
        <f t="shared" si="38"/>
        <v>7.6625579865294393E-3</v>
      </c>
      <c r="I2458" s="262"/>
      <c r="J2458" s="266">
        <v>2456</v>
      </c>
      <c r="K2458">
        <v>7.6625579865294393E-3</v>
      </c>
      <c r="L2458" s="267">
        <v>-2.7265343011957897E-3</v>
      </c>
    </row>
    <row r="2459" spans="1:12" ht="14.4" x14ac:dyDescent="0.3">
      <c r="A2459" s="8">
        <v>40571</v>
      </c>
      <c r="B2459" s="260">
        <v>1299.630005</v>
      </c>
      <c r="C2459" s="260">
        <v>1302.670044</v>
      </c>
      <c r="D2459" s="260">
        <v>1275.099976</v>
      </c>
      <c r="E2459" s="260">
        <v>1276.339966</v>
      </c>
      <c r="F2459" s="261">
        <v>1276.339966</v>
      </c>
      <c r="G2459" s="260">
        <v>5618630000</v>
      </c>
      <c r="H2459" s="263">
        <f t="shared" si="38"/>
        <v>-1.7852526512266986E-2</v>
      </c>
      <c r="I2459" s="262"/>
      <c r="J2459" s="266">
        <v>2457</v>
      </c>
      <c r="K2459">
        <v>-1.7852526512266986E-2</v>
      </c>
      <c r="L2459" s="267">
        <v>-2.7225178324747031E-3</v>
      </c>
    </row>
    <row r="2460" spans="1:12" ht="14.4" x14ac:dyDescent="0.3">
      <c r="A2460" s="8">
        <v>40570</v>
      </c>
      <c r="B2460" s="260">
        <v>1297.51001</v>
      </c>
      <c r="C2460" s="260">
        <v>1301.290039</v>
      </c>
      <c r="D2460" s="260">
        <v>1294.410034</v>
      </c>
      <c r="E2460" s="260">
        <v>1299.540039</v>
      </c>
      <c r="F2460" s="261">
        <v>1299.540039</v>
      </c>
      <c r="G2460" s="260">
        <v>4309190000</v>
      </c>
      <c r="H2460" s="263">
        <f t="shared" si="38"/>
        <v>2.244305614383801E-3</v>
      </c>
      <c r="I2460" s="262"/>
      <c r="J2460" s="266">
        <v>2458</v>
      </c>
      <c r="K2460">
        <v>2.244305614383801E-3</v>
      </c>
      <c r="L2460" s="267">
        <v>-2.7207298135881403E-3</v>
      </c>
    </row>
    <row r="2461" spans="1:12" ht="14.4" x14ac:dyDescent="0.3">
      <c r="A2461" s="8">
        <v>40569</v>
      </c>
      <c r="B2461" s="260">
        <v>1291.969971</v>
      </c>
      <c r="C2461" s="260">
        <v>1299.73999</v>
      </c>
      <c r="D2461" s="260">
        <v>1291.969971</v>
      </c>
      <c r="E2461" s="260">
        <v>1296.630005</v>
      </c>
      <c r="F2461" s="261">
        <v>1296.630005</v>
      </c>
      <c r="G2461" s="260">
        <v>4730980000</v>
      </c>
      <c r="H2461" s="263">
        <f t="shared" si="38"/>
        <v>4.2209070556166253E-3</v>
      </c>
      <c r="I2461" s="262"/>
      <c r="J2461" s="266">
        <v>2459</v>
      </c>
      <c r="K2461">
        <v>4.2209070556166253E-3</v>
      </c>
      <c r="L2461" s="267">
        <v>-2.7200099263265105E-3</v>
      </c>
    </row>
    <row r="2462" spans="1:12" ht="14.4" x14ac:dyDescent="0.3">
      <c r="A2462" s="8">
        <v>40568</v>
      </c>
      <c r="B2462" s="260">
        <v>1288.170044</v>
      </c>
      <c r="C2462" s="260">
        <v>1291.26001</v>
      </c>
      <c r="D2462" s="260">
        <v>1281.0699460000001</v>
      </c>
      <c r="E2462" s="260">
        <v>1291.1800539999999</v>
      </c>
      <c r="F2462" s="261">
        <v>1291.1800539999999</v>
      </c>
      <c r="G2462" s="260">
        <v>4595380000</v>
      </c>
      <c r="H2462" s="263">
        <f t="shared" si="38"/>
        <v>2.6346255845623807E-4</v>
      </c>
      <c r="I2462" s="262"/>
      <c r="J2462" s="266">
        <v>2460</v>
      </c>
      <c r="K2462">
        <v>2.6346255845623807E-4</v>
      </c>
      <c r="L2462" s="267">
        <v>-2.7190207383820317E-3</v>
      </c>
    </row>
    <row r="2463" spans="1:12" ht="14.4" x14ac:dyDescent="0.3">
      <c r="A2463" s="8">
        <v>40567</v>
      </c>
      <c r="B2463" s="260">
        <v>1283.290039</v>
      </c>
      <c r="C2463" s="260">
        <v>1291.9300539999999</v>
      </c>
      <c r="D2463" s="260">
        <v>1282.469971</v>
      </c>
      <c r="E2463" s="260">
        <v>1290.839966</v>
      </c>
      <c r="F2463" s="261">
        <v>1290.839966</v>
      </c>
      <c r="G2463" s="260">
        <v>3902470000</v>
      </c>
      <c r="H2463" s="263">
        <f t="shared" si="38"/>
        <v>5.8362801574556892E-3</v>
      </c>
      <c r="I2463" s="262"/>
      <c r="J2463" s="266">
        <v>2461</v>
      </c>
      <c r="K2463">
        <v>5.8362801574556892E-3</v>
      </c>
      <c r="L2463" s="267">
        <v>-2.7166235333859613E-3</v>
      </c>
    </row>
    <row r="2464" spans="1:12" ht="14.4" x14ac:dyDescent="0.3">
      <c r="A2464" s="8">
        <v>40564</v>
      </c>
      <c r="B2464" s="260">
        <v>1283.630005</v>
      </c>
      <c r="C2464" s="260">
        <v>1291.209961</v>
      </c>
      <c r="D2464" s="260">
        <v>1282.0699460000001</v>
      </c>
      <c r="E2464" s="260">
        <v>1283.349976</v>
      </c>
      <c r="F2464" s="261">
        <v>1283.349976</v>
      </c>
      <c r="G2464" s="260">
        <v>4935320000</v>
      </c>
      <c r="H2464" s="263">
        <f t="shared" si="38"/>
        <v>2.4135456671805318E-3</v>
      </c>
      <c r="I2464" s="262"/>
      <c r="J2464" s="266">
        <v>2462</v>
      </c>
      <c r="K2464">
        <v>2.4135456671805318E-3</v>
      </c>
      <c r="L2464" s="267">
        <v>-2.715988137513494E-3</v>
      </c>
    </row>
    <row r="2465" spans="1:12" ht="14.4" x14ac:dyDescent="0.3">
      <c r="A2465" s="8">
        <v>40563</v>
      </c>
      <c r="B2465" s="260">
        <v>1280.849976</v>
      </c>
      <c r="C2465" s="260">
        <v>1283.349976</v>
      </c>
      <c r="D2465" s="260">
        <v>1271.26001</v>
      </c>
      <c r="E2465" s="260">
        <v>1280.26001</v>
      </c>
      <c r="F2465" s="261">
        <v>1280.26001</v>
      </c>
      <c r="G2465" s="260">
        <v>4935320000</v>
      </c>
      <c r="H2465" s="263">
        <f t="shared" si="38"/>
        <v>-1.2949590793667285E-3</v>
      </c>
      <c r="I2465" s="262"/>
      <c r="J2465" s="266">
        <v>2463</v>
      </c>
      <c r="K2465">
        <v>-1.2949590793667285E-3</v>
      </c>
      <c r="L2465" s="267">
        <v>-2.6905839543547232E-3</v>
      </c>
    </row>
    <row r="2466" spans="1:12" ht="14.4" x14ac:dyDescent="0.3">
      <c r="A2466" s="8">
        <v>40562</v>
      </c>
      <c r="B2466" s="260">
        <v>1294.5200199999999</v>
      </c>
      <c r="C2466" s="260">
        <v>1294.599976</v>
      </c>
      <c r="D2466" s="260">
        <v>1278.920044</v>
      </c>
      <c r="E2466" s="260">
        <v>1281.920044</v>
      </c>
      <c r="F2466" s="261">
        <v>1281.920044</v>
      </c>
      <c r="G2466" s="260">
        <v>4743710000</v>
      </c>
      <c r="H2466" s="263">
        <f t="shared" si="38"/>
        <v>-1.0115655200450083E-2</v>
      </c>
      <c r="I2466" s="262"/>
      <c r="J2466" s="266">
        <v>2464</v>
      </c>
      <c r="K2466">
        <v>-1.0115655200450083E-2</v>
      </c>
      <c r="L2466" s="267">
        <v>-2.6901250121218502E-3</v>
      </c>
    </row>
    <row r="2467" spans="1:12" ht="14.4" x14ac:dyDescent="0.3">
      <c r="A2467" s="8">
        <v>40561</v>
      </c>
      <c r="B2467" s="260">
        <v>1293.219971</v>
      </c>
      <c r="C2467" s="260">
        <v>1296.0600589999999</v>
      </c>
      <c r="D2467" s="260">
        <v>1290.160034</v>
      </c>
      <c r="E2467" s="260">
        <v>1295.0200199999999</v>
      </c>
      <c r="F2467" s="261">
        <v>1295.0200199999999</v>
      </c>
      <c r="G2467" s="260">
        <v>5284990000</v>
      </c>
      <c r="H2467" s="263">
        <f t="shared" si="38"/>
        <v>1.3764111949553129E-3</v>
      </c>
      <c r="I2467" s="262"/>
      <c r="J2467" s="266">
        <v>2465</v>
      </c>
      <c r="K2467">
        <v>1.3764111949553129E-3</v>
      </c>
      <c r="L2467" s="267">
        <v>-2.6884711939488891E-3</v>
      </c>
    </row>
    <row r="2468" spans="1:12" ht="14.4" x14ac:dyDescent="0.3">
      <c r="A2468" s="8">
        <v>40557</v>
      </c>
      <c r="B2468" s="260">
        <v>1282.900024</v>
      </c>
      <c r="C2468" s="260">
        <v>1293.23999</v>
      </c>
      <c r="D2468" s="260">
        <v>1281.23999</v>
      </c>
      <c r="E2468" s="260">
        <v>1293.23999</v>
      </c>
      <c r="F2468" s="261">
        <v>1293.23999</v>
      </c>
      <c r="G2468" s="260">
        <v>4661590000</v>
      </c>
      <c r="H2468" s="263">
        <f t="shared" si="38"/>
        <v>7.3845422245237789E-3</v>
      </c>
      <c r="I2468" s="262"/>
      <c r="J2468" s="266">
        <v>2466</v>
      </c>
      <c r="K2468">
        <v>7.3845422245237789E-3</v>
      </c>
      <c r="L2468" s="267">
        <v>-2.6855067570432296E-3</v>
      </c>
    </row>
    <row r="2469" spans="1:12" ht="14.4" x14ac:dyDescent="0.3">
      <c r="A2469" s="8">
        <v>40556</v>
      </c>
      <c r="B2469" s="260">
        <v>1285.780029</v>
      </c>
      <c r="C2469" s="260">
        <v>1286.6999510000001</v>
      </c>
      <c r="D2469" s="260">
        <v>1280.469971</v>
      </c>
      <c r="E2469" s="260">
        <v>1283.76001</v>
      </c>
      <c r="F2469" s="261">
        <v>1283.76001</v>
      </c>
      <c r="G2469" s="260">
        <v>4310840000</v>
      </c>
      <c r="H2469" s="263">
        <f t="shared" si="38"/>
        <v>-1.7107461093028972E-3</v>
      </c>
      <c r="I2469" s="262"/>
      <c r="J2469" s="266">
        <v>2467</v>
      </c>
      <c r="K2469">
        <v>-1.7107461093028972E-3</v>
      </c>
      <c r="L2469" s="267">
        <v>-2.6826363578251978E-3</v>
      </c>
    </row>
    <row r="2470" spans="1:12" ht="14.4" x14ac:dyDescent="0.3">
      <c r="A2470" s="8">
        <v>40555</v>
      </c>
      <c r="B2470" s="260">
        <v>1275.650024</v>
      </c>
      <c r="C2470" s="260">
        <v>1286.869995</v>
      </c>
      <c r="D2470" s="260">
        <v>1275.650024</v>
      </c>
      <c r="E2470" s="260">
        <v>1285.959961</v>
      </c>
      <c r="F2470" s="261">
        <v>1285.959961</v>
      </c>
      <c r="G2470" s="260">
        <v>4226940000</v>
      </c>
      <c r="H2470" s="263">
        <f t="shared" si="38"/>
        <v>9.0075804878472481E-3</v>
      </c>
      <c r="I2470" s="262"/>
      <c r="J2470" s="266">
        <v>2468</v>
      </c>
      <c r="K2470">
        <v>9.0075804878472481E-3</v>
      </c>
      <c r="L2470" s="267">
        <v>-2.6824944043040456E-3</v>
      </c>
    </row>
    <row r="2471" spans="1:12" ht="14.4" x14ac:dyDescent="0.3">
      <c r="A2471" s="8">
        <v>40554</v>
      </c>
      <c r="B2471" s="260">
        <v>1272.579956</v>
      </c>
      <c r="C2471" s="260">
        <v>1277.25</v>
      </c>
      <c r="D2471" s="260">
        <v>1269.619995</v>
      </c>
      <c r="E2471" s="260">
        <v>1274.4799800000001</v>
      </c>
      <c r="F2471" s="261">
        <v>1274.4799800000001</v>
      </c>
      <c r="G2471" s="260">
        <v>4050750000</v>
      </c>
      <c r="H2471" s="263">
        <f t="shared" si="38"/>
        <v>3.725126993502712E-3</v>
      </c>
      <c r="I2471" s="262"/>
      <c r="J2471" s="266">
        <v>2469</v>
      </c>
      <c r="K2471">
        <v>3.725126993502712E-3</v>
      </c>
      <c r="L2471" s="267">
        <v>-2.6794523496492168E-3</v>
      </c>
    </row>
    <row r="2472" spans="1:12" ht="14.4" x14ac:dyDescent="0.3">
      <c r="A2472" s="8">
        <v>40553</v>
      </c>
      <c r="B2472" s="260">
        <v>1270.839966</v>
      </c>
      <c r="C2472" s="260">
        <v>1271.5200199999999</v>
      </c>
      <c r="D2472" s="260">
        <v>1262.1800539999999</v>
      </c>
      <c r="E2472" s="260">
        <v>1269.75</v>
      </c>
      <c r="F2472" s="261">
        <v>1269.75</v>
      </c>
      <c r="G2472" s="260">
        <v>4036450000</v>
      </c>
      <c r="H2472" s="263">
        <f t="shared" si="38"/>
        <v>-1.3763271726307512E-3</v>
      </c>
      <c r="I2472" s="262"/>
      <c r="J2472" s="266">
        <v>2470</v>
      </c>
      <c r="K2472">
        <v>-1.3763271726307512E-3</v>
      </c>
      <c r="L2472" s="267">
        <v>-2.6763672199170076E-3</v>
      </c>
    </row>
    <row r="2473" spans="1:12" ht="14.4" x14ac:dyDescent="0.3">
      <c r="A2473" s="8">
        <v>40550</v>
      </c>
      <c r="B2473" s="260">
        <v>1274.410034</v>
      </c>
      <c r="C2473" s="260">
        <v>1276.829956</v>
      </c>
      <c r="D2473" s="260">
        <v>1261.6999510000001</v>
      </c>
      <c r="E2473" s="260">
        <v>1271.5</v>
      </c>
      <c r="F2473" s="261">
        <v>1271.5</v>
      </c>
      <c r="G2473" s="260">
        <v>4963110000</v>
      </c>
      <c r="H2473" s="263">
        <f t="shared" si="38"/>
        <v>-1.8447823874669287E-3</v>
      </c>
      <c r="I2473" s="262"/>
      <c r="J2473" s="266">
        <v>2471</v>
      </c>
      <c r="K2473">
        <v>-1.8447823874669287E-3</v>
      </c>
      <c r="L2473" s="267">
        <v>-2.6737824081516991E-3</v>
      </c>
    </row>
    <row r="2474" spans="1:12" ht="14.4" x14ac:dyDescent="0.3">
      <c r="A2474" s="8">
        <v>40549</v>
      </c>
      <c r="B2474" s="260">
        <v>1276.290039</v>
      </c>
      <c r="C2474" s="260">
        <v>1278.170044</v>
      </c>
      <c r="D2474" s="260">
        <v>1270.4300539999999</v>
      </c>
      <c r="E2474" s="260">
        <v>1273.849976</v>
      </c>
      <c r="F2474" s="261">
        <v>1273.849976</v>
      </c>
      <c r="G2474" s="260">
        <v>4844100000</v>
      </c>
      <c r="H2474" s="263">
        <f t="shared" si="38"/>
        <v>-2.122957694699377E-3</v>
      </c>
      <c r="I2474" s="262"/>
      <c r="J2474" s="266">
        <v>2472</v>
      </c>
      <c r="K2474">
        <v>-2.122957694699377E-3</v>
      </c>
      <c r="L2474" s="267">
        <v>-2.6736572357172611E-3</v>
      </c>
    </row>
    <row r="2475" spans="1:12" ht="14.4" x14ac:dyDescent="0.3">
      <c r="A2475" s="8">
        <v>40548</v>
      </c>
      <c r="B2475" s="260">
        <v>1268.780029</v>
      </c>
      <c r="C2475" s="260">
        <v>1277.630005</v>
      </c>
      <c r="D2475" s="260">
        <v>1265.3599850000001</v>
      </c>
      <c r="E2475" s="260">
        <v>1276.5600589999999</v>
      </c>
      <c r="F2475" s="261">
        <v>1276.5600589999999</v>
      </c>
      <c r="G2475" s="260">
        <v>4764920000</v>
      </c>
      <c r="H2475" s="263">
        <f t="shared" si="38"/>
        <v>5.0071707174863958E-3</v>
      </c>
      <c r="I2475" s="262"/>
      <c r="J2475" s="266">
        <v>2473</v>
      </c>
      <c r="K2475">
        <v>5.0071707174863958E-3</v>
      </c>
      <c r="L2475" s="267">
        <v>-2.6692223660982205E-3</v>
      </c>
    </row>
    <row r="2476" spans="1:12" ht="14.4" x14ac:dyDescent="0.3">
      <c r="A2476" s="8">
        <v>40547</v>
      </c>
      <c r="B2476" s="260">
        <v>1272.9499510000001</v>
      </c>
      <c r="C2476" s="260">
        <v>1274.119995</v>
      </c>
      <c r="D2476" s="260">
        <v>1262.660034</v>
      </c>
      <c r="E2476" s="260">
        <v>1270.1999510000001</v>
      </c>
      <c r="F2476" s="261">
        <v>1270.1999510000001</v>
      </c>
      <c r="G2476" s="260">
        <v>4796420000</v>
      </c>
      <c r="H2476" s="263">
        <f t="shared" si="38"/>
        <v>-1.3130618746925952E-3</v>
      </c>
      <c r="I2476" s="262"/>
      <c r="J2476" s="266">
        <v>2474</v>
      </c>
      <c r="K2476">
        <v>-1.3130618746925952E-3</v>
      </c>
      <c r="L2476" s="267">
        <v>-2.6641990572360157E-3</v>
      </c>
    </row>
    <row r="2477" spans="1:12" ht="14.4" x14ac:dyDescent="0.3">
      <c r="A2477" s="8">
        <v>40546</v>
      </c>
      <c r="B2477" s="260">
        <v>1257.619995</v>
      </c>
      <c r="C2477" s="260">
        <v>1276.170044</v>
      </c>
      <c r="D2477" s="260">
        <v>1257.619995</v>
      </c>
      <c r="E2477" s="260">
        <v>1271.869995</v>
      </c>
      <c r="F2477" s="261">
        <v>1271.869995</v>
      </c>
      <c r="G2477" s="260">
        <v>4286670000</v>
      </c>
      <c r="H2477" s="263">
        <f t="shared" si="38"/>
        <v>1.1314827637700498E-2</v>
      </c>
      <c r="I2477" s="262"/>
      <c r="J2477" s="266">
        <v>2475</v>
      </c>
      <c r="K2477">
        <v>1.1314827637700498E-2</v>
      </c>
      <c r="L2477" s="267">
        <v>-2.6576918670043882E-3</v>
      </c>
    </row>
    <row r="2478" spans="1:12" ht="14.4" x14ac:dyDescent="0.3">
      <c r="A2478" s="8">
        <v>40543</v>
      </c>
      <c r="B2478" s="260">
        <v>1256.76001</v>
      </c>
      <c r="C2478" s="260">
        <v>1259.339966</v>
      </c>
      <c r="D2478" s="260">
        <v>1254.1899410000001</v>
      </c>
      <c r="E2478" s="260">
        <v>1257.6400149999999</v>
      </c>
      <c r="F2478" s="261">
        <v>1257.6400149999999</v>
      </c>
      <c r="G2478" s="260">
        <v>1799770000</v>
      </c>
      <c r="H2478" s="263">
        <f t="shared" si="38"/>
        <v>-1.907892637183897E-4</v>
      </c>
      <c r="I2478" s="262"/>
      <c r="J2478" s="266">
        <v>2476</v>
      </c>
      <c r="K2478">
        <v>-1.907892637183897E-4</v>
      </c>
      <c r="L2478" s="267">
        <v>-2.6534038053485352E-3</v>
      </c>
    </row>
    <row r="2479" spans="1:12" ht="14.4" x14ac:dyDescent="0.3">
      <c r="A2479" s="8">
        <v>40542</v>
      </c>
      <c r="B2479" s="260">
        <v>1259.4399410000001</v>
      </c>
      <c r="C2479" s="260">
        <v>1261.089966</v>
      </c>
      <c r="D2479" s="260">
        <v>1256.3199460000001</v>
      </c>
      <c r="E2479" s="260">
        <v>1257.880005</v>
      </c>
      <c r="F2479" s="261">
        <v>1257.880005</v>
      </c>
      <c r="G2479" s="260">
        <v>1970720000</v>
      </c>
      <c r="H2479" s="263">
        <f t="shared" si="38"/>
        <v>-1.5082188606436707E-3</v>
      </c>
      <c r="I2479" s="262"/>
      <c r="J2479" s="266">
        <v>2477</v>
      </c>
      <c r="K2479">
        <v>-1.5082188606436707E-3</v>
      </c>
      <c r="L2479" s="267">
        <v>-2.6519776099730831E-3</v>
      </c>
    </row>
    <row r="2480" spans="1:12" ht="14.4" x14ac:dyDescent="0.3">
      <c r="A2480" s="8">
        <v>40541</v>
      </c>
      <c r="B2480" s="260">
        <v>1258.780029</v>
      </c>
      <c r="C2480" s="260">
        <v>1262.599976</v>
      </c>
      <c r="D2480" s="260">
        <v>1258.780029</v>
      </c>
      <c r="E2480" s="260">
        <v>1259.780029</v>
      </c>
      <c r="F2480" s="261">
        <v>1259.780029</v>
      </c>
      <c r="G2480" s="260">
        <v>2214380000</v>
      </c>
      <c r="H2480" s="263">
        <f t="shared" si="38"/>
        <v>1.0091449332215066E-3</v>
      </c>
      <c r="I2480" s="262"/>
      <c r="J2480" s="266">
        <v>2478</v>
      </c>
      <c r="K2480">
        <v>1.0091449332215066E-3</v>
      </c>
      <c r="L2480" s="267">
        <v>-2.6516416178183084E-3</v>
      </c>
    </row>
    <row r="2481" spans="1:12" ht="14.4" x14ac:dyDescent="0.3">
      <c r="A2481" s="8">
        <v>40540</v>
      </c>
      <c r="B2481" s="260">
        <v>1259.099976</v>
      </c>
      <c r="C2481" s="260">
        <v>1259.900024</v>
      </c>
      <c r="D2481" s="260">
        <v>1256.219971</v>
      </c>
      <c r="E2481" s="260">
        <v>1258.51001</v>
      </c>
      <c r="F2481" s="261">
        <v>1258.51001</v>
      </c>
      <c r="G2481" s="260">
        <v>2478450000</v>
      </c>
      <c r="H2481" s="263">
        <f t="shared" si="38"/>
        <v>7.7132414866989919E-4</v>
      </c>
      <c r="I2481" s="262"/>
      <c r="J2481" s="266">
        <v>2479</v>
      </c>
      <c r="K2481">
        <v>7.7132414866989919E-4</v>
      </c>
      <c r="L2481" s="267">
        <v>-2.6346521082998456E-3</v>
      </c>
    </row>
    <row r="2482" spans="1:12" ht="14.4" x14ac:dyDescent="0.3">
      <c r="A2482" s="8">
        <v>40539</v>
      </c>
      <c r="B2482" s="260">
        <v>1254.660034</v>
      </c>
      <c r="C2482" s="260">
        <v>1258.4300539999999</v>
      </c>
      <c r="D2482" s="260">
        <v>1251.4799800000001</v>
      </c>
      <c r="E2482" s="260">
        <v>1257.540039</v>
      </c>
      <c r="F2482" s="261">
        <v>1257.540039</v>
      </c>
      <c r="G2482" s="260">
        <v>1992470000</v>
      </c>
      <c r="H2482" s="263">
        <f t="shared" si="38"/>
        <v>6.1269682419703769E-4</v>
      </c>
      <c r="I2482" s="262"/>
      <c r="J2482" s="266">
        <v>2480</v>
      </c>
      <c r="K2482">
        <v>6.1269682419703769E-4</v>
      </c>
      <c r="L2482" s="267">
        <v>-2.6321948980257853E-3</v>
      </c>
    </row>
    <row r="2483" spans="1:12" ht="14.4" x14ac:dyDescent="0.3">
      <c r="A2483" s="8">
        <v>40535</v>
      </c>
      <c r="B2483" s="260">
        <v>1257.530029</v>
      </c>
      <c r="C2483" s="260">
        <v>1258.589966</v>
      </c>
      <c r="D2483" s="260">
        <v>1254.0500489999999</v>
      </c>
      <c r="E2483" s="260">
        <v>1256.7700199999999</v>
      </c>
      <c r="F2483" s="261">
        <v>1256.7700199999999</v>
      </c>
      <c r="G2483" s="260">
        <v>2515020000</v>
      </c>
      <c r="H2483" s="263">
        <f t="shared" si="38"/>
        <v>-1.6443281560065059E-3</v>
      </c>
      <c r="I2483" s="262"/>
      <c r="J2483" s="266">
        <v>2481</v>
      </c>
      <c r="K2483">
        <v>-1.6443281560065059E-3</v>
      </c>
      <c r="L2483" s="267">
        <v>-2.6278734608643065E-3</v>
      </c>
    </row>
    <row r="2484" spans="1:12" ht="14.4" x14ac:dyDescent="0.3">
      <c r="A2484" s="8">
        <v>40534</v>
      </c>
      <c r="B2484" s="260">
        <v>1254.9399410000001</v>
      </c>
      <c r="C2484" s="260">
        <v>1259.3900149999999</v>
      </c>
      <c r="D2484" s="260">
        <v>1254.9399410000001</v>
      </c>
      <c r="E2484" s="260">
        <v>1258.839966</v>
      </c>
      <c r="F2484" s="261">
        <v>1258.839966</v>
      </c>
      <c r="G2484" s="260">
        <v>1285590000</v>
      </c>
      <c r="H2484" s="263">
        <f t="shared" si="38"/>
        <v>3.3795553013784168E-3</v>
      </c>
      <c r="I2484" s="262"/>
      <c r="J2484" s="266">
        <v>2482</v>
      </c>
      <c r="K2484">
        <v>3.3795553013784168E-3</v>
      </c>
      <c r="L2484" s="267">
        <v>-2.6275934780700025E-3</v>
      </c>
    </row>
    <row r="2485" spans="1:12" ht="14.4" x14ac:dyDescent="0.3">
      <c r="A2485" s="8">
        <v>40533</v>
      </c>
      <c r="B2485" s="260">
        <v>1249.4300539999999</v>
      </c>
      <c r="C2485" s="260">
        <v>1255.8199460000001</v>
      </c>
      <c r="D2485" s="260">
        <v>1249.4300539999999</v>
      </c>
      <c r="E2485" s="260">
        <v>1254.599976</v>
      </c>
      <c r="F2485" s="261">
        <v>1254.599976</v>
      </c>
      <c r="G2485" s="260">
        <v>3479670000</v>
      </c>
      <c r="H2485" s="263">
        <f t="shared" si="38"/>
        <v>6.0301025317737776E-3</v>
      </c>
      <c r="I2485" s="262"/>
      <c r="J2485" s="266">
        <v>2483</v>
      </c>
      <c r="K2485">
        <v>6.0301025317737776E-3</v>
      </c>
      <c r="L2485" s="267">
        <v>-2.6259631197607532E-3</v>
      </c>
    </row>
    <row r="2486" spans="1:12" ht="14.4" x14ac:dyDescent="0.3">
      <c r="A2486" s="8">
        <v>40532</v>
      </c>
      <c r="B2486" s="260">
        <v>1245.76001</v>
      </c>
      <c r="C2486" s="260">
        <v>1250.1999510000001</v>
      </c>
      <c r="D2486" s="260">
        <v>1241.51001</v>
      </c>
      <c r="E2486" s="260">
        <v>1247.079956</v>
      </c>
      <c r="F2486" s="261">
        <v>1247.079956</v>
      </c>
      <c r="G2486" s="260">
        <v>3548140000</v>
      </c>
      <c r="H2486" s="263">
        <f t="shared" si="38"/>
        <v>2.5483531070222419E-3</v>
      </c>
      <c r="I2486" s="262"/>
      <c r="J2486" s="266">
        <v>2484</v>
      </c>
      <c r="K2486">
        <v>2.5483531070222419E-3</v>
      </c>
      <c r="L2486" s="267">
        <v>-2.6255299342222908E-3</v>
      </c>
    </row>
    <row r="2487" spans="1:12" ht="14.4" x14ac:dyDescent="0.3">
      <c r="A2487" s="8">
        <v>40529</v>
      </c>
      <c r="B2487" s="260">
        <v>1243.630005</v>
      </c>
      <c r="C2487" s="260">
        <v>1245.8100589999999</v>
      </c>
      <c r="D2487" s="260">
        <v>1239.869995</v>
      </c>
      <c r="E2487" s="260">
        <v>1243.910034</v>
      </c>
      <c r="F2487" s="261">
        <v>1243.910034</v>
      </c>
      <c r="G2487" s="260">
        <v>4632470000</v>
      </c>
      <c r="H2487" s="263">
        <f t="shared" si="38"/>
        <v>8.3680433527561252E-4</v>
      </c>
      <c r="I2487" s="262"/>
      <c r="J2487" s="266">
        <v>2485</v>
      </c>
      <c r="K2487">
        <v>8.3680433527561252E-4</v>
      </c>
      <c r="L2487" s="267">
        <v>-2.6246552835163671E-3</v>
      </c>
    </row>
    <row r="2488" spans="1:12" ht="14.4" x14ac:dyDescent="0.3">
      <c r="A2488" s="8">
        <v>40528</v>
      </c>
      <c r="B2488" s="260">
        <v>1236.339966</v>
      </c>
      <c r="C2488" s="260">
        <v>1243.75</v>
      </c>
      <c r="D2488" s="260">
        <v>1232.849976</v>
      </c>
      <c r="E2488" s="260">
        <v>1242.869995</v>
      </c>
      <c r="F2488" s="261">
        <v>1242.869995</v>
      </c>
      <c r="G2488" s="260">
        <v>4736820000</v>
      </c>
      <c r="H2488" s="263">
        <f t="shared" si="38"/>
        <v>6.1850951836515079E-3</v>
      </c>
      <c r="I2488" s="262"/>
      <c r="J2488" s="266">
        <v>2486</v>
      </c>
      <c r="K2488">
        <v>6.1850951836515079E-3</v>
      </c>
      <c r="L2488" s="267">
        <v>-2.623980718980087E-3</v>
      </c>
    </row>
    <row r="2489" spans="1:12" ht="14.4" x14ac:dyDescent="0.3">
      <c r="A2489" s="8">
        <v>40527</v>
      </c>
      <c r="B2489" s="260">
        <v>1241.579956</v>
      </c>
      <c r="C2489" s="260">
        <v>1244.25</v>
      </c>
      <c r="D2489" s="260">
        <v>1234.01001</v>
      </c>
      <c r="E2489" s="260">
        <v>1235.2299800000001</v>
      </c>
      <c r="F2489" s="261">
        <v>1235.2299800000001</v>
      </c>
      <c r="G2489" s="260">
        <v>4407340000</v>
      </c>
      <c r="H2489" s="263">
        <f t="shared" si="38"/>
        <v>-5.1224528017810474E-3</v>
      </c>
      <c r="I2489" s="262"/>
      <c r="J2489" s="266">
        <v>2487</v>
      </c>
      <c r="K2489">
        <v>-5.1224528017810474E-3</v>
      </c>
      <c r="L2489" s="267">
        <v>-2.6231694639615374E-3</v>
      </c>
    </row>
    <row r="2490" spans="1:12" ht="14.4" x14ac:dyDescent="0.3">
      <c r="A2490" s="8">
        <v>40526</v>
      </c>
      <c r="B2490" s="260">
        <v>1241.839966</v>
      </c>
      <c r="C2490" s="260">
        <v>1246.589966</v>
      </c>
      <c r="D2490" s="260">
        <v>1238.170044</v>
      </c>
      <c r="E2490" s="260">
        <v>1241.589966</v>
      </c>
      <c r="F2490" s="261">
        <v>1241.589966</v>
      </c>
      <c r="G2490" s="260">
        <v>4132350000</v>
      </c>
      <c r="H2490" s="263">
        <f t="shared" si="38"/>
        <v>9.1095644803321696E-4</v>
      </c>
      <c r="I2490" s="262"/>
      <c r="J2490" s="266">
        <v>2488</v>
      </c>
      <c r="K2490">
        <v>9.1095644803321696E-4</v>
      </c>
      <c r="L2490" s="267">
        <v>-2.6064448657527792E-3</v>
      </c>
    </row>
    <row r="2491" spans="1:12" ht="14.4" x14ac:dyDescent="0.3">
      <c r="A2491" s="8">
        <v>40525</v>
      </c>
      <c r="B2491" s="260">
        <v>1242.5200199999999</v>
      </c>
      <c r="C2491" s="260">
        <v>1246.7299800000001</v>
      </c>
      <c r="D2491" s="260">
        <v>1240.339966</v>
      </c>
      <c r="E2491" s="260">
        <v>1240.459961</v>
      </c>
      <c r="F2491" s="261">
        <v>1240.459961</v>
      </c>
      <c r="G2491" s="260">
        <v>4361240000</v>
      </c>
      <c r="H2491" s="263">
        <f t="shared" si="38"/>
        <v>4.8320702064087352E-5</v>
      </c>
      <c r="I2491" s="262"/>
      <c r="J2491" s="266">
        <v>2489</v>
      </c>
      <c r="K2491">
        <v>4.8320702064087352E-5</v>
      </c>
      <c r="L2491" s="267">
        <v>-2.60393928588368E-3</v>
      </c>
    </row>
    <row r="2492" spans="1:12" ht="14.4" x14ac:dyDescent="0.3">
      <c r="A2492" s="8">
        <v>40522</v>
      </c>
      <c r="B2492" s="260">
        <v>1233.849976</v>
      </c>
      <c r="C2492" s="260">
        <v>1240.400024</v>
      </c>
      <c r="D2492" s="260">
        <v>1232.579956</v>
      </c>
      <c r="E2492" s="260">
        <v>1240.400024</v>
      </c>
      <c r="F2492" s="261">
        <v>1240.400024</v>
      </c>
      <c r="G2492" s="260">
        <v>4547310000</v>
      </c>
      <c r="H2492" s="263">
        <f t="shared" si="38"/>
        <v>6.0016415247364395E-3</v>
      </c>
      <c r="I2492" s="262"/>
      <c r="J2492" s="266">
        <v>2490</v>
      </c>
      <c r="K2492">
        <v>6.0016415247364395E-3</v>
      </c>
      <c r="L2492" s="267">
        <v>-2.5971431440693069E-3</v>
      </c>
    </row>
    <row r="2493" spans="1:12" ht="14.4" x14ac:dyDescent="0.3">
      <c r="A2493" s="8">
        <v>40521</v>
      </c>
      <c r="B2493" s="260">
        <v>1230.1400149999999</v>
      </c>
      <c r="C2493" s="260">
        <v>1234.709961</v>
      </c>
      <c r="D2493" s="260">
        <v>1226.849976</v>
      </c>
      <c r="E2493" s="260">
        <v>1233</v>
      </c>
      <c r="F2493" s="261">
        <v>1233</v>
      </c>
      <c r="G2493" s="260">
        <v>4522510000</v>
      </c>
      <c r="H2493" s="263">
        <f t="shared" si="38"/>
        <v>3.8427483054029096E-3</v>
      </c>
      <c r="I2493" s="262"/>
      <c r="J2493" s="266">
        <v>2491</v>
      </c>
      <c r="K2493">
        <v>3.8427483054029096E-3</v>
      </c>
      <c r="L2493" s="267">
        <v>-2.5944343555675681E-3</v>
      </c>
    </row>
    <row r="2494" spans="1:12" ht="14.4" x14ac:dyDescent="0.3">
      <c r="A2494" s="8">
        <v>40520</v>
      </c>
      <c r="B2494" s="260">
        <v>1225.0200199999999</v>
      </c>
      <c r="C2494" s="260">
        <v>1228.9300539999999</v>
      </c>
      <c r="D2494" s="260">
        <v>1219.5</v>
      </c>
      <c r="E2494" s="260">
        <v>1228.280029</v>
      </c>
      <c r="F2494" s="261">
        <v>1228.280029</v>
      </c>
      <c r="G2494" s="260">
        <v>4607590000</v>
      </c>
      <c r="H2494" s="263">
        <f t="shared" si="38"/>
        <v>3.7017601634320844E-3</v>
      </c>
      <c r="I2494" s="262"/>
      <c r="J2494" s="266">
        <v>2492</v>
      </c>
      <c r="K2494">
        <v>3.7017601634320844E-3</v>
      </c>
      <c r="L2494" s="267">
        <v>-2.5917311924331353E-3</v>
      </c>
    </row>
    <row r="2495" spans="1:12" ht="14.4" x14ac:dyDescent="0.3">
      <c r="A2495" s="8">
        <v>40519</v>
      </c>
      <c r="B2495" s="260">
        <v>1227.25</v>
      </c>
      <c r="C2495" s="260">
        <v>1235.0500489999999</v>
      </c>
      <c r="D2495" s="260">
        <v>1223.25</v>
      </c>
      <c r="E2495" s="260">
        <v>1223.75</v>
      </c>
      <c r="F2495" s="261">
        <v>1223.75</v>
      </c>
      <c r="G2495" s="260">
        <v>6970630000</v>
      </c>
      <c r="H2495" s="263">
        <f t="shared" si="38"/>
        <v>5.1508028858606207E-4</v>
      </c>
      <c r="I2495" s="262"/>
      <c r="J2495" s="266">
        <v>2493</v>
      </c>
      <c r="K2495">
        <v>5.1508028858606207E-4</v>
      </c>
      <c r="L2495" s="267">
        <v>-2.587759106735369E-3</v>
      </c>
    </row>
    <row r="2496" spans="1:12" ht="14.4" x14ac:dyDescent="0.3">
      <c r="A2496" s="8">
        <v>40518</v>
      </c>
      <c r="B2496" s="260">
        <v>1223.869995</v>
      </c>
      <c r="C2496" s="260">
        <v>1225.8000489999999</v>
      </c>
      <c r="D2496" s="260">
        <v>1220.670044</v>
      </c>
      <c r="E2496" s="260">
        <v>1223.119995</v>
      </c>
      <c r="F2496" s="261">
        <v>1223.119995</v>
      </c>
      <c r="G2496" s="260">
        <v>3527370000</v>
      </c>
      <c r="H2496" s="263">
        <f t="shared" si="38"/>
        <v>-1.2982388080699247E-3</v>
      </c>
      <c r="I2496" s="262"/>
      <c r="J2496" s="266">
        <v>2494</v>
      </c>
      <c r="K2496">
        <v>-1.2982388080699247E-3</v>
      </c>
      <c r="L2496" s="267">
        <v>-2.5855375318437966E-3</v>
      </c>
    </row>
    <row r="2497" spans="1:12" ht="14.4" x14ac:dyDescent="0.3">
      <c r="A2497" s="8">
        <v>40515</v>
      </c>
      <c r="B2497" s="260">
        <v>1219.9300539999999</v>
      </c>
      <c r="C2497" s="260">
        <v>1225.5699460000001</v>
      </c>
      <c r="D2497" s="260">
        <v>1216.8199460000001</v>
      </c>
      <c r="E2497" s="260">
        <v>1224.709961</v>
      </c>
      <c r="F2497" s="261">
        <v>1224.709961</v>
      </c>
      <c r="G2497" s="260">
        <v>3735780000</v>
      </c>
      <c r="H2497" s="263">
        <f t="shared" si="38"/>
        <v>2.6032368623825357E-3</v>
      </c>
      <c r="I2497" s="262"/>
      <c r="J2497" s="266">
        <v>2495</v>
      </c>
      <c r="K2497">
        <v>2.6032368623825357E-3</v>
      </c>
      <c r="L2497" s="267">
        <v>-2.5825379703481627E-3</v>
      </c>
    </row>
    <row r="2498" spans="1:12" ht="14.4" x14ac:dyDescent="0.3">
      <c r="A2498" s="8">
        <v>40514</v>
      </c>
      <c r="B2498" s="260">
        <v>1206.8100589999999</v>
      </c>
      <c r="C2498" s="260">
        <v>1221.8900149999999</v>
      </c>
      <c r="D2498" s="260">
        <v>1206.8100589999999</v>
      </c>
      <c r="E2498" s="260">
        <v>1221.530029</v>
      </c>
      <c r="F2498" s="261">
        <v>1221.530029</v>
      </c>
      <c r="G2498" s="260">
        <v>4970800000</v>
      </c>
      <c r="H2498" s="263">
        <f t="shared" si="38"/>
        <v>1.2818562514781327E-2</v>
      </c>
      <c r="I2498" s="262"/>
      <c r="J2498" s="266">
        <v>2496</v>
      </c>
      <c r="K2498">
        <v>1.2818562514781327E-2</v>
      </c>
      <c r="L2498" s="267">
        <v>-2.5822924196121288E-3</v>
      </c>
    </row>
    <row r="2499" spans="1:12" ht="14.4" x14ac:dyDescent="0.3">
      <c r="A2499" s="8">
        <v>40513</v>
      </c>
      <c r="B2499" s="260">
        <v>1186.599976</v>
      </c>
      <c r="C2499" s="260">
        <v>1207.6099850000001</v>
      </c>
      <c r="D2499" s="260">
        <v>1186.599976</v>
      </c>
      <c r="E2499" s="260">
        <v>1206.0699460000001</v>
      </c>
      <c r="F2499" s="261">
        <v>1206.0699460000001</v>
      </c>
      <c r="G2499" s="260">
        <v>4548110000</v>
      </c>
      <c r="H2499" s="263">
        <f t="shared" si="38"/>
        <v>2.1616954759027019E-2</v>
      </c>
      <c r="I2499" s="262"/>
      <c r="J2499" s="266">
        <v>2497</v>
      </c>
      <c r="K2499">
        <v>2.1616954759027019E-2</v>
      </c>
      <c r="L2499" s="267">
        <v>-2.5814265236670784E-3</v>
      </c>
    </row>
    <row r="2500" spans="1:12" ht="14.4" x14ac:dyDescent="0.3">
      <c r="A2500" s="8">
        <v>40512</v>
      </c>
      <c r="B2500" s="260">
        <v>1182.959961</v>
      </c>
      <c r="C2500" s="260">
        <v>1187.400024</v>
      </c>
      <c r="D2500" s="260">
        <v>1174.1400149999999</v>
      </c>
      <c r="E2500" s="260">
        <v>1180.5500489999999</v>
      </c>
      <c r="F2500" s="261">
        <v>1180.5500489999999</v>
      </c>
      <c r="G2500" s="260">
        <v>4284700000</v>
      </c>
      <c r="H2500" s="263">
        <f t="shared" ref="H2500:H2563" si="39">(F2500-F2501)/F2501</f>
        <v>-6.0702169961085167E-3</v>
      </c>
      <c r="I2500" s="262"/>
      <c r="J2500" s="266">
        <v>2498</v>
      </c>
      <c r="K2500">
        <v>-6.0702169961085167E-3</v>
      </c>
      <c r="L2500" s="267">
        <v>-2.5786548938853981E-3</v>
      </c>
    </row>
    <row r="2501" spans="1:12" ht="14.4" x14ac:dyDescent="0.3">
      <c r="A2501" s="8">
        <v>40511</v>
      </c>
      <c r="B2501" s="260">
        <v>1189.079956</v>
      </c>
      <c r="C2501" s="260">
        <v>1190.339966</v>
      </c>
      <c r="D2501" s="260">
        <v>1173.6400149999999</v>
      </c>
      <c r="E2501" s="260">
        <v>1187.76001</v>
      </c>
      <c r="F2501" s="261">
        <v>1187.76001</v>
      </c>
      <c r="G2501" s="260">
        <v>3673450000</v>
      </c>
      <c r="H2501" s="263">
        <f t="shared" si="39"/>
        <v>-1.3788582200331826E-3</v>
      </c>
      <c r="I2501" s="262"/>
      <c r="J2501" s="266">
        <v>2499</v>
      </c>
      <c r="K2501">
        <v>-1.3788582200331826E-3</v>
      </c>
      <c r="L2501" s="267">
        <v>-2.578555497921567E-3</v>
      </c>
    </row>
    <row r="2502" spans="1:12" ht="14.4" x14ac:dyDescent="0.3">
      <c r="A2502" s="8">
        <v>40508</v>
      </c>
      <c r="B2502" s="260">
        <v>1194.160034</v>
      </c>
      <c r="C2502" s="260">
        <v>1194.160034</v>
      </c>
      <c r="D2502" s="260">
        <v>1186.9300539999999</v>
      </c>
      <c r="E2502" s="260">
        <v>1189.400024</v>
      </c>
      <c r="F2502" s="261">
        <v>1189.400024</v>
      </c>
      <c r="G2502" s="260">
        <v>1613820000</v>
      </c>
      <c r="H2502" s="263">
        <f t="shared" si="39"/>
        <v>-7.4685627564947182E-3</v>
      </c>
      <c r="I2502" s="262"/>
      <c r="J2502" s="266">
        <v>2500</v>
      </c>
      <c r="K2502">
        <v>-7.4685627564947182E-3</v>
      </c>
      <c r="L2502" s="267">
        <v>-2.5783762000210868E-3</v>
      </c>
    </row>
    <row r="2503" spans="1:12" ht="14.4" x14ac:dyDescent="0.3">
      <c r="A2503" s="8">
        <v>40506</v>
      </c>
      <c r="B2503" s="260">
        <v>1183.6999510000001</v>
      </c>
      <c r="C2503" s="260">
        <v>1198.619995</v>
      </c>
      <c r="D2503" s="260">
        <v>1183.6999510000001</v>
      </c>
      <c r="E2503" s="260">
        <v>1198.349976</v>
      </c>
      <c r="F2503" s="261">
        <v>1198.349976</v>
      </c>
      <c r="G2503" s="260">
        <v>3384250000</v>
      </c>
      <c r="H2503" s="263">
        <f t="shared" si="39"/>
        <v>1.4922968247151563E-2</v>
      </c>
      <c r="I2503" s="262"/>
      <c r="J2503" s="266">
        <v>2501</v>
      </c>
      <c r="K2503">
        <v>1.4922968247151563E-2</v>
      </c>
      <c r="L2503" s="267">
        <v>-2.5783743373106387E-3</v>
      </c>
    </row>
    <row r="2504" spans="1:12" ht="14.4" x14ac:dyDescent="0.3">
      <c r="A2504" s="8">
        <v>40505</v>
      </c>
      <c r="B2504" s="260">
        <v>1192.51001</v>
      </c>
      <c r="C2504" s="260">
        <v>1192.51001</v>
      </c>
      <c r="D2504" s="260">
        <v>1176.910034</v>
      </c>
      <c r="E2504" s="260">
        <v>1180.7299800000001</v>
      </c>
      <c r="F2504" s="261">
        <v>1180.7299800000001</v>
      </c>
      <c r="G2504" s="260">
        <v>4133070000</v>
      </c>
      <c r="H2504" s="263">
        <f t="shared" si="39"/>
        <v>-1.428403333137737E-2</v>
      </c>
      <c r="I2504" s="262"/>
      <c r="J2504" s="266">
        <v>2502</v>
      </c>
      <c r="K2504">
        <v>-1.428403333137737E-2</v>
      </c>
      <c r="L2504" s="267">
        <v>-2.5764002379570941E-3</v>
      </c>
    </row>
    <row r="2505" spans="1:12" ht="14.4" x14ac:dyDescent="0.3">
      <c r="A2505" s="8">
        <v>40504</v>
      </c>
      <c r="B2505" s="260">
        <v>1198.0699460000001</v>
      </c>
      <c r="C2505" s="260">
        <v>1198.9399410000001</v>
      </c>
      <c r="D2505" s="260">
        <v>1184.579956</v>
      </c>
      <c r="E2505" s="260">
        <v>1197.839966</v>
      </c>
      <c r="F2505" s="261">
        <v>1197.839966</v>
      </c>
      <c r="G2505" s="260">
        <v>3689500000</v>
      </c>
      <c r="H2505" s="263">
        <f t="shared" si="39"/>
        <v>-1.5753661503066421E-3</v>
      </c>
      <c r="I2505" s="262"/>
      <c r="J2505" s="266">
        <v>2503</v>
      </c>
      <c r="K2505">
        <v>-1.5753661503066421E-3</v>
      </c>
      <c r="L2505" s="267">
        <v>-2.5744038202311931E-3</v>
      </c>
    </row>
    <row r="2506" spans="1:12" ht="14.4" x14ac:dyDescent="0.3">
      <c r="A2506" s="8">
        <v>40501</v>
      </c>
      <c r="B2506" s="260">
        <v>1196.119995</v>
      </c>
      <c r="C2506" s="260">
        <v>1199.969971</v>
      </c>
      <c r="D2506" s="260">
        <v>1189.4399410000001</v>
      </c>
      <c r="E2506" s="260">
        <v>1199.7299800000001</v>
      </c>
      <c r="F2506" s="261">
        <v>1199.7299800000001</v>
      </c>
      <c r="G2506" s="260">
        <v>3675390000</v>
      </c>
      <c r="H2506" s="263">
        <f t="shared" si="39"/>
        <v>2.5403731541852898E-3</v>
      </c>
      <c r="I2506" s="262"/>
      <c r="J2506" s="266">
        <v>2504</v>
      </c>
      <c r="K2506">
        <v>2.5403731541852898E-3</v>
      </c>
      <c r="L2506" s="267">
        <v>-2.5742935729471529E-3</v>
      </c>
    </row>
    <row r="2507" spans="1:12" ht="14.4" x14ac:dyDescent="0.3">
      <c r="A2507" s="8">
        <v>40500</v>
      </c>
      <c r="B2507" s="260">
        <v>1183.75</v>
      </c>
      <c r="C2507" s="260">
        <v>1200.290039</v>
      </c>
      <c r="D2507" s="260">
        <v>1183.75</v>
      </c>
      <c r="E2507" s="260">
        <v>1196.6899410000001</v>
      </c>
      <c r="F2507" s="261">
        <v>1196.6899410000001</v>
      </c>
      <c r="G2507" s="260">
        <v>4687260000</v>
      </c>
      <c r="H2507" s="263">
        <f t="shared" si="39"/>
        <v>1.5357312994466887E-2</v>
      </c>
      <c r="I2507" s="262"/>
      <c r="J2507" s="266">
        <v>2505</v>
      </c>
      <c r="K2507">
        <v>1.5357312994466887E-2</v>
      </c>
      <c r="L2507" s="267">
        <v>-2.5723482846480468E-3</v>
      </c>
    </row>
    <row r="2508" spans="1:12" ht="14.4" x14ac:dyDescent="0.3">
      <c r="A2508" s="8">
        <v>40499</v>
      </c>
      <c r="B2508" s="260">
        <v>1178.329956</v>
      </c>
      <c r="C2508" s="260">
        <v>1183.5600589999999</v>
      </c>
      <c r="D2508" s="260">
        <v>1175.8199460000001</v>
      </c>
      <c r="E2508" s="260">
        <v>1178.589966</v>
      </c>
      <c r="F2508" s="261">
        <v>1178.589966</v>
      </c>
      <c r="G2508" s="260">
        <v>3904780000</v>
      </c>
      <c r="H2508" s="263">
        <f t="shared" si="39"/>
        <v>2.1216287931627366E-4</v>
      </c>
      <c r="I2508" s="262"/>
      <c r="J2508" s="266">
        <v>2506</v>
      </c>
      <c r="K2508">
        <v>2.1216287931627366E-4</v>
      </c>
      <c r="L2508" s="267">
        <v>-2.5718566145278526E-3</v>
      </c>
    </row>
    <row r="2509" spans="1:12" ht="14.4" x14ac:dyDescent="0.3">
      <c r="A2509" s="8">
        <v>40498</v>
      </c>
      <c r="B2509" s="260">
        <v>1194.790039</v>
      </c>
      <c r="C2509" s="260">
        <v>1194.790039</v>
      </c>
      <c r="D2509" s="260">
        <v>1173</v>
      </c>
      <c r="E2509" s="260">
        <v>1178.339966</v>
      </c>
      <c r="F2509" s="261">
        <v>1178.339966</v>
      </c>
      <c r="G2509" s="260">
        <v>5116380000</v>
      </c>
      <c r="H2509" s="263">
        <f t="shared" si="39"/>
        <v>-1.6205413483615108E-2</v>
      </c>
      <c r="I2509" s="262"/>
      <c r="J2509" s="266">
        <v>2507</v>
      </c>
      <c r="K2509">
        <v>-1.6205413483615108E-2</v>
      </c>
      <c r="L2509" s="267">
        <v>-2.5688078410655035E-3</v>
      </c>
    </row>
    <row r="2510" spans="1:12" ht="14.4" x14ac:dyDescent="0.3">
      <c r="A2510" s="8">
        <v>40497</v>
      </c>
      <c r="B2510" s="260">
        <v>1200.4399410000001</v>
      </c>
      <c r="C2510" s="260">
        <v>1207.4300539999999</v>
      </c>
      <c r="D2510" s="260">
        <v>1197.150024</v>
      </c>
      <c r="E2510" s="260">
        <v>1197.75</v>
      </c>
      <c r="F2510" s="261">
        <v>1197.75</v>
      </c>
      <c r="G2510" s="260">
        <v>3503370000</v>
      </c>
      <c r="H2510" s="263">
        <f t="shared" si="39"/>
        <v>-1.2174356847257884E-3</v>
      </c>
      <c r="I2510" s="262"/>
      <c r="J2510" s="266">
        <v>2508</v>
      </c>
      <c r="K2510">
        <v>-1.2174356847257884E-3</v>
      </c>
      <c r="L2510" s="267">
        <v>-2.5672324545681535E-3</v>
      </c>
    </row>
    <row r="2511" spans="1:12" ht="14.4" x14ac:dyDescent="0.3">
      <c r="A2511" s="8">
        <v>40494</v>
      </c>
      <c r="B2511" s="260">
        <v>1209.0699460000001</v>
      </c>
      <c r="C2511" s="260">
        <v>1210.5</v>
      </c>
      <c r="D2511" s="260">
        <v>1194.079956</v>
      </c>
      <c r="E2511" s="260">
        <v>1199.209961</v>
      </c>
      <c r="F2511" s="261">
        <v>1199.209961</v>
      </c>
      <c r="G2511" s="260">
        <v>4213620000</v>
      </c>
      <c r="H2511" s="263">
        <f t="shared" si="39"/>
        <v>-1.1808492130023539E-2</v>
      </c>
      <c r="I2511" s="262"/>
      <c r="J2511" s="266">
        <v>2509</v>
      </c>
      <c r="K2511">
        <v>-1.1808492130023539E-2</v>
      </c>
      <c r="L2511" s="267">
        <v>-2.5645868128681671E-3</v>
      </c>
    </row>
    <row r="2512" spans="1:12" ht="14.4" x14ac:dyDescent="0.3">
      <c r="A2512" s="8">
        <v>40493</v>
      </c>
      <c r="B2512" s="260">
        <v>1213.040039</v>
      </c>
      <c r="C2512" s="260">
        <v>1215.4499510000001</v>
      </c>
      <c r="D2512" s="260">
        <v>1204.48999</v>
      </c>
      <c r="E2512" s="260">
        <v>1213.540039</v>
      </c>
      <c r="F2512" s="261">
        <v>1213.540039</v>
      </c>
      <c r="G2512" s="260">
        <v>3931120000</v>
      </c>
      <c r="H2512" s="263">
        <f t="shared" si="39"/>
        <v>-4.2421266465713595E-3</v>
      </c>
      <c r="I2512" s="262"/>
      <c r="J2512" s="266">
        <v>2510</v>
      </c>
      <c r="K2512">
        <v>-4.2421266465713595E-3</v>
      </c>
      <c r="L2512" s="267">
        <v>-2.5640207051630033E-3</v>
      </c>
    </row>
    <row r="2513" spans="1:12" ht="14.4" x14ac:dyDescent="0.3">
      <c r="A2513" s="8">
        <v>40492</v>
      </c>
      <c r="B2513" s="260">
        <v>1213.1400149999999</v>
      </c>
      <c r="C2513" s="260">
        <v>1218.75</v>
      </c>
      <c r="D2513" s="260">
        <v>1204.329956</v>
      </c>
      <c r="E2513" s="260">
        <v>1218.709961</v>
      </c>
      <c r="F2513" s="261">
        <v>1218.709961</v>
      </c>
      <c r="G2513" s="260">
        <v>4561300000</v>
      </c>
      <c r="H2513" s="263">
        <f t="shared" si="39"/>
        <v>4.3760811727163694E-3</v>
      </c>
      <c r="I2513" s="262"/>
      <c r="J2513" s="266">
        <v>2511</v>
      </c>
      <c r="K2513">
        <v>4.3760811727163694E-3</v>
      </c>
      <c r="L2513" s="267">
        <v>-2.563943851270394E-3</v>
      </c>
    </row>
    <row r="2514" spans="1:12" ht="14.4" x14ac:dyDescent="0.3">
      <c r="A2514" s="8">
        <v>40491</v>
      </c>
      <c r="B2514" s="260">
        <v>1223.589966</v>
      </c>
      <c r="C2514" s="260">
        <v>1226.839966</v>
      </c>
      <c r="D2514" s="260">
        <v>1208.9399410000001</v>
      </c>
      <c r="E2514" s="260">
        <v>1213.400024</v>
      </c>
      <c r="F2514" s="261">
        <v>1213.400024</v>
      </c>
      <c r="G2514" s="260">
        <v>4848040000</v>
      </c>
      <c r="H2514" s="263">
        <f t="shared" si="39"/>
        <v>-8.0523000204373342E-3</v>
      </c>
      <c r="I2514" s="262"/>
      <c r="J2514" s="266">
        <v>2512</v>
      </c>
      <c r="K2514">
        <v>-8.0523000204373342E-3</v>
      </c>
      <c r="L2514" s="267">
        <v>-2.5633013528780541E-3</v>
      </c>
    </row>
    <row r="2515" spans="1:12" ht="14.4" x14ac:dyDescent="0.3">
      <c r="A2515" s="8">
        <v>40490</v>
      </c>
      <c r="B2515" s="260">
        <v>1223.23999</v>
      </c>
      <c r="C2515" s="260">
        <v>1224.5699460000001</v>
      </c>
      <c r="D2515" s="260">
        <v>1217.5500489999999</v>
      </c>
      <c r="E2515" s="260">
        <v>1223.25</v>
      </c>
      <c r="F2515" s="261">
        <v>1223.25</v>
      </c>
      <c r="G2515" s="260">
        <v>3937230000</v>
      </c>
      <c r="H2515" s="263">
        <f t="shared" si="39"/>
        <v>-2.1209577443430726E-3</v>
      </c>
      <c r="I2515" s="262"/>
      <c r="J2515" s="266">
        <v>2513</v>
      </c>
      <c r="K2515">
        <v>-2.1209577443430726E-3</v>
      </c>
      <c r="L2515" s="267">
        <v>-2.5610596092323188E-3</v>
      </c>
    </row>
    <row r="2516" spans="1:12" ht="14.4" x14ac:dyDescent="0.3">
      <c r="A2516" s="8">
        <v>40487</v>
      </c>
      <c r="B2516" s="260">
        <v>1221.1999510000001</v>
      </c>
      <c r="C2516" s="260">
        <v>1227.079956</v>
      </c>
      <c r="D2516" s="260">
        <v>1220.290039</v>
      </c>
      <c r="E2516" s="260">
        <v>1225.849976</v>
      </c>
      <c r="F2516" s="261">
        <v>1225.849976</v>
      </c>
      <c r="G2516" s="260">
        <v>5637460000</v>
      </c>
      <c r="H2516" s="263">
        <f t="shared" si="39"/>
        <v>3.9227529921196614E-3</v>
      </c>
      <c r="I2516" s="262"/>
      <c r="J2516" s="266">
        <v>2514</v>
      </c>
      <c r="K2516">
        <v>3.9227529921196614E-3</v>
      </c>
      <c r="L2516" s="267">
        <v>-2.5601923476697465E-3</v>
      </c>
    </row>
    <row r="2517" spans="1:12" ht="14.4" x14ac:dyDescent="0.3">
      <c r="A2517" s="8">
        <v>40486</v>
      </c>
      <c r="B2517" s="260">
        <v>1198.339966</v>
      </c>
      <c r="C2517" s="260">
        <v>1221.25</v>
      </c>
      <c r="D2517" s="260">
        <v>1198.339966</v>
      </c>
      <c r="E2517" s="260">
        <v>1221.0600589999999</v>
      </c>
      <c r="F2517" s="261">
        <v>1221.0600589999999</v>
      </c>
      <c r="G2517" s="260">
        <v>5695470000</v>
      </c>
      <c r="H2517" s="263">
        <f t="shared" si="39"/>
        <v>1.9282863160732872E-2</v>
      </c>
      <c r="I2517" s="262"/>
      <c r="J2517" s="266">
        <v>2515</v>
      </c>
      <c r="K2517">
        <v>1.9282863160732872E-2</v>
      </c>
      <c r="L2517" s="267">
        <v>-2.5586747823997998E-3</v>
      </c>
    </row>
    <row r="2518" spans="1:12" ht="14.4" x14ac:dyDescent="0.3">
      <c r="A2518" s="8">
        <v>40485</v>
      </c>
      <c r="B2518" s="260">
        <v>1193.790039</v>
      </c>
      <c r="C2518" s="260">
        <v>1198.3000489999999</v>
      </c>
      <c r="D2518" s="260">
        <v>1183.5600589999999</v>
      </c>
      <c r="E2518" s="260">
        <v>1197.959961</v>
      </c>
      <c r="F2518" s="261">
        <v>1197.959961</v>
      </c>
      <c r="G2518" s="260">
        <v>4665480000</v>
      </c>
      <c r="H2518" s="263">
        <f t="shared" si="39"/>
        <v>3.6780542394789389E-3</v>
      </c>
      <c r="I2518" s="262"/>
      <c r="J2518" s="266">
        <v>2516</v>
      </c>
      <c r="K2518">
        <v>3.6780542394789389E-3</v>
      </c>
      <c r="L2518" s="267">
        <v>-2.5577792118001109E-3</v>
      </c>
    </row>
    <row r="2519" spans="1:12" ht="14.4" x14ac:dyDescent="0.3">
      <c r="A2519" s="8">
        <v>40484</v>
      </c>
      <c r="B2519" s="260">
        <v>1187.8599850000001</v>
      </c>
      <c r="C2519" s="260">
        <v>1195.880005</v>
      </c>
      <c r="D2519" s="260">
        <v>1187.8599850000001</v>
      </c>
      <c r="E2519" s="260">
        <v>1193.5699460000001</v>
      </c>
      <c r="F2519" s="261">
        <v>1193.5699460000001</v>
      </c>
      <c r="G2519" s="260">
        <v>3866200000</v>
      </c>
      <c r="H2519" s="263">
        <f t="shared" si="39"/>
        <v>7.759284149684788E-3</v>
      </c>
      <c r="I2519" s="262"/>
      <c r="J2519" s="266">
        <v>2517</v>
      </c>
      <c r="K2519">
        <v>7.759284149684788E-3</v>
      </c>
      <c r="L2519" s="267">
        <v>-2.5548960568991348E-3</v>
      </c>
    </row>
    <row r="2520" spans="1:12" ht="14.4" x14ac:dyDescent="0.3">
      <c r="A2520" s="8">
        <v>40483</v>
      </c>
      <c r="B2520" s="260">
        <v>1185.709961</v>
      </c>
      <c r="C2520" s="260">
        <v>1195.8100589999999</v>
      </c>
      <c r="D2520" s="260">
        <v>1177.650024</v>
      </c>
      <c r="E2520" s="260">
        <v>1184.380005</v>
      </c>
      <c r="F2520" s="261">
        <v>1184.380005</v>
      </c>
      <c r="G2520" s="260">
        <v>4129180000</v>
      </c>
      <c r="H2520" s="263">
        <f t="shared" si="39"/>
        <v>9.4653329829004972E-4</v>
      </c>
      <c r="I2520" s="262"/>
      <c r="J2520" s="266">
        <v>2518</v>
      </c>
      <c r="K2520">
        <v>9.4653329829004972E-4</v>
      </c>
      <c r="L2520" s="267">
        <v>-2.5541185091011104E-3</v>
      </c>
    </row>
    <row r="2521" spans="1:12" ht="14.4" x14ac:dyDescent="0.3">
      <c r="A2521" s="8">
        <v>40480</v>
      </c>
      <c r="B2521" s="260">
        <v>1183.869995</v>
      </c>
      <c r="C2521" s="260">
        <v>1185.459961</v>
      </c>
      <c r="D2521" s="260">
        <v>1179.6999510000001</v>
      </c>
      <c r="E2521" s="260">
        <v>1183.26001</v>
      </c>
      <c r="F2521" s="261">
        <v>1183.26001</v>
      </c>
      <c r="G2521" s="260">
        <v>3537880000</v>
      </c>
      <c r="H2521" s="263">
        <f t="shared" si="39"/>
        <v>-4.3928684997273889E-4</v>
      </c>
      <c r="I2521" s="262"/>
      <c r="J2521" s="266">
        <v>2519</v>
      </c>
      <c r="K2521">
        <v>-4.3928684997273889E-4</v>
      </c>
      <c r="L2521" s="267">
        <v>-2.5537814630759328E-3</v>
      </c>
    </row>
    <row r="2522" spans="1:12" ht="14.4" x14ac:dyDescent="0.3">
      <c r="A2522" s="8">
        <v>40479</v>
      </c>
      <c r="B2522" s="260">
        <v>1184.469971</v>
      </c>
      <c r="C2522" s="260">
        <v>1189.530029</v>
      </c>
      <c r="D2522" s="260">
        <v>1177.099976</v>
      </c>
      <c r="E2522" s="260">
        <v>1183.780029</v>
      </c>
      <c r="F2522" s="261">
        <v>1183.780029</v>
      </c>
      <c r="G2522" s="260">
        <v>4283460000</v>
      </c>
      <c r="H2522" s="263">
        <f t="shared" si="39"/>
        <v>1.1248493002812578E-3</v>
      </c>
      <c r="I2522" s="262"/>
      <c r="J2522" s="266">
        <v>2520</v>
      </c>
      <c r="K2522">
        <v>1.1248493002812578E-3</v>
      </c>
      <c r="L2522" s="267">
        <v>-2.5468023608055486E-3</v>
      </c>
    </row>
    <row r="2523" spans="1:12" ht="14.4" x14ac:dyDescent="0.3">
      <c r="A2523" s="8">
        <v>40478</v>
      </c>
      <c r="B2523" s="260">
        <v>1183.839966</v>
      </c>
      <c r="C2523" s="260">
        <v>1183.839966</v>
      </c>
      <c r="D2523" s="260">
        <v>1171.6999510000001</v>
      </c>
      <c r="E2523" s="260">
        <v>1182.4499510000001</v>
      </c>
      <c r="F2523" s="261">
        <v>1182.4499510000001</v>
      </c>
      <c r="G2523" s="260">
        <v>4335670000</v>
      </c>
      <c r="H2523" s="263">
        <f t="shared" si="39"/>
        <v>-2.6905839543547232E-3</v>
      </c>
      <c r="I2523" s="262"/>
      <c r="J2523" s="266">
        <v>2521</v>
      </c>
      <c r="K2523">
        <v>-2.6905839543547232E-3</v>
      </c>
      <c r="L2523" s="267">
        <v>-2.5424269243935816E-3</v>
      </c>
    </row>
    <row r="2524" spans="1:12" ht="14.4" x14ac:dyDescent="0.3">
      <c r="A2524" s="8">
        <v>40477</v>
      </c>
      <c r="B2524" s="260">
        <v>1184.880005</v>
      </c>
      <c r="C2524" s="260">
        <v>1187.1099850000001</v>
      </c>
      <c r="D2524" s="260">
        <v>1177.719971</v>
      </c>
      <c r="E2524" s="260">
        <v>1185.6400149999999</v>
      </c>
      <c r="F2524" s="261">
        <v>1185.6400149999999</v>
      </c>
      <c r="G2524" s="260">
        <v>4203680000</v>
      </c>
      <c r="H2524" s="263">
        <f t="shared" si="39"/>
        <v>1.6885680137278147E-5</v>
      </c>
      <c r="I2524" s="262"/>
      <c r="J2524" s="266">
        <v>2522</v>
      </c>
      <c r="K2524">
        <v>1.6885680137278147E-5</v>
      </c>
      <c r="L2524" s="267">
        <v>-2.536961461851337E-3</v>
      </c>
    </row>
    <row r="2525" spans="1:12" ht="14.4" x14ac:dyDescent="0.3">
      <c r="A2525" s="8">
        <v>40476</v>
      </c>
      <c r="B2525" s="260">
        <v>1184.73999</v>
      </c>
      <c r="C2525" s="260">
        <v>1196.1400149999999</v>
      </c>
      <c r="D2525" s="260">
        <v>1184.73999</v>
      </c>
      <c r="E2525" s="260">
        <v>1185.619995</v>
      </c>
      <c r="F2525" s="261">
        <v>1185.619995</v>
      </c>
      <c r="G2525" s="260">
        <v>4221380000</v>
      </c>
      <c r="H2525" s="263">
        <f t="shared" si="39"/>
        <v>2.1469715441616178E-3</v>
      </c>
      <c r="I2525" s="262"/>
      <c r="J2525" s="266">
        <v>2523</v>
      </c>
      <c r="K2525">
        <v>2.1469715441616178E-3</v>
      </c>
      <c r="L2525" s="267">
        <v>-2.5334413901580669E-3</v>
      </c>
    </row>
    <row r="2526" spans="1:12" ht="14.4" x14ac:dyDescent="0.3">
      <c r="A2526" s="8">
        <v>40473</v>
      </c>
      <c r="B2526" s="260">
        <v>1180.5200199999999</v>
      </c>
      <c r="C2526" s="260">
        <v>1183.9300539999999</v>
      </c>
      <c r="D2526" s="260">
        <v>1178.98999</v>
      </c>
      <c r="E2526" s="260">
        <v>1183.079956</v>
      </c>
      <c r="F2526" s="261">
        <v>1183.079956</v>
      </c>
      <c r="G2526" s="260">
        <v>3177890000</v>
      </c>
      <c r="H2526" s="263">
        <f t="shared" si="39"/>
        <v>2.3892582787754307E-3</v>
      </c>
      <c r="I2526" s="262"/>
      <c r="J2526" s="266">
        <v>2524</v>
      </c>
      <c r="K2526">
        <v>2.3892582787754307E-3</v>
      </c>
      <c r="L2526" s="267">
        <v>-2.5290446451613061E-3</v>
      </c>
    </row>
    <row r="2527" spans="1:12" ht="14.4" x14ac:dyDescent="0.3">
      <c r="A2527" s="8">
        <v>40472</v>
      </c>
      <c r="B2527" s="260">
        <v>1179.8199460000001</v>
      </c>
      <c r="C2527" s="260">
        <v>1189.4300539999999</v>
      </c>
      <c r="D2527" s="260">
        <v>1171.170044</v>
      </c>
      <c r="E2527" s="260">
        <v>1180.26001</v>
      </c>
      <c r="F2527" s="261">
        <v>1180.26001</v>
      </c>
      <c r="G2527" s="260">
        <v>4625470000</v>
      </c>
      <c r="H2527" s="263">
        <f t="shared" si="39"/>
        <v>1.7739086226504024E-3</v>
      </c>
      <c r="I2527" s="262"/>
      <c r="J2527" s="266">
        <v>2525</v>
      </c>
      <c r="K2527">
        <v>1.7739086226504024E-3</v>
      </c>
      <c r="L2527" s="267">
        <v>-2.5245336973010409E-3</v>
      </c>
    </row>
    <row r="2528" spans="1:12" ht="14.4" x14ac:dyDescent="0.3">
      <c r="A2528" s="8">
        <v>40471</v>
      </c>
      <c r="B2528" s="260">
        <v>1166.73999</v>
      </c>
      <c r="C2528" s="260">
        <v>1182.9399410000001</v>
      </c>
      <c r="D2528" s="260">
        <v>1166.73999</v>
      </c>
      <c r="E2528" s="260">
        <v>1178.170044</v>
      </c>
      <c r="F2528" s="261">
        <v>1178.170044</v>
      </c>
      <c r="G2528" s="260">
        <v>5027880000</v>
      </c>
      <c r="H2528" s="263">
        <f t="shared" si="39"/>
        <v>1.0524075604616276E-2</v>
      </c>
      <c r="I2528" s="262"/>
      <c r="J2528" s="266">
        <v>2526</v>
      </c>
      <c r="K2528">
        <v>1.0524075604616276E-2</v>
      </c>
      <c r="L2528" s="267">
        <v>-2.5221229562294276E-3</v>
      </c>
    </row>
    <row r="2529" spans="1:12" ht="14.4" x14ac:dyDescent="0.3">
      <c r="A2529" s="8">
        <v>40470</v>
      </c>
      <c r="B2529" s="260">
        <v>1178.6400149999999</v>
      </c>
      <c r="C2529" s="260">
        <v>1178.6400149999999</v>
      </c>
      <c r="D2529" s="260">
        <v>1159.709961</v>
      </c>
      <c r="E2529" s="260">
        <v>1165.900024</v>
      </c>
      <c r="F2529" s="261">
        <v>1165.900024</v>
      </c>
      <c r="G2529" s="260">
        <v>5600120000</v>
      </c>
      <c r="H2529" s="263">
        <f t="shared" si="39"/>
        <v>-1.5877250651393813E-2</v>
      </c>
      <c r="I2529" s="262"/>
      <c r="J2529" s="266">
        <v>2527</v>
      </c>
      <c r="K2529">
        <v>-1.5877250651393813E-2</v>
      </c>
      <c r="L2529" s="267">
        <v>-2.5149204448246137E-3</v>
      </c>
    </row>
    <row r="2530" spans="1:12" ht="14.4" x14ac:dyDescent="0.3">
      <c r="A2530" s="8">
        <v>40469</v>
      </c>
      <c r="B2530" s="260">
        <v>1176.829956</v>
      </c>
      <c r="C2530" s="260">
        <v>1185.530029</v>
      </c>
      <c r="D2530" s="260">
        <v>1174.5500489999999</v>
      </c>
      <c r="E2530" s="260">
        <v>1184.709961</v>
      </c>
      <c r="F2530" s="261">
        <v>1184.709961</v>
      </c>
      <c r="G2530" s="260">
        <v>4450050000</v>
      </c>
      <c r="H2530" s="263">
        <f t="shared" si="39"/>
        <v>7.2437449964554076E-3</v>
      </c>
      <c r="I2530" s="262"/>
      <c r="J2530" s="266">
        <v>2528</v>
      </c>
      <c r="K2530">
        <v>7.2437449964554076E-3</v>
      </c>
      <c r="L2530" s="267">
        <v>-2.5146902199317026E-3</v>
      </c>
    </row>
    <row r="2531" spans="1:12" ht="14.4" x14ac:dyDescent="0.3">
      <c r="A2531" s="8">
        <v>40466</v>
      </c>
      <c r="B2531" s="260">
        <v>1177.469971</v>
      </c>
      <c r="C2531" s="260">
        <v>1181.1999510000001</v>
      </c>
      <c r="D2531" s="260">
        <v>1167.119995</v>
      </c>
      <c r="E2531" s="260">
        <v>1176.1899410000001</v>
      </c>
      <c r="F2531" s="261">
        <v>1176.1899410000001</v>
      </c>
      <c r="G2531" s="260">
        <v>5724910000</v>
      </c>
      <c r="H2531" s="263">
        <f t="shared" si="39"/>
        <v>2.0274847550954406E-3</v>
      </c>
      <c r="I2531" s="262"/>
      <c r="J2531" s="266">
        <v>2529</v>
      </c>
      <c r="K2531">
        <v>2.0274847550954406E-3</v>
      </c>
      <c r="L2531" s="267">
        <v>-2.5127442364154453E-3</v>
      </c>
    </row>
    <row r="2532" spans="1:12" ht="14.4" x14ac:dyDescent="0.3">
      <c r="A2532" s="8">
        <v>40465</v>
      </c>
      <c r="B2532" s="260">
        <v>1177.8199460000001</v>
      </c>
      <c r="C2532" s="260">
        <v>1178.8900149999999</v>
      </c>
      <c r="D2532" s="260">
        <v>1166.709961</v>
      </c>
      <c r="E2532" s="260">
        <v>1173.8100589999999</v>
      </c>
      <c r="F2532" s="261">
        <v>1173.8100589999999</v>
      </c>
      <c r="G2532" s="260">
        <v>4969410000</v>
      </c>
      <c r="H2532" s="263">
        <f t="shared" si="39"/>
        <v>-3.6413862043912473E-3</v>
      </c>
      <c r="I2532" s="262"/>
      <c r="J2532" s="266">
        <v>2530</v>
      </c>
      <c r="K2532">
        <v>-3.6413862043912473E-3</v>
      </c>
      <c r="L2532" s="267">
        <v>-2.5117671538569058E-3</v>
      </c>
    </row>
    <row r="2533" spans="1:12" ht="14.4" x14ac:dyDescent="0.3">
      <c r="A2533" s="8">
        <v>40464</v>
      </c>
      <c r="B2533" s="260">
        <v>1171.3199460000001</v>
      </c>
      <c r="C2533" s="260">
        <v>1184.380005</v>
      </c>
      <c r="D2533" s="260">
        <v>1171.3199460000001</v>
      </c>
      <c r="E2533" s="260">
        <v>1178.099976</v>
      </c>
      <c r="F2533" s="261">
        <v>1178.099976</v>
      </c>
      <c r="G2533" s="260">
        <v>4969410000</v>
      </c>
      <c r="H2533" s="263">
        <f t="shared" si="39"/>
        <v>7.1210202497752843E-3</v>
      </c>
      <c r="I2533" s="262"/>
      <c r="J2533" s="266">
        <v>2531</v>
      </c>
      <c r="K2533">
        <v>7.1210202497752843E-3</v>
      </c>
      <c r="L2533" s="267">
        <v>-2.5097510368341028E-3</v>
      </c>
    </row>
    <row r="2534" spans="1:12" ht="14.4" x14ac:dyDescent="0.3">
      <c r="A2534" s="8">
        <v>40463</v>
      </c>
      <c r="B2534" s="260">
        <v>1164.280029</v>
      </c>
      <c r="C2534" s="260">
        <v>1172.579956</v>
      </c>
      <c r="D2534" s="260">
        <v>1155.709961</v>
      </c>
      <c r="E2534" s="260">
        <v>1169.7700199999999</v>
      </c>
      <c r="F2534" s="261">
        <v>1169.7700199999999</v>
      </c>
      <c r="G2534" s="260">
        <v>4076170000</v>
      </c>
      <c r="H2534" s="263">
        <f t="shared" si="39"/>
        <v>3.8187572565584992E-3</v>
      </c>
      <c r="I2534" s="262"/>
      <c r="J2534" s="266">
        <v>2532</v>
      </c>
      <c r="K2534">
        <v>3.8187572565584992E-3</v>
      </c>
      <c r="L2534" s="267">
        <v>-2.5089165775684713E-3</v>
      </c>
    </row>
    <row r="2535" spans="1:12" ht="14.4" x14ac:dyDescent="0.3">
      <c r="A2535" s="8">
        <v>40462</v>
      </c>
      <c r="B2535" s="260">
        <v>1165.3199460000001</v>
      </c>
      <c r="C2535" s="260">
        <v>1168.6800539999999</v>
      </c>
      <c r="D2535" s="260">
        <v>1162.0200199999999</v>
      </c>
      <c r="E2535" s="260">
        <v>1165.3199460000001</v>
      </c>
      <c r="F2535" s="261">
        <v>1165.3199460000001</v>
      </c>
      <c r="G2535" s="260">
        <v>2505900000</v>
      </c>
      <c r="H2535" s="263">
        <f t="shared" si="39"/>
        <v>1.4583701368918507E-4</v>
      </c>
      <c r="I2535" s="262"/>
      <c r="J2535" s="266">
        <v>2533</v>
      </c>
      <c r="K2535">
        <v>1.4583701368918507E-4</v>
      </c>
      <c r="L2535" s="267">
        <v>-2.5050835853025139E-3</v>
      </c>
    </row>
    <row r="2536" spans="1:12" ht="14.4" x14ac:dyDescent="0.3">
      <c r="A2536" s="8">
        <v>40459</v>
      </c>
      <c r="B2536" s="260">
        <v>1158.3599850000001</v>
      </c>
      <c r="C2536" s="260">
        <v>1167.7299800000001</v>
      </c>
      <c r="D2536" s="260">
        <v>1155.579956</v>
      </c>
      <c r="E2536" s="260">
        <v>1165.150024</v>
      </c>
      <c r="F2536" s="261">
        <v>1165.150024</v>
      </c>
      <c r="G2536" s="260">
        <v>3871420000</v>
      </c>
      <c r="H2536" s="263">
        <f t="shared" si="39"/>
        <v>6.1222774629861578E-3</v>
      </c>
      <c r="I2536" s="262"/>
      <c r="J2536" s="266">
        <v>2534</v>
      </c>
      <c r="K2536">
        <v>6.1222774629861578E-3</v>
      </c>
      <c r="L2536" s="267">
        <v>-2.5035070748620296E-3</v>
      </c>
    </row>
    <row r="2537" spans="1:12" ht="14.4" x14ac:dyDescent="0.3">
      <c r="A2537" s="8">
        <v>40458</v>
      </c>
      <c r="B2537" s="260">
        <v>1161.5699460000001</v>
      </c>
      <c r="C2537" s="260">
        <v>1163.869995</v>
      </c>
      <c r="D2537" s="260">
        <v>1151.410034</v>
      </c>
      <c r="E2537" s="260">
        <v>1158.0600589999999</v>
      </c>
      <c r="F2537" s="261">
        <v>1158.0600589999999</v>
      </c>
      <c r="G2537" s="260">
        <v>3910550000</v>
      </c>
      <c r="H2537" s="263">
        <f t="shared" si="39"/>
        <v>-1.6465184856066216E-3</v>
      </c>
      <c r="I2537" s="262"/>
      <c r="J2537" s="266">
        <v>2535</v>
      </c>
      <c r="K2537">
        <v>-1.6465184856066216E-3</v>
      </c>
      <c r="L2537" s="267">
        <v>-2.5034473048452604E-3</v>
      </c>
    </row>
    <row r="2538" spans="1:12" ht="14.4" x14ac:dyDescent="0.3">
      <c r="A2538" s="8">
        <v>40457</v>
      </c>
      <c r="B2538" s="260">
        <v>1159.8100589999999</v>
      </c>
      <c r="C2538" s="260">
        <v>1162.329956</v>
      </c>
      <c r="D2538" s="260">
        <v>1154.849976</v>
      </c>
      <c r="E2538" s="260">
        <v>1159.969971</v>
      </c>
      <c r="F2538" s="261">
        <v>1159.969971</v>
      </c>
      <c r="G2538" s="260">
        <v>4073160000</v>
      </c>
      <c r="H2538" s="263">
        <f t="shared" si="39"/>
        <v>-6.7200430755977878E-4</v>
      </c>
      <c r="I2538" s="262"/>
      <c r="J2538" s="266">
        <v>2536</v>
      </c>
      <c r="K2538">
        <v>-6.7200430755977878E-4</v>
      </c>
      <c r="L2538" s="267">
        <v>-2.4966831705488992E-3</v>
      </c>
    </row>
    <row r="2539" spans="1:12" ht="14.4" x14ac:dyDescent="0.3">
      <c r="A2539" s="8">
        <v>40456</v>
      </c>
      <c r="B2539" s="260">
        <v>1140.6800539999999</v>
      </c>
      <c r="C2539" s="260">
        <v>1162.76001</v>
      </c>
      <c r="D2539" s="260">
        <v>1140.6800539999999</v>
      </c>
      <c r="E2539" s="260">
        <v>1160.75</v>
      </c>
      <c r="F2539" s="261">
        <v>1160.75</v>
      </c>
      <c r="G2539" s="260">
        <v>4068840000</v>
      </c>
      <c r="H2539" s="263">
        <f t="shared" si="39"/>
        <v>2.0861340857339827E-2</v>
      </c>
      <c r="I2539" s="262"/>
      <c r="J2539" s="266">
        <v>2537</v>
      </c>
      <c r="K2539">
        <v>2.0861340857339827E-2</v>
      </c>
      <c r="L2539" s="267">
        <v>-2.4942251167932718E-3</v>
      </c>
    </row>
    <row r="2540" spans="1:12" ht="14.4" x14ac:dyDescent="0.3">
      <c r="A2540" s="8">
        <v>40455</v>
      </c>
      <c r="B2540" s="260">
        <v>1144.959961</v>
      </c>
      <c r="C2540" s="260">
        <v>1148.160034</v>
      </c>
      <c r="D2540" s="260">
        <v>1131.869995</v>
      </c>
      <c r="E2540" s="260">
        <v>1137.030029</v>
      </c>
      <c r="F2540" s="261">
        <v>1137.030029</v>
      </c>
      <c r="G2540" s="260">
        <v>3604110000</v>
      </c>
      <c r="H2540" s="263">
        <f t="shared" si="39"/>
        <v>-8.03493254497256E-3</v>
      </c>
      <c r="I2540" s="262"/>
      <c r="J2540" s="266">
        <v>2538</v>
      </c>
      <c r="K2540">
        <v>-8.03493254497256E-3</v>
      </c>
      <c r="L2540" s="267">
        <v>-2.4925340649514303E-3</v>
      </c>
    </row>
    <row r="2541" spans="1:12" ht="14.4" x14ac:dyDescent="0.3">
      <c r="A2541" s="8">
        <v>40452</v>
      </c>
      <c r="B2541" s="260">
        <v>1143.48999</v>
      </c>
      <c r="C2541" s="260">
        <v>1150.3000489999999</v>
      </c>
      <c r="D2541" s="260">
        <v>1139.420044</v>
      </c>
      <c r="E2541" s="260">
        <v>1146.23999</v>
      </c>
      <c r="F2541" s="261">
        <v>1146.23999</v>
      </c>
      <c r="G2541" s="260">
        <v>4298910000</v>
      </c>
      <c r="H2541" s="263">
        <f t="shared" si="39"/>
        <v>4.4164381496717914E-3</v>
      </c>
      <c r="I2541" s="262"/>
      <c r="J2541" s="266">
        <v>2539</v>
      </c>
      <c r="K2541">
        <v>4.4164381496717914E-3</v>
      </c>
      <c r="L2541" s="267">
        <v>-2.4920579863455558E-3</v>
      </c>
    </row>
    <row r="2542" spans="1:12" ht="14.4" x14ac:dyDescent="0.3">
      <c r="A2542" s="8">
        <v>40451</v>
      </c>
      <c r="B2542" s="260">
        <v>1145.969971</v>
      </c>
      <c r="C2542" s="260">
        <v>1157.160034</v>
      </c>
      <c r="D2542" s="260">
        <v>1136.079956</v>
      </c>
      <c r="E2542" s="260">
        <v>1141.1999510000001</v>
      </c>
      <c r="F2542" s="261">
        <v>1141.1999510000001</v>
      </c>
      <c r="G2542" s="260">
        <v>4284160000</v>
      </c>
      <c r="H2542" s="263">
        <f t="shared" si="39"/>
        <v>-3.0837219795711236E-3</v>
      </c>
      <c r="I2542" s="262"/>
      <c r="J2542" s="266">
        <v>2540</v>
      </c>
      <c r="K2542">
        <v>-3.0837219795711236E-3</v>
      </c>
      <c r="L2542" s="267">
        <v>-2.4911850833883504E-3</v>
      </c>
    </row>
    <row r="2543" spans="1:12" ht="14.4" x14ac:dyDescent="0.3">
      <c r="A2543" s="8">
        <v>40450</v>
      </c>
      <c r="B2543" s="260">
        <v>1146.75</v>
      </c>
      <c r="C2543" s="260">
        <v>1148.630005</v>
      </c>
      <c r="D2543" s="260">
        <v>1140.26001</v>
      </c>
      <c r="E2543" s="260">
        <v>1144.7299800000001</v>
      </c>
      <c r="F2543" s="261">
        <v>1144.7299800000001</v>
      </c>
      <c r="G2543" s="260">
        <v>3990280000</v>
      </c>
      <c r="H2543" s="263">
        <f t="shared" si="39"/>
        <v>-2.587759106735369E-3</v>
      </c>
      <c r="I2543" s="262"/>
      <c r="J2543" s="266">
        <v>2541</v>
      </c>
      <c r="K2543">
        <v>-2.587759106735369E-3</v>
      </c>
      <c r="L2543" s="267">
        <v>-2.4713917338098912E-3</v>
      </c>
    </row>
    <row r="2544" spans="1:12" ht="14.4" x14ac:dyDescent="0.3">
      <c r="A2544" s="8">
        <v>40449</v>
      </c>
      <c r="B2544" s="260">
        <v>1142.3100589999999</v>
      </c>
      <c r="C2544" s="260">
        <v>1150</v>
      </c>
      <c r="D2544" s="260">
        <v>1132.089966</v>
      </c>
      <c r="E2544" s="260">
        <v>1147.6999510000001</v>
      </c>
      <c r="F2544" s="261">
        <v>1147.6999510000001</v>
      </c>
      <c r="G2544" s="260">
        <v>4025840000</v>
      </c>
      <c r="H2544" s="263">
        <f t="shared" si="39"/>
        <v>4.8503859661404155E-3</v>
      </c>
      <c r="I2544" s="262"/>
      <c r="J2544" s="266">
        <v>2542</v>
      </c>
      <c r="K2544">
        <v>4.8503859661404155E-3</v>
      </c>
      <c r="L2544" s="267">
        <v>-2.4683810280183086E-3</v>
      </c>
    </row>
    <row r="2545" spans="1:12" ht="14.4" x14ac:dyDescent="0.3">
      <c r="A2545" s="8">
        <v>40448</v>
      </c>
      <c r="B2545" s="260">
        <v>1148.6400149999999</v>
      </c>
      <c r="C2545" s="260">
        <v>1149.920044</v>
      </c>
      <c r="D2545" s="260">
        <v>1142</v>
      </c>
      <c r="E2545" s="260">
        <v>1142.160034</v>
      </c>
      <c r="F2545" s="261">
        <v>1142.160034</v>
      </c>
      <c r="G2545" s="260">
        <v>3587860000</v>
      </c>
      <c r="H2545" s="263">
        <f t="shared" si="39"/>
        <v>-5.6674325529812164E-3</v>
      </c>
      <c r="I2545" s="262"/>
      <c r="J2545" s="266">
        <v>2543</v>
      </c>
      <c r="K2545">
        <v>-5.6674325529812164E-3</v>
      </c>
      <c r="L2545" s="267">
        <v>-2.4678987836840327E-3</v>
      </c>
    </row>
    <row r="2546" spans="1:12" ht="14.4" x14ac:dyDescent="0.3">
      <c r="A2546" s="8">
        <v>40445</v>
      </c>
      <c r="B2546" s="260">
        <v>1131.6899410000001</v>
      </c>
      <c r="C2546" s="260">
        <v>1148.900024</v>
      </c>
      <c r="D2546" s="260">
        <v>1131.6899410000001</v>
      </c>
      <c r="E2546" s="260">
        <v>1148.670044</v>
      </c>
      <c r="F2546" s="261">
        <v>1148.670044</v>
      </c>
      <c r="G2546" s="260">
        <v>4123950000</v>
      </c>
      <c r="H2546" s="263">
        <f t="shared" si="39"/>
        <v>2.1194392870525509E-2</v>
      </c>
      <c r="I2546" s="262"/>
      <c r="J2546" s="266">
        <v>2544</v>
      </c>
      <c r="K2546">
        <v>2.1194392870525509E-2</v>
      </c>
      <c r="L2546" s="267">
        <v>-2.4658011794054502E-3</v>
      </c>
    </row>
    <row r="2547" spans="1:12" ht="14.4" x14ac:dyDescent="0.3">
      <c r="A2547" s="8">
        <v>40444</v>
      </c>
      <c r="B2547" s="260">
        <v>1131.099976</v>
      </c>
      <c r="C2547" s="260">
        <v>1136.7700199999999</v>
      </c>
      <c r="D2547" s="260">
        <v>1122.790039</v>
      </c>
      <c r="E2547" s="260">
        <v>1124.829956</v>
      </c>
      <c r="F2547" s="261">
        <v>1124.829956</v>
      </c>
      <c r="G2547" s="260">
        <v>3847850000</v>
      </c>
      <c r="H2547" s="263">
        <f t="shared" si="39"/>
        <v>-8.3313403730922737E-3</v>
      </c>
      <c r="I2547" s="262"/>
      <c r="J2547" s="266">
        <v>2545</v>
      </c>
      <c r="K2547">
        <v>-8.3313403730922737E-3</v>
      </c>
      <c r="L2547" s="267">
        <v>-2.4652703622453738E-3</v>
      </c>
    </row>
    <row r="2548" spans="1:12" ht="14.4" x14ac:dyDescent="0.3">
      <c r="A2548" s="8">
        <v>40443</v>
      </c>
      <c r="B2548" s="260">
        <v>1139.48999</v>
      </c>
      <c r="C2548" s="260">
        <v>1144.380005</v>
      </c>
      <c r="D2548" s="260">
        <v>1131.579956</v>
      </c>
      <c r="E2548" s="260">
        <v>1134.280029</v>
      </c>
      <c r="F2548" s="261">
        <v>1134.280029</v>
      </c>
      <c r="G2548" s="260">
        <v>3911070000</v>
      </c>
      <c r="H2548" s="263">
        <f t="shared" si="39"/>
        <v>-4.8254925161528694E-3</v>
      </c>
      <c r="I2548" s="262"/>
      <c r="J2548" s="266">
        <v>2546</v>
      </c>
      <c r="K2548">
        <v>-4.8254925161528694E-3</v>
      </c>
      <c r="L2548" s="267">
        <v>-2.4573614012164844E-3</v>
      </c>
    </row>
    <row r="2549" spans="1:12" ht="14.4" x14ac:dyDescent="0.3">
      <c r="A2549" s="8">
        <v>40442</v>
      </c>
      <c r="B2549" s="260">
        <v>1142.8199460000001</v>
      </c>
      <c r="C2549" s="260">
        <v>1148.589966</v>
      </c>
      <c r="D2549" s="260">
        <v>1136.219971</v>
      </c>
      <c r="E2549" s="260">
        <v>1139.780029</v>
      </c>
      <c r="F2549" s="261">
        <v>1139.780029</v>
      </c>
      <c r="G2549" s="260">
        <v>4175660000</v>
      </c>
      <c r="H2549" s="263">
        <f t="shared" si="39"/>
        <v>-2.5640207051630033E-3</v>
      </c>
      <c r="I2549" s="262"/>
      <c r="J2549" s="266">
        <v>2547</v>
      </c>
      <c r="K2549">
        <v>-2.5640207051630033E-3</v>
      </c>
      <c r="L2549" s="267">
        <v>-2.4513760458067684E-3</v>
      </c>
    </row>
    <row r="2550" spans="1:12" ht="14.4" x14ac:dyDescent="0.3">
      <c r="A2550" s="8">
        <v>40441</v>
      </c>
      <c r="B2550" s="260">
        <v>1126.5699460000001</v>
      </c>
      <c r="C2550" s="260">
        <v>1144.8599850000001</v>
      </c>
      <c r="D2550" s="260">
        <v>1126.5699460000001</v>
      </c>
      <c r="E2550" s="260">
        <v>1142.709961</v>
      </c>
      <c r="F2550" s="261">
        <v>1142.709961</v>
      </c>
      <c r="G2550" s="260">
        <v>3364080000</v>
      </c>
      <c r="H2550" s="263">
        <f t="shared" si="39"/>
        <v>1.52097970994173E-2</v>
      </c>
      <c r="I2550" s="262"/>
      <c r="J2550" s="266">
        <v>2548</v>
      </c>
      <c r="K2550">
        <v>1.52097970994173E-2</v>
      </c>
      <c r="L2550" s="267">
        <v>-2.4492888139285357E-3</v>
      </c>
    </row>
    <row r="2551" spans="1:12" ht="14.4" x14ac:dyDescent="0.3">
      <c r="A2551" s="8">
        <v>40438</v>
      </c>
      <c r="B2551" s="260">
        <v>1126.3900149999999</v>
      </c>
      <c r="C2551" s="260">
        <v>1131.469971</v>
      </c>
      <c r="D2551" s="260">
        <v>1122.4300539999999</v>
      </c>
      <c r="E2551" s="260">
        <v>1125.589966</v>
      </c>
      <c r="F2551" s="261">
        <v>1125.589966</v>
      </c>
      <c r="G2551" s="260">
        <v>4086140000</v>
      </c>
      <c r="H2551" s="263">
        <f t="shared" si="39"/>
        <v>8.2685609151823738E-4</v>
      </c>
      <c r="I2551" s="262"/>
      <c r="J2551" s="266">
        <v>2549</v>
      </c>
      <c r="K2551">
        <v>8.2685609151823738E-4</v>
      </c>
      <c r="L2551" s="267">
        <v>-2.447885633880321E-3</v>
      </c>
    </row>
    <row r="2552" spans="1:12" ht="14.4" x14ac:dyDescent="0.3">
      <c r="A2552" s="8">
        <v>40437</v>
      </c>
      <c r="B2552" s="260">
        <v>1123.8900149999999</v>
      </c>
      <c r="C2552" s="260">
        <v>1125.4399410000001</v>
      </c>
      <c r="D2552" s="260">
        <v>1118.880005</v>
      </c>
      <c r="E2552" s="260">
        <v>1124.660034</v>
      </c>
      <c r="F2552" s="261">
        <v>1124.660034</v>
      </c>
      <c r="G2552" s="260">
        <v>3364080000</v>
      </c>
      <c r="H2552" s="263">
        <f t="shared" si="39"/>
        <v>-3.643435694442385E-4</v>
      </c>
      <c r="I2552" s="262"/>
      <c r="J2552" s="266">
        <v>2550</v>
      </c>
      <c r="K2552">
        <v>-3.643435694442385E-4</v>
      </c>
      <c r="L2552" s="267">
        <v>-2.4474582047449168E-3</v>
      </c>
    </row>
    <row r="2553" spans="1:12" ht="14.4" x14ac:dyDescent="0.3">
      <c r="A2553" s="8">
        <v>40436</v>
      </c>
      <c r="B2553" s="260">
        <v>1119.4300539999999</v>
      </c>
      <c r="C2553" s="260">
        <v>1126.459961</v>
      </c>
      <c r="D2553" s="260">
        <v>1114.630005</v>
      </c>
      <c r="E2553" s="260">
        <v>1125.0699460000001</v>
      </c>
      <c r="F2553" s="261">
        <v>1125.0699460000001</v>
      </c>
      <c r="G2553" s="260">
        <v>3369840000</v>
      </c>
      <c r="H2553" s="263">
        <f t="shared" si="39"/>
        <v>3.5411382436780136E-3</v>
      </c>
      <c r="I2553" s="262"/>
      <c r="J2553" s="266">
        <v>2551</v>
      </c>
      <c r="K2553">
        <v>3.5411382436780136E-3</v>
      </c>
      <c r="L2553" s="267">
        <v>-2.4448801109849742E-3</v>
      </c>
    </row>
    <row r="2554" spans="1:12" ht="14.4" x14ac:dyDescent="0.3">
      <c r="A2554" s="8">
        <v>40435</v>
      </c>
      <c r="B2554" s="260">
        <v>1121.160034</v>
      </c>
      <c r="C2554" s="260">
        <v>1127.3599850000001</v>
      </c>
      <c r="D2554" s="260">
        <v>1115.579956</v>
      </c>
      <c r="E2554" s="260">
        <v>1121.099976</v>
      </c>
      <c r="F2554" s="261">
        <v>1121.099976</v>
      </c>
      <c r="G2554" s="260">
        <v>4521050000</v>
      </c>
      <c r="H2554" s="263">
        <f t="shared" si="39"/>
        <v>-7.1311880103860372E-4</v>
      </c>
      <c r="I2554" s="262"/>
      <c r="J2554" s="266">
        <v>2552</v>
      </c>
      <c r="K2554">
        <v>-7.1311880103860372E-4</v>
      </c>
      <c r="L2554" s="267">
        <v>-2.443728851820585E-3</v>
      </c>
    </row>
    <row r="2555" spans="1:12" ht="14.4" x14ac:dyDescent="0.3">
      <c r="A2555" s="8">
        <v>40434</v>
      </c>
      <c r="B2555" s="260">
        <v>1113.380005</v>
      </c>
      <c r="C2555" s="260">
        <v>1123.869995</v>
      </c>
      <c r="D2555" s="260">
        <v>1113.380005</v>
      </c>
      <c r="E2555" s="260">
        <v>1121.900024</v>
      </c>
      <c r="F2555" s="261">
        <v>1121.900024</v>
      </c>
      <c r="G2555" s="260">
        <v>4521050000</v>
      </c>
      <c r="H2555" s="263">
        <f t="shared" si="39"/>
        <v>1.1130615523951084E-2</v>
      </c>
      <c r="I2555" s="262"/>
      <c r="J2555" s="266">
        <v>2553</v>
      </c>
      <c r="K2555">
        <v>1.1130615523951084E-2</v>
      </c>
      <c r="L2555" s="267">
        <v>-2.4414224119719023E-3</v>
      </c>
    </row>
    <row r="2556" spans="1:12" ht="14.4" x14ac:dyDescent="0.3">
      <c r="A2556" s="8">
        <v>40431</v>
      </c>
      <c r="B2556" s="260">
        <v>1104.5699460000001</v>
      </c>
      <c r="C2556" s="260">
        <v>1110.880005</v>
      </c>
      <c r="D2556" s="260">
        <v>1103.920044</v>
      </c>
      <c r="E2556" s="260">
        <v>1109.5500489999999</v>
      </c>
      <c r="F2556" s="261">
        <v>1109.5500489999999</v>
      </c>
      <c r="G2556" s="260">
        <v>3061160000</v>
      </c>
      <c r="H2556" s="263">
        <f t="shared" si="39"/>
        <v>4.8633327332319462E-3</v>
      </c>
      <c r="I2556" s="262"/>
      <c r="J2556" s="266">
        <v>2554</v>
      </c>
      <c r="K2556">
        <v>4.8633327332319462E-3</v>
      </c>
      <c r="L2556" s="267">
        <v>-2.4402964314462956E-3</v>
      </c>
    </row>
    <row r="2557" spans="1:12" ht="14.4" x14ac:dyDescent="0.3">
      <c r="A2557" s="8">
        <v>40430</v>
      </c>
      <c r="B2557" s="260">
        <v>1101.150024</v>
      </c>
      <c r="C2557" s="260">
        <v>1110.2700199999999</v>
      </c>
      <c r="D2557" s="260">
        <v>1101.150024</v>
      </c>
      <c r="E2557" s="260">
        <v>1104.1800539999999</v>
      </c>
      <c r="F2557" s="261">
        <v>1104.1800539999999</v>
      </c>
      <c r="G2557" s="260">
        <v>3387770000</v>
      </c>
      <c r="H2557" s="263">
        <f t="shared" si="39"/>
        <v>4.8322904658070218E-3</v>
      </c>
      <c r="I2557" s="262"/>
      <c r="J2557" s="266">
        <v>2555</v>
      </c>
      <c r="K2557">
        <v>4.8322904658070218E-3</v>
      </c>
      <c r="L2557" s="267">
        <v>-2.438072035908791E-3</v>
      </c>
    </row>
    <row r="2558" spans="1:12" ht="14.4" x14ac:dyDescent="0.3">
      <c r="A2558" s="8">
        <v>40429</v>
      </c>
      <c r="B2558" s="260">
        <v>1092.3599850000001</v>
      </c>
      <c r="C2558" s="260">
        <v>1103.26001</v>
      </c>
      <c r="D2558" s="260">
        <v>1092.3599850000001</v>
      </c>
      <c r="E2558" s="260">
        <v>1098.869995</v>
      </c>
      <c r="F2558" s="261">
        <v>1098.869995</v>
      </c>
      <c r="G2558" s="260">
        <v>3224640000</v>
      </c>
      <c r="H2558" s="263">
        <f t="shared" si="39"/>
        <v>6.4386990941124912E-3</v>
      </c>
      <c r="I2558" s="262"/>
      <c r="J2558" s="266">
        <v>2556</v>
      </c>
      <c r="K2558">
        <v>6.4386990941124912E-3</v>
      </c>
      <c r="L2558" s="267">
        <v>-2.4343210066627842E-3</v>
      </c>
    </row>
    <row r="2559" spans="1:12" ht="14.4" x14ac:dyDescent="0.3">
      <c r="A2559" s="8">
        <v>40428</v>
      </c>
      <c r="B2559" s="260">
        <v>1102.599976</v>
      </c>
      <c r="C2559" s="260">
        <v>1102.599976</v>
      </c>
      <c r="D2559" s="260">
        <v>1091.150024</v>
      </c>
      <c r="E2559" s="260">
        <v>1091.839966</v>
      </c>
      <c r="F2559" s="261">
        <v>1091.839966</v>
      </c>
      <c r="G2559" s="260">
        <v>3107380000</v>
      </c>
      <c r="H2559" s="263">
        <f t="shared" si="39"/>
        <v>-1.1471189835572392E-2</v>
      </c>
      <c r="I2559" s="262"/>
      <c r="J2559" s="266">
        <v>2557</v>
      </c>
      <c r="K2559">
        <v>-1.1471189835572392E-2</v>
      </c>
      <c r="L2559" s="267">
        <v>-2.430848143433694E-3</v>
      </c>
    </row>
    <row r="2560" spans="1:12" ht="14.4" x14ac:dyDescent="0.3">
      <c r="A2560" s="8">
        <v>40424</v>
      </c>
      <c r="B2560" s="260">
        <v>1093.6099850000001</v>
      </c>
      <c r="C2560" s="260">
        <v>1105.099976</v>
      </c>
      <c r="D2560" s="260">
        <v>1093.6099850000001</v>
      </c>
      <c r="E2560" s="260">
        <v>1104.51001</v>
      </c>
      <c r="F2560" s="261">
        <v>1104.51001</v>
      </c>
      <c r="G2560" s="260">
        <v>3534500000</v>
      </c>
      <c r="H2560" s="263">
        <f t="shared" si="39"/>
        <v>1.3219002217462663E-2</v>
      </c>
      <c r="I2560" s="262"/>
      <c r="J2560" s="266">
        <v>2558</v>
      </c>
      <c r="K2560">
        <v>1.3219002217462663E-2</v>
      </c>
      <c r="L2560" s="267">
        <v>-2.4289164070183224E-3</v>
      </c>
    </row>
    <row r="2561" spans="1:12" ht="14.4" x14ac:dyDescent="0.3">
      <c r="A2561" s="8">
        <v>40423</v>
      </c>
      <c r="B2561" s="260">
        <v>1080.660034</v>
      </c>
      <c r="C2561" s="260">
        <v>1090.099976</v>
      </c>
      <c r="D2561" s="260">
        <v>1080.3900149999999</v>
      </c>
      <c r="E2561" s="260">
        <v>1090.099976</v>
      </c>
      <c r="F2561" s="261">
        <v>1090.099976</v>
      </c>
      <c r="G2561" s="260">
        <v>3704210000</v>
      </c>
      <c r="H2561" s="263">
        <f t="shared" si="39"/>
        <v>9.0808362993708876E-3</v>
      </c>
      <c r="I2561" s="262"/>
      <c r="J2561" s="266">
        <v>2559</v>
      </c>
      <c r="K2561">
        <v>9.0808362993708876E-3</v>
      </c>
      <c r="L2561" s="267">
        <v>-2.4273943708722412E-3</v>
      </c>
    </row>
    <row r="2562" spans="1:12" ht="14.4" x14ac:dyDescent="0.3">
      <c r="A2562" s="8">
        <v>40422</v>
      </c>
      <c r="B2562" s="260">
        <v>1049.719971</v>
      </c>
      <c r="C2562" s="260">
        <v>1081.3000489999999</v>
      </c>
      <c r="D2562" s="260">
        <v>1049.719971</v>
      </c>
      <c r="E2562" s="260">
        <v>1080.290039</v>
      </c>
      <c r="F2562" s="261">
        <v>1080.290039</v>
      </c>
      <c r="G2562" s="260">
        <v>4396880000</v>
      </c>
      <c r="H2562" s="263">
        <f t="shared" si="39"/>
        <v>2.9504621328088666E-2</v>
      </c>
      <c r="I2562" s="262"/>
      <c r="J2562" s="266">
        <v>2560</v>
      </c>
      <c r="K2562">
        <v>2.9504621328088666E-2</v>
      </c>
      <c r="L2562" s="267">
        <v>-2.422530802229692E-3</v>
      </c>
    </row>
    <row r="2563" spans="1:12" ht="14.4" x14ac:dyDescent="0.3">
      <c r="A2563" s="8">
        <v>40421</v>
      </c>
      <c r="B2563" s="260">
        <v>1046.880005</v>
      </c>
      <c r="C2563" s="260">
        <v>1055.1400149999999</v>
      </c>
      <c r="D2563" s="260">
        <v>1040.880005</v>
      </c>
      <c r="E2563" s="260">
        <v>1049.329956</v>
      </c>
      <c r="F2563" s="261">
        <v>1049.329956</v>
      </c>
      <c r="G2563" s="260">
        <v>4038770000</v>
      </c>
      <c r="H2563" s="263">
        <f t="shared" si="39"/>
        <v>3.9079432445289096E-4</v>
      </c>
      <c r="I2563" s="262"/>
      <c r="J2563" s="266">
        <v>2561</v>
      </c>
      <c r="K2563">
        <v>3.9079432445289096E-4</v>
      </c>
      <c r="L2563" s="267">
        <v>-2.4175187068299058E-3</v>
      </c>
    </row>
    <row r="2564" spans="1:12" ht="14.4" x14ac:dyDescent="0.3">
      <c r="A2564" s="8">
        <v>40420</v>
      </c>
      <c r="B2564" s="260">
        <v>1062.900024</v>
      </c>
      <c r="C2564" s="260">
        <v>1064.400024</v>
      </c>
      <c r="D2564" s="260">
        <v>1048.790039</v>
      </c>
      <c r="E2564" s="260">
        <v>1048.920044</v>
      </c>
      <c r="F2564" s="261">
        <v>1048.920044</v>
      </c>
      <c r="G2564" s="260">
        <v>2917990000</v>
      </c>
      <c r="H2564" s="263">
        <f t="shared" ref="H2564:H2627" si="40">(F2564-F2565)/F2565</f>
        <v>-1.4719208803814747E-2</v>
      </c>
      <c r="I2564" s="262"/>
      <c r="J2564" s="266">
        <v>2562</v>
      </c>
      <c r="K2564">
        <v>-1.4719208803814747E-2</v>
      </c>
      <c r="L2564" s="267">
        <v>-2.4152157528710269E-3</v>
      </c>
    </row>
    <row r="2565" spans="1:12" ht="14.4" x14ac:dyDescent="0.3">
      <c r="A2565" s="8">
        <v>40417</v>
      </c>
      <c r="B2565" s="260">
        <v>1049.2700199999999</v>
      </c>
      <c r="C2565" s="260">
        <v>1065.209961</v>
      </c>
      <c r="D2565" s="260">
        <v>1039.6999510000001</v>
      </c>
      <c r="E2565" s="260">
        <v>1064.589966</v>
      </c>
      <c r="F2565" s="261">
        <v>1064.589966</v>
      </c>
      <c r="G2565" s="260">
        <v>4102460000</v>
      </c>
      <c r="H2565" s="263">
        <f t="shared" si="40"/>
        <v>1.658676828270688E-2</v>
      </c>
      <c r="I2565" s="262"/>
      <c r="J2565" s="266">
        <v>2563</v>
      </c>
      <c r="K2565">
        <v>1.658676828270688E-2</v>
      </c>
      <c r="L2565" s="267">
        <v>-2.4144326930320369E-3</v>
      </c>
    </row>
    <row r="2566" spans="1:12" ht="14.4" x14ac:dyDescent="0.3">
      <c r="A2566" s="8">
        <v>40416</v>
      </c>
      <c r="B2566" s="260">
        <v>1056.280029</v>
      </c>
      <c r="C2566" s="260">
        <v>1061.4499510000001</v>
      </c>
      <c r="D2566" s="260">
        <v>1045.400024</v>
      </c>
      <c r="E2566" s="260">
        <v>1047.219971</v>
      </c>
      <c r="F2566" s="261">
        <v>1047.219971</v>
      </c>
      <c r="G2566" s="260">
        <v>3646710000</v>
      </c>
      <c r="H2566" s="263">
        <f t="shared" si="40"/>
        <v>-7.6847861220003602E-3</v>
      </c>
      <c r="I2566" s="262"/>
      <c r="J2566" s="266">
        <v>2564</v>
      </c>
      <c r="K2566">
        <v>-7.6847861220003602E-3</v>
      </c>
      <c r="L2566" s="267">
        <v>-2.4056913479603864E-3</v>
      </c>
    </row>
    <row r="2567" spans="1:12" ht="14.4" x14ac:dyDescent="0.3">
      <c r="A2567" s="8">
        <v>40415</v>
      </c>
      <c r="B2567" s="260">
        <v>1048.9799800000001</v>
      </c>
      <c r="C2567" s="260">
        <v>1059.380005</v>
      </c>
      <c r="D2567" s="260">
        <v>1039.829956</v>
      </c>
      <c r="E2567" s="260">
        <v>1055.329956</v>
      </c>
      <c r="F2567" s="261">
        <v>1055.329956</v>
      </c>
      <c r="G2567" s="260">
        <v>4360190000</v>
      </c>
      <c r="H2567" s="263">
        <f t="shared" si="40"/>
        <v>3.2893428051439201E-3</v>
      </c>
      <c r="I2567" s="262"/>
      <c r="J2567" s="266">
        <v>2565</v>
      </c>
      <c r="K2567">
        <v>3.2893428051439201E-3</v>
      </c>
      <c r="L2567" s="267">
        <v>-2.403705500176137E-3</v>
      </c>
    </row>
    <row r="2568" spans="1:12" ht="14.4" x14ac:dyDescent="0.3">
      <c r="A2568" s="8">
        <v>40414</v>
      </c>
      <c r="B2568" s="260">
        <v>1063.1999510000001</v>
      </c>
      <c r="C2568" s="260">
        <v>1063.1999510000001</v>
      </c>
      <c r="D2568" s="260">
        <v>1046.6800539999999</v>
      </c>
      <c r="E2568" s="260">
        <v>1051.869995</v>
      </c>
      <c r="F2568" s="261">
        <v>1051.869995</v>
      </c>
      <c r="G2568" s="260">
        <v>4436330000</v>
      </c>
      <c r="H2568" s="263">
        <f t="shared" si="40"/>
        <v>-1.451243274779505E-2</v>
      </c>
      <c r="I2568" s="262"/>
      <c r="J2568" s="266">
        <v>2566</v>
      </c>
      <c r="K2568">
        <v>-1.451243274779505E-2</v>
      </c>
      <c r="L2568" s="267">
        <v>-2.4032534408337304E-3</v>
      </c>
    </row>
    <row r="2569" spans="1:12" ht="14.4" x14ac:dyDescent="0.3">
      <c r="A2569" s="8">
        <v>40413</v>
      </c>
      <c r="B2569" s="260">
        <v>1073.3599850000001</v>
      </c>
      <c r="C2569" s="260">
        <v>1081.579956</v>
      </c>
      <c r="D2569" s="260">
        <v>1067.079956</v>
      </c>
      <c r="E2569" s="260">
        <v>1067.3599850000001</v>
      </c>
      <c r="F2569" s="261">
        <v>1067.3599850000001</v>
      </c>
      <c r="G2569" s="260">
        <v>3210950000</v>
      </c>
      <c r="H2569" s="263">
        <f t="shared" si="40"/>
        <v>-4.0403066543292657E-3</v>
      </c>
      <c r="I2569" s="262"/>
      <c r="J2569" s="266">
        <v>2567</v>
      </c>
      <c r="K2569">
        <v>-4.0403066543292657E-3</v>
      </c>
      <c r="L2569" s="267">
        <v>-2.3986029549196439E-3</v>
      </c>
    </row>
    <row r="2570" spans="1:12" ht="14.4" x14ac:dyDescent="0.3">
      <c r="A2570" s="8">
        <v>40410</v>
      </c>
      <c r="B2570" s="260">
        <v>1075.630005</v>
      </c>
      <c r="C2570" s="260">
        <v>1075.630005</v>
      </c>
      <c r="D2570" s="260">
        <v>1063.910034</v>
      </c>
      <c r="E2570" s="260">
        <v>1071.6899410000001</v>
      </c>
      <c r="F2570" s="261">
        <v>1071.6899410000001</v>
      </c>
      <c r="G2570" s="260">
        <v>3761570000</v>
      </c>
      <c r="H2570" s="263">
        <f t="shared" si="40"/>
        <v>-3.6630290914949821E-3</v>
      </c>
      <c r="I2570" s="262"/>
      <c r="J2570" s="266">
        <v>2568</v>
      </c>
      <c r="K2570">
        <v>-3.6630290914949821E-3</v>
      </c>
      <c r="L2570" s="267">
        <v>-2.3949861669677218E-3</v>
      </c>
    </row>
    <row r="2571" spans="1:12" ht="14.4" x14ac:dyDescent="0.3">
      <c r="A2571" s="8">
        <v>40409</v>
      </c>
      <c r="B2571" s="260">
        <v>1092.4399410000001</v>
      </c>
      <c r="C2571" s="260">
        <v>1092.4399410000001</v>
      </c>
      <c r="D2571" s="260">
        <v>1070.660034</v>
      </c>
      <c r="E2571" s="260">
        <v>1075.630005</v>
      </c>
      <c r="F2571" s="261">
        <v>1075.630005</v>
      </c>
      <c r="G2571" s="260">
        <v>4290540000</v>
      </c>
      <c r="H2571" s="263">
        <f t="shared" si="40"/>
        <v>-1.6935391920922614E-2</v>
      </c>
      <c r="I2571" s="262"/>
      <c r="J2571" s="266">
        <v>2569</v>
      </c>
      <c r="K2571">
        <v>-1.6935391920922614E-2</v>
      </c>
      <c r="L2571" s="267">
        <v>-2.3887385457676169E-3</v>
      </c>
    </row>
    <row r="2572" spans="1:12" ht="14.4" x14ac:dyDescent="0.3">
      <c r="A2572" s="8">
        <v>40408</v>
      </c>
      <c r="B2572" s="260">
        <v>1092.079956</v>
      </c>
      <c r="C2572" s="260">
        <v>1099.7700199999999</v>
      </c>
      <c r="D2572" s="260">
        <v>1085.76001</v>
      </c>
      <c r="E2572" s="260">
        <v>1094.160034</v>
      </c>
      <c r="F2572" s="261">
        <v>1094.160034</v>
      </c>
      <c r="G2572" s="260">
        <v>3724260000</v>
      </c>
      <c r="H2572" s="263">
        <f t="shared" si="40"/>
        <v>1.4827786096359415E-3</v>
      </c>
      <c r="I2572" s="262"/>
      <c r="J2572" s="266">
        <v>2570</v>
      </c>
      <c r="K2572">
        <v>1.4827786096359415E-3</v>
      </c>
      <c r="L2572" s="267">
        <v>-2.3877100868345295E-3</v>
      </c>
    </row>
    <row r="2573" spans="1:12" ht="14.4" x14ac:dyDescent="0.3">
      <c r="A2573" s="8">
        <v>40407</v>
      </c>
      <c r="B2573" s="260">
        <v>1081.160034</v>
      </c>
      <c r="C2573" s="260">
        <v>1100.1400149999999</v>
      </c>
      <c r="D2573" s="260">
        <v>1081.160034</v>
      </c>
      <c r="E2573" s="260">
        <v>1092.540039</v>
      </c>
      <c r="F2573" s="261">
        <v>1092.540039</v>
      </c>
      <c r="G2573" s="260">
        <v>3968210000</v>
      </c>
      <c r="H2573" s="263">
        <f t="shared" si="40"/>
        <v>1.2192215845243489E-2</v>
      </c>
      <c r="I2573" s="262"/>
      <c r="J2573" s="266">
        <v>2571</v>
      </c>
      <c r="K2573">
        <v>1.2192215845243489E-2</v>
      </c>
      <c r="L2573" s="267">
        <v>-2.386798493335712E-3</v>
      </c>
    </row>
    <row r="2574" spans="1:12" ht="14.4" x14ac:dyDescent="0.3">
      <c r="A2574" s="8">
        <v>40406</v>
      </c>
      <c r="B2574" s="260">
        <v>1077.48999</v>
      </c>
      <c r="C2574" s="260">
        <v>1082.619995</v>
      </c>
      <c r="D2574" s="260">
        <v>1069.48999</v>
      </c>
      <c r="E2574" s="260">
        <v>1079.380005</v>
      </c>
      <c r="F2574" s="261">
        <v>1079.380005</v>
      </c>
      <c r="G2574" s="260">
        <v>3142450000</v>
      </c>
      <c r="H2574" s="263">
        <f t="shared" si="40"/>
        <v>1.2045865184154072E-4</v>
      </c>
      <c r="I2574" s="262"/>
      <c r="J2574" s="266">
        <v>2572</v>
      </c>
      <c r="K2574">
        <v>1.2045865184154072E-4</v>
      </c>
      <c r="L2574" s="267">
        <v>-2.385993311428932E-3</v>
      </c>
    </row>
    <row r="2575" spans="1:12" ht="14.4" x14ac:dyDescent="0.3">
      <c r="A2575" s="8">
        <v>40403</v>
      </c>
      <c r="B2575" s="260">
        <v>1082.219971</v>
      </c>
      <c r="C2575" s="260">
        <v>1086.25</v>
      </c>
      <c r="D2575" s="260">
        <v>1079</v>
      </c>
      <c r="E2575" s="260">
        <v>1079.25</v>
      </c>
      <c r="F2575" s="261">
        <v>1079.25</v>
      </c>
      <c r="G2575" s="260">
        <v>3328890000</v>
      </c>
      <c r="H2575" s="263">
        <f t="shared" si="40"/>
        <v>-4.0235740352651435E-3</v>
      </c>
      <c r="I2575" s="262"/>
      <c r="J2575" s="266">
        <v>2573</v>
      </c>
      <c r="K2575">
        <v>-4.0235740352651435E-3</v>
      </c>
      <c r="L2575" s="267">
        <v>-2.3820877055075818E-3</v>
      </c>
    </row>
    <row r="2576" spans="1:12" ht="14.4" x14ac:dyDescent="0.3">
      <c r="A2576" s="8">
        <v>40402</v>
      </c>
      <c r="B2576" s="260">
        <v>1081.4799800000001</v>
      </c>
      <c r="C2576" s="260">
        <v>1086.719971</v>
      </c>
      <c r="D2576" s="260">
        <v>1076.6899410000001</v>
      </c>
      <c r="E2576" s="260">
        <v>1083.6099850000001</v>
      </c>
      <c r="F2576" s="261">
        <v>1083.6099850000001</v>
      </c>
      <c r="G2576" s="260">
        <v>4521050000</v>
      </c>
      <c r="H2576" s="263">
        <f t="shared" si="40"/>
        <v>-5.3787494432923069E-3</v>
      </c>
      <c r="I2576" s="262"/>
      <c r="J2576" s="266">
        <v>2574</v>
      </c>
      <c r="K2576">
        <v>-5.3787494432923069E-3</v>
      </c>
      <c r="L2576" s="267">
        <v>-2.3812402683349894E-3</v>
      </c>
    </row>
    <row r="2577" spans="1:12" ht="14.4" x14ac:dyDescent="0.3">
      <c r="A2577" s="8">
        <v>40401</v>
      </c>
      <c r="B2577" s="260">
        <v>1116.8900149999999</v>
      </c>
      <c r="C2577" s="260">
        <v>1116.8900149999999</v>
      </c>
      <c r="D2577" s="260">
        <v>1088.5500489999999</v>
      </c>
      <c r="E2577" s="260">
        <v>1089.469971</v>
      </c>
      <c r="F2577" s="261">
        <v>1089.469971</v>
      </c>
      <c r="G2577" s="260">
        <v>4511860000</v>
      </c>
      <c r="H2577" s="263">
        <f t="shared" si="40"/>
        <v>-2.8178765041525687E-2</v>
      </c>
      <c r="I2577" s="262"/>
      <c r="J2577" s="266">
        <v>2575</v>
      </c>
      <c r="K2577">
        <v>-2.8178765041525687E-2</v>
      </c>
      <c r="L2577" s="267">
        <v>-2.3775002467200318E-3</v>
      </c>
    </row>
    <row r="2578" spans="1:12" ht="14.4" x14ac:dyDescent="0.3">
      <c r="A2578" s="8">
        <v>40400</v>
      </c>
      <c r="B2578" s="260">
        <v>1122.920044</v>
      </c>
      <c r="C2578" s="260">
        <v>1127.160034</v>
      </c>
      <c r="D2578" s="260">
        <v>1111.579956</v>
      </c>
      <c r="E2578" s="260">
        <v>1121.0600589999999</v>
      </c>
      <c r="F2578" s="261">
        <v>1121.0600589999999</v>
      </c>
      <c r="G2578" s="260">
        <v>3979360000</v>
      </c>
      <c r="H2578" s="263">
        <f t="shared" si="40"/>
        <v>-5.9674050729934397E-3</v>
      </c>
      <c r="I2578" s="262"/>
      <c r="J2578" s="266">
        <v>2576</v>
      </c>
      <c r="K2578">
        <v>-5.9674050729934397E-3</v>
      </c>
      <c r="L2578" s="267">
        <v>-2.3758642547395195E-3</v>
      </c>
    </row>
    <row r="2579" spans="1:12" ht="14.4" x14ac:dyDescent="0.3">
      <c r="A2579" s="8">
        <v>40399</v>
      </c>
      <c r="B2579" s="260">
        <v>1122.8000489999999</v>
      </c>
      <c r="C2579" s="260">
        <v>1129.23999</v>
      </c>
      <c r="D2579" s="260">
        <v>1120.910034</v>
      </c>
      <c r="E2579" s="260">
        <v>1127.790039</v>
      </c>
      <c r="F2579" s="261">
        <v>1127.790039</v>
      </c>
      <c r="G2579" s="260">
        <v>3979360000</v>
      </c>
      <c r="H2579" s="263">
        <f t="shared" si="40"/>
        <v>5.4830640114065746E-3</v>
      </c>
      <c r="I2579" s="262"/>
      <c r="J2579" s="266">
        <v>2577</v>
      </c>
      <c r="K2579">
        <v>5.4830640114065746E-3</v>
      </c>
      <c r="L2579" s="267">
        <v>-2.3703920471609286E-3</v>
      </c>
    </row>
    <row r="2580" spans="1:12" ht="14.4" x14ac:dyDescent="0.3">
      <c r="A2580" s="8">
        <v>40396</v>
      </c>
      <c r="B2580" s="260">
        <v>1122.0699460000001</v>
      </c>
      <c r="C2580" s="260">
        <v>1123.0600589999999</v>
      </c>
      <c r="D2580" s="260">
        <v>1107.170044</v>
      </c>
      <c r="E2580" s="260">
        <v>1121.6400149999999</v>
      </c>
      <c r="F2580" s="261">
        <v>1121.6400149999999</v>
      </c>
      <c r="G2580" s="260">
        <v>3857890000</v>
      </c>
      <c r="H2580" s="263">
        <f t="shared" si="40"/>
        <v>-3.7040386756750075E-3</v>
      </c>
      <c r="I2580" s="262"/>
      <c r="J2580" s="266">
        <v>2578</v>
      </c>
      <c r="K2580">
        <v>-3.7040386756750075E-3</v>
      </c>
      <c r="L2580" s="267">
        <v>-2.3678617186885685E-3</v>
      </c>
    </row>
    <row r="2581" spans="1:12" ht="14.4" x14ac:dyDescent="0.3">
      <c r="A2581" s="8">
        <v>40395</v>
      </c>
      <c r="B2581" s="260">
        <v>1125.780029</v>
      </c>
      <c r="C2581" s="260">
        <v>1126.5600589999999</v>
      </c>
      <c r="D2581" s="260">
        <v>1118.8100589999999</v>
      </c>
      <c r="E2581" s="260">
        <v>1125.8100589999999</v>
      </c>
      <c r="F2581" s="261">
        <v>1125.8100589999999</v>
      </c>
      <c r="G2581" s="260">
        <v>3685560000</v>
      </c>
      <c r="H2581" s="263">
        <f t="shared" si="40"/>
        <v>-1.268524016789117E-3</v>
      </c>
      <c r="I2581" s="262"/>
      <c r="J2581" s="266">
        <v>2579</v>
      </c>
      <c r="K2581">
        <v>-1.268524016789117E-3</v>
      </c>
      <c r="L2581" s="267">
        <v>-2.3670681647940009E-3</v>
      </c>
    </row>
    <row r="2582" spans="1:12" ht="14.4" x14ac:dyDescent="0.3">
      <c r="A2582" s="8">
        <v>40394</v>
      </c>
      <c r="B2582" s="260">
        <v>1121.0600589999999</v>
      </c>
      <c r="C2582" s="260">
        <v>1128.75</v>
      </c>
      <c r="D2582" s="260">
        <v>1119.459961</v>
      </c>
      <c r="E2582" s="260">
        <v>1127.23999</v>
      </c>
      <c r="F2582" s="261">
        <v>1127.23999</v>
      </c>
      <c r="G2582" s="260">
        <v>4057850000</v>
      </c>
      <c r="H2582" s="263">
        <f t="shared" si="40"/>
        <v>6.0511122538898232E-3</v>
      </c>
      <c r="I2582" s="262"/>
      <c r="J2582" s="266">
        <v>2580</v>
      </c>
      <c r="K2582">
        <v>6.0511122538898232E-3</v>
      </c>
      <c r="L2582" s="267">
        <v>-2.3638070100922394E-3</v>
      </c>
    </row>
    <row r="2583" spans="1:12" ht="14.4" x14ac:dyDescent="0.3">
      <c r="A2583" s="8">
        <v>40393</v>
      </c>
      <c r="B2583" s="260">
        <v>1125.339966</v>
      </c>
      <c r="C2583" s="260">
        <v>1125.4399410000001</v>
      </c>
      <c r="D2583" s="260">
        <v>1116.76001</v>
      </c>
      <c r="E2583" s="260">
        <v>1120.459961</v>
      </c>
      <c r="F2583" s="261">
        <v>1120.459961</v>
      </c>
      <c r="G2583" s="260">
        <v>4071820000</v>
      </c>
      <c r="H2583" s="263">
        <f t="shared" si="40"/>
        <v>-4.7963548504657352E-3</v>
      </c>
      <c r="I2583" s="262"/>
      <c r="J2583" s="266">
        <v>2581</v>
      </c>
      <c r="K2583">
        <v>-4.7963548504657352E-3</v>
      </c>
      <c r="L2583" s="267">
        <v>-2.3634790716738178E-3</v>
      </c>
    </row>
    <row r="2584" spans="1:12" ht="14.4" x14ac:dyDescent="0.3">
      <c r="A2584" s="8">
        <v>40392</v>
      </c>
      <c r="B2584" s="260">
        <v>1107.530029</v>
      </c>
      <c r="C2584" s="260">
        <v>1127.3000489999999</v>
      </c>
      <c r="D2584" s="260">
        <v>1107.530029</v>
      </c>
      <c r="E2584" s="260">
        <v>1125.8599850000001</v>
      </c>
      <c r="F2584" s="261">
        <v>1125.8599850000001</v>
      </c>
      <c r="G2584" s="260">
        <v>4144180000</v>
      </c>
      <c r="H2584" s="263">
        <f t="shared" si="40"/>
        <v>2.2022521358515429E-2</v>
      </c>
      <c r="I2584" s="262"/>
      <c r="J2584" s="266">
        <v>2582</v>
      </c>
      <c r="K2584">
        <v>2.2022521358515429E-2</v>
      </c>
      <c r="L2584" s="267">
        <v>-2.3572205679487208E-3</v>
      </c>
    </row>
    <row r="2585" spans="1:12" ht="14.4" x14ac:dyDescent="0.3">
      <c r="A2585" s="8">
        <v>40389</v>
      </c>
      <c r="B2585" s="260">
        <v>1098.4399410000001</v>
      </c>
      <c r="C2585" s="260">
        <v>1106.4399410000001</v>
      </c>
      <c r="D2585" s="260">
        <v>1088.01001</v>
      </c>
      <c r="E2585" s="260">
        <v>1101.599976</v>
      </c>
      <c r="F2585" s="261">
        <v>1101.599976</v>
      </c>
      <c r="G2585" s="260">
        <v>4006450000</v>
      </c>
      <c r="H2585" s="263">
        <f t="shared" si="40"/>
        <v>6.3499857614827187E-5</v>
      </c>
      <c r="I2585" s="262"/>
      <c r="J2585" s="266">
        <v>2583</v>
      </c>
      <c r="K2585">
        <v>6.3499857614827187E-5</v>
      </c>
      <c r="L2585" s="267">
        <v>-2.356838209783994E-3</v>
      </c>
    </row>
    <row r="2586" spans="1:12" ht="14.4" x14ac:dyDescent="0.3">
      <c r="A2586" s="8">
        <v>40388</v>
      </c>
      <c r="B2586" s="260">
        <v>1108.0699460000001</v>
      </c>
      <c r="C2586" s="260">
        <v>1115.900024</v>
      </c>
      <c r="D2586" s="260">
        <v>1092.8199460000001</v>
      </c>
      <c r="E2586" s="260">
        <v>1101.530029</v>
      </c>
      <c r="F2586" s="261">
        <v>1101.530029</v>
      </c>
      <c r="G2586" s="260">
        <v>4612420000</v>
      </c>
      <c r="H2586" s="263">
        <f t="shared" si="40"/>
        <v>-4.1586214813872351E-3</v>
      </c>
      <c r="I2586" s="262"/>
      <c r="J2586" s="266">
        <v>2584</v>
      </c>
      <c r="K2586">
        <v>-4.1586214813872351E-3</v>
      </c>
      <c r="L2586" s="267">
        <v>-2.3537847498077708E-3</v>
      </c>
    </row>
    <row r="2587" spans="1:12" ht="14.4" x14ac:dyDescent="0.3">
      <c r="A2587" s="8">
        <v>40387</v>
      </c>
      <c r="B2587" s="260">
        <v>1112.839966</v>
      </c>
      <c r="C2587" s="260">
        <v>1114.660034</v>
      </c>
      <c r="D2587" s="260">
        <v>1103.1099850000001</v>
      </c>
      <c r="E2587" s="260">
        <v>1106.130005</v>
      </c>
      <c r="F2587" s="261">
        <v>1106.130005</v>
      </c>
      <c r="G2587" s="260">
        <v>4002390000</v>
      </c>
      <c r="H2587" s="263">
        <f t="shared" si="40"/>
        <v>-6.9219647663459954E-3</v>
      </c>
      <c r="I2587" s="262"/>
      <c r="J2587" s="266">
        <v>2585</v>
      </c>
      <c r="K2587">
        <v>-6.9219647663459954E-3</v>
      </c>
      <c r="L2587" s="267">
        <v>-2.3536278112451688E-3</v>
      </c>
    </row>
    <row r="2588" spans="1:12" ht="14.4" x14ac:dyDescent="0.3">
      <c r="A2588" s="8">
        <v>40386</v>
      </c>
      <c r="B2588" s="260">
        <v>1117.3599850000001</v>
      </c>
      <c r="C2588" s="260">
        <v>1120.9499510000001</v>
      </c>
      <c r="D2588" s="260">
        <v>1109.780029</v>
      </c>
      <c r="E2588" s="260">
        <v>1113.839966</v>
      </c>
      <c r="F2588" s="261">
        <v>1113.839966</v>
      </c>
      <c r="G2588" s="260">
        <v>4725690000</v>
      </c>
      <c r="H2588" s="263">
        <f t="shared" si="40"/>
        <v>-1.0493573954550969E-3</v>
      </c>
      <c r="I2588" s="262"/>
      <c r="J2588" s="266">
        <v>2586</v>
      </c>
      <c r="K2588">
        <v>-1.0493573954550969E-3</v>
      </c>
      <c r="L2588" s="267">
        <v>-2.3521944186354069E-3</v>
      </c>
    </row>
    <row r="2589" spans="1:12" ht="14.4" x14ac:dyDescent="0.3">
      <c r="A2589" s="8">
        <v>40385</v>
      </c>
      <c r="B2589" s="260">
        <v>1102.8900149999999</v>
      </c>
      <c r="C2589" s="260">
        <v>1115.01001</v>
      </c>
      <c r="D2589" s="260">
        <v>1101.3000489999999</v>
      </c>
      <c r="E2589" s="260">
        <v>1115.01001</v>
      </c>
      <c r="F2589" s="261">
        <v>1115.01001</v>
      </c>
      <c r="G2589" s="260">
        <v>4009650000</v>
      </c>
      <c r="H2589" s="263">
        <f t="shared" si="40"/>
        <v>1.1200166523855321E-2</v>
      </c>
      <c r="I2589" s="262"/>
      <c r="J2589" s="266">
        <v>2587</v>
      </c>
      <c r="K2589">
        <v>1.1200166523855321E-2</v>
      </c>
      <c r="L2589" s="267">
        <v>-2.348237510258758E-3</v>
      </c>
    </row>
    <row r="2590" spans="1:12" ht="14.4" x14ac:dyDescent="0.3">
      <c r="A2590" s="8">
        <v>40382</v>
      </c>
      <c r="B2590" s="260">
        <v>1092.170044</v>
      </c>
      <c r="C2590" s="260">
        <v>1103.7299800000001</v>
      </c>
      <c r="D2590" s="260">
        <v>1087.880005</v>
      </c>
      <c r="E2590" s="260">
        <v>1102.660034</v>
      </c>
      <c r="F2590" s="261">
        <v>1102.660034</v>
      </c>
      <c r="G2590" s="260">
        <v>4524570000</v>
      </c>
      <c r="H2590" s="263">
        <f t="shared" si="40"/>
        <v>8.2200203336647622E-3</v>
      </c>
      <c r="I2590" s="262"/>
      <c r="J2590" s="266">
        <v>2588</v>
      </c>
      <c r="K2590">
        <v>8.2200203336647622E-3</v>
      </c>
      <c r="L2590" s="267">
        <v>-2.3457223380570803E-3</v>
      </c>
    </row>
    <row r="2591" spans="1:12" ht="14.4" x14ac:dyDescent="0.3">
      <c r="A2591" s="8">
        <v>40381</v>
      </c>
      <c r="B2591" s="260">
        <v>1072.1400149999999</v>
      </c>
      <c r="C2591" s="260">
        <v>1097.5</v>
      </c>
      <c r="D2591" s="260">
        <v>1072.1400149999999</v>
      </c>
      <c r="E2591" s="260">
        <v>1093.670044</v>
      </c>
      <c r="F2591" s="261">
        <v>1093.670044</v>
      </c>
      <c r="G2591" s="260">
        <v>4826900000</v>
      </c>
      <c r="H2591" s="263">
        <f t="shared" si="40"/>
        <v>2.251337312938102E-2</v>
      </c>
      <c r="I2591" s="262"/>
      <c r="J2591" s="266">
        <v>2589</v>
      </c>
      <c r="K2591">
        <v>2.251337312938102E-2</v>
      </c>
      <c r="L2591" s="267">
        <v>-2.3424683728017772E-3</v>
      </c>
    </row>
    <row r="2592" spans="1:12" ht="14.4" x14ac:dyDescent="0.3">
      <c r="A2592" s="8">
        <v>40380</v>
      </c>
      <c r="B2592" s="260">
        <v>1086.670044</v>
      </c>
      <c r="C2592" s="260">
        <v>1088.959961</v>
      </c>
      <c r="D2592" s="260">
        <v>1065.25</v>
      </c>
      <c r="E2592" s="260">
        <v>1069.589966</v>
      </c>
      <c r="F2592" s="261">
        <v>1069.589966</v>
      </c>
      <c r="G2592" s="260">
        <v>4747180000</v>
      </c>
      <c r="H2592" s="263">
        <f t="shared" si="40"/>
        <v>-1.281981601542842E-2</v>
      </c>
      <c r="I2592" s="262"/>
      <c r="J2592" s="266">
        <v>2590</v>
      </c>
      <c r="K2592">
        <v>-1.281981601542842E-2</v>
      </c>
      <c r="L2592" s="267">
        <v>-2.3361613319652424E-3</v>
      </c>
    </row>
    <row r="2593" spans="1:12" ht="14.4" x14ac:dyDescent="0.3">
      <c r="A2593" s="8">
        <v>40379</v>
      </c>
      <c r="B2593" s="260">
        <v>1064.530029</v>
      </c>
      <c r="C2593" s="260">
        <v>1083.9399410000001</v>
      </c>
      <c r="D2593" s="260">
        <v>1056.880005</v>
      </c>
      <c r="E2593" s="260">
        <v>1083.4799800000001</v>
      </c>
      <c r="F2593" s="261">
        <v>1083.4799800000001</v>
      </c>
      <c r="G2593" s="260">
        <v>4713280000</v>
      </c>
      <c r="H2593" s="263">
        <f t="shared" si="40"/>
        <v>1.1416550758459808E-2</v>
      </c>
      <c r="I2593" s="262"/>
      <c r="J2593" s="266">
        <v>2591</v>
      </c>
      <c r="K2593">
        <v>1.1416550758459808E-2</v>
      </c>
      <c r="L2593" s="267">
        <v>-2.3289614372273312E-3</v>
      </c>
    </row>
    <row r="2594" spans="1:12" ht="14.4" x14ac:dyDescent="0.3">
      <c r="A2594" s="8">
        <v>40378</v>
      </c>
      <c r="B2594" s="260">
        <v>1066.849976</v>
      </c>
      <c r="C2594" s="260">
        <v>1074.6999510000001</v>
      </c>
      <c r="D2594" s="260">
        <v>1061.1099850000001</v>
      </c>
      <c r="E2594" s="260">
        <v>1071.25</v>
      </c>
      <c r="F2594" s="261">
        <v>1071.25</v>
      </c>
      <c r="G2594" s="260">
        <v>4089500000</v>
      </c>
      <c r="H2594" s="263">
        <f t="shared" si="40"/>
        <v>5.9818899501263689E-3</v>
      </c>
      <c r="I2594" s="262"/>
      <c r="J2594" s="266">
        <v>2592</v>
      </c>
      <c r="K2594">
        <v>5.9818899501263689E-3</v>
      </c>
      <c r="L2594" s="267">
        <v>-2.3202505622667196E-3</v>
      </c>
    </row>
    <row r="2595" spans="1:12" ht="14.4" x14ac:dyDescent="0.3">
      <c r="A2595" s="8">
        <v>40375</v>
      </c>
      <c r="B2595" s="260">
        <v>1093.849976</v>
      </c>
      <c r="C2595" s="260">
        <v>1093.849976</v>
      </c>
      <c r="D2595" s="260">
        <v>1063.3199460000001</v>
      </c>
      <c r="E2595" s="260">
        <v>1064.880005</v>
      </c>
      <c r="F2595" s="261">
        <v>1064.880005</v>
      </c>
      <c r="G2595" s="260">
        <v>5297350000</v>
      </c>
      <c r="H2595" s="263">
        <f t="shared" si="40"/>
        <v>-2.8819472837069114E-2</v>
      </c>
      <c r="I2595" s="262"/>
      <c r="J2595" s="266">
        <v>2593</v>
      </c>
      <c r="K2595">
        <v>-2.8819472837069114E-2</v>
      </c>
      <c r="L2595" s="267">
        <v>-2.3183266702856585E-3</v>
      </c>
    </row>
    <row r="2596" spans="1:12" ht="14.4" x14ac:dyDescent="0.3">
      <c r="A2596" s="8">
        <v>40374</v>
      </c>
      <c r="B2596" s="260">
        <v>1094.459961</v>
      </c>
      <c r="C2596" s="260">
        <v>1098.660034</v>
      </c>
      <c r="D2596" s="260">
        <v>1080.530029</v>
      </c>
      <c r="E2596" s="260">
        <v>1096.4799800000001</v>
      </c>
      <c r="F2596" s="261">
        <v>1096.4799800000001</v>
      </c>
      <c r="G2596" s="260">
        <v>4552470000</v>
      </c>
      <c r="H2596" s="263">
        <f t="shared" si="40"/>
        <v>1.1961028400810669E-3</v>
      </c>
      <c r="I2596" s="262"/>
      <c r="J2596" s="266">
        <v>2594</v>
      </c>
      <c r="K2596">
        <v>1.1961028400810669E-3</v>
      </c>
      <c r="L2596" s="267">
        <v>-2.3143132511423961E-3</v>
      </c>
    </row>
    <row r="2597" spans="1:12" ht="14.4" x14ac:dyDescent="0.3">
      <c r="A2597" s="8">
        <v>40373</v>
      </c>
      <c r="B2597" s="260">
        <v>1095.6099850000001</v>
      </c>
      <c r="C2597" s="260">
        <v>1099.079956</v>
      </c>
      <c r="D2597" s="260">
        <v>1087.6800539999999</v>
      </c>
      <c r="E2597" s="260">
        <v>1095.170044</v>
      </c>
      <c r="F2597" s="261">
        <v>1095.170044</v>
      </c>
      <c r="G2597" s="260">
        <v>4521050000</v>
      </c>
      <c r="H2597" s="263">
        <f t="shared" si="40"/>
        <v>-1.5513174473179254E-4</v>
      </c>
      <c r="I2597" s="262"/>
      <c r="J2597" s="266">
        <v>2595</v>
      </c>
      <c r="K2597">
        <v>-1.5513174473179254E-4</v>
      </c>
      <c r="L2597" s="267">
        <v>-2.3096094136404416E-3</v>
      </c>
    </row>
    <row r="2598" spans="1:12" ht="14.4" x14ac:dyDescent="0.3">
      <c r="A2598" s="8">
        <v>40372</v>
      </c>
      <c r="B2598" s="260">
        <v>1080.650024</v>
      </c>
      <c r="C2598" s="260">
        <v>1099.459961</v>
      </c>
      <c r="D2598" s="260">
        <v>1080.650024</v>
      </c>
      <c r="E2598" s="260">
        <v>1095.339966</v>
      </c>
      <c r="F2598" s="261">
        <v>1095.339966</v>
      </c>
      <c r="G2598" s="260">
        <v>4640460000</v>
      </c>
      <c r="H2598" s="263">
        <f t="shared" si="40"/>
        <v>1.5378879258400931E-2</v>
      </c>
      <c r="I2598" s="262"/>
      <c r="J2598" s="266">
        <v>2596</v>
      </c>
      <c r="K2598">
        <v>1.5378879258400931E-2</v>
      </c>
      <c r="L2598" s="267">
        <v>-2.3069669856536938E-3</v>
      </c>
    </row>
    <row r="2599" spans="1:12" ht="14.4" x14ac:dyDescent="0.3">
      <c r="A2599" s="8">
        <v>40371</v>
      </c>
      <c r="B2599" s="260">
        <v>1077.2299800000001</v>
      </c>
      <c r="C2599" s="260">
        <v>1080.780029</v>
      </c>
      <c r="D2599" s="260">
        <v>1070.4499510000001</v>
      </c>
      <c r="E2599" s="260">
        <v>1078.75</v>
      </c>
      <c r="F2599" s="261">
        <v>1078.75</v>
      </c>
      <c r="G2599" s="260">
        <v>3426990000</v>
      </c>
      <c r="H2599" s="263">
        <f t="shared" si="40"/>
        <v>7.3290198948305723E-4</v>
      </c>
      <c r="I2599" s="262"/>
      <c r="J2599" s="266">
        <v>2597</v>
      </c>
      <c r="K2599">
        <v>7.3290198948305723E-4</v>
      </c>
      <c r="L2599" s="267">
        <v>-2.3050946696949993E-3</v>
      </c>
    </row>
    <row r="2600" spans="1:12" ht="14.4" x14ac:dyDescent="0.3">
      <c r="A2600" s="8">
        <v>40368</v>
      </c>
      <c r="B2600" s="260">
        <v>1070.5</v>
      </c>
      <c r="C2600" s="260">
        <v>1078.160034</v>
      </c>
      <c r="D2600" s="260">
        <v>1068.099976</v>
      </c>
      <c r="E2600" s="260">
        <v>1077.959961</v>
      </c>
      <c r="F2600" s="261">
        <v>1077.959961</v>
      </c>
      <c r="G2600" s="260">
        <v>3506570000</v>
      </c>
      <c r="H2600" s="263">
        <f t="shared" si="40"/>
        <v>7.2038878766643505E-3</v>
      </c>
      <c r="I2600" s="262"/>
      <c r="J2600" s="266">
        <v>2598</v>
      </c>
      <c r="K2600">
        <v>7.2038878766643505E-3</v>
      </c>
      <c r="L2600" s="267">
        <v>-2.303986293863114E-3</v>
      </c>
    </row>
    <row r="2601" spans="1:12" ht="14.4" x14ac:dyDescent="0.3">
      <c r="A2601" s="8">
        <v>40367</v>
      </c>
      <c r="B2601" s="260">
        <v>1062.920044</v>
      </c>
      <c r="C2601" s="260">
        <v>1071.25</v>
      </c>
      <c r="D2601" s="260">
        <v>1058.23999</v>
      </c>
      <c r="E2601" s="260">
        <v>1070.25</v>
      </c>
      <c r="F2601" s="261">
        <v>1070.25</v>
      </c>
      <c r="G2601" s="260">
        <v>4548460000</v>
      </c>
      <c r="H2601" s="263">
        <f t="shared" si="40"/>
        <v>9.4126777252459427E-3</v>
      </c>
      <c r="I2601" s="262"/>
      <c r="J2601" s="266">
        <v>2599</v>
      </c>
      <c r="K2601">
        <v>9.4126777252459427E-3</v>
      </c>
      <c r="L2601" s="267">
        <v>-2.3012150431560526E-3</v>
      </c>
    </row>
    <row r="2602" spans="1:12" ht="14.4" x14ac:dyDescent="0.3">
      <c r="A2602" s="8">
        <v>40366</v>
      </c>
      <c r="B2602" s="260">
        <v>1028.540039</v>
      </c>
      <c r="C2602" s="260">
        <v>1060.8900149999999</v>
      </c>
      <c r="D2602" s="260">
        <v>1028.540039</v>
      </c>
      <c r="E2602" s="260">
        <v>1060.2700199999999</v>
      </c>
      <c r="F2602" s="261">
        <v>1060.2700199999999</v>
      </c>
      <c r="G2602" s="260">
        <v>4931220000</v>
      </c>
      <c r="H2602" s="263">
        <f t="shared" si="40"/>
        <v>3.1330816442116077E-2</v>
      </c>
      <c r="I2602" s="262"/>
      <c r="J2602" s="266">
        <v>2600</v>
      </c>
      <c r="K2602">
        <v>3.1330816442116077E-2</v>
      </c>
      <c r="L2602" s="267">
        <v>-2.2958980685324143E-3</v>
      </c>
    </row>
    <row r="2603" spans="1:12" ht="14.4" x14ac:dyDescent="0.3">
      <c r="A2603" s="8">
        <v>40365</v>
      </c>
      <c r="B2603" s="260">
        <v>1028.089966</v>
      </c>
      <c r="C2603" s="260">
        <v>1042.5</v>
      </c>
      <c r="D2603" s="260">
        <v>1018.349976</v>
      </c>
      <c r="E2603" s="260">
        <v>1028.0600589999999</v>
      </c>
      <c r="F2603" s="261">
        <v>1028.0600589999999</v>
      </c>
      <c r="G2603" s="260">
        <v>4691240000</v>
      </c>
      <c r="H2603" s="263">
        <f t="shared" si="40"/>
        <v>5.3590349008354543E-3</v>
      </c>
      <c r="I2603" s="262"/>
      <c r="J2603" s="266">
        <v>2601</v>
      </c>
      <c r="K2603">
        <v>5.3590349008354543E-3</v>
      </c>
      <c r="L2603" s="267">
        <v>-2.2940560980084625E-3</v>
      </c>
    </row>
    <row r="2604" spans="1:12" ht="14.4" x14ac:dyDescent="0.3">
      <c r="A2604" s="8">
        <v>40361</v>
      </c>
      <c r="B2604" s="260">
        <v>1027.650024</v>
      </c>
      <c r="C2604" s="260">
        <v>1032.9499510000001</v>
      </c>
      <c r="D2604" s="260">
        <v>1015.929993</v>
      </c>
      <c r="E2604" s="260">
        <v>1022.580017</v>
      </c>
      <c r="F2604" s="261">
        <v>1022.580017</v>
      </c>
      <c r="G2604" s="260">
        <v>3968500000</v>
      </c>
      <c r="H2604" s="263">
        <f t="shared" si="40"/>
        <v>-4.6623689842139292E-3</v>
      </c>
      <c r="I2604" s="262"/>
      <c r="J2604" s="266">
        <v>2602</v>
      </c>
      <c r="K2604">
        <v>-4.6623689842139292E-3</v>
      </c>
      <c r="L2604" s="267">
        <v>-2.2842155406884099E-3</v>
      </c>
    </row>
    <row r="2605" spans="1:12" ht="14.4" x14ac:dyDescent="0.3">
      <c r="A2605" s="8">
        <v>40360</v>
      </c>
      <c r="B2605" s="260">
        <v>1031.099976</v>
      </c>
      <c r="C2605" s="260">
        <v>1033.579956</v>
      </c>
      <c r="D2605" s="260">
        <v>1010.909973</v>
      </c>
      <c r="E2605" s="260">
        <v>1027.369995</v>
      </c>
      <c r="F2605" s="261">
        <v>1027.369995</v>
      </c>
      <c r="G2605" s="260">
        <v>6435770000</v>
      </c>
      <c r="H2605" s="263">
        <f t="shared" si="40"/>
        <v>-3.2404518500622156E-3</v>
      </c>
      <c r="I2605" s="262"/>
      <c r="J2605" s="266">
        <v>2603</v>
      </c>
      <c r="K2605">
        <v>-3.2404518500622156E-3</v>
      </c>
      <c r="L2605" s="267">
        <v>-2.2766653389424988E-3</v>
      </c>
    </row>
    <row r="2606" spans="1:12" ht="14.4" x14ac:dyDescent="0.3">
      <c r="A2606" s="8">
        <v>40359</v>
      </c>
      <c r="B2606" s="260">
        <v>1040.5600589999999</v>
      </c>
      <c r="C2606" s="260">
        <v>1048.079956</v>
      </c>
      <c r="D2606" s="260">
        <v>1028.329956</v>
      </c>
      <c r="E2606" s="260">
        <v>1030.709961</v>
      </c>
      <c r="F2606" s="261">
        <v>1030.709961</v>
      </c>
      <c r="G2606" s="260">
        <v>5067080000</v>
      </c>
      <c r="H2606" s="263">
        <f t="shared" si="40"/>
        <v>-1.0112970209682413E-2</v>
      </c>
      <c r="I2606" s="262"/>
      <c r="J2606" s="266">
        <v>2604</v>
      </c>
      <c r="K2606">
        <v>-1.0112970209682413E-2</v>
      </c>
      <c r="L2606" s="267">
        <v>-2.2738119838754439E-3</v>
      </c>
    </row>
    <row r="2607" spans="1:12" ht="14.4" x14ac:dyDescent="0.3">
      <c r="A2607" s="8">
        <v>40358</v>
      </c>
      <c r="B2607" s="260">
        <v>1071.099976</v>
      </c>
      <c r="C2607" s="260">
        <v>1071.099976</v>
      </c>
      <c r="D2607" s="260">
        <v>1035.1800539999999</v>
      </c>
      <c r="E2607" s="260">
        <v>1041.23999</v>
      </c>
      <c r="F2607" s="261">
        <v>1041.23999</v>
      </c>
      <c r="G2607" s="260">
        <v>6136700000</v>
      </c>
      <c r="H2607" s="263">
        <f t="shared" si="40"/>
        <v>-3.1017018598061587E-2</v>
      </c>
      <c r="I2607" s="262"/>
      <c r="J2607" s="266">
        <v>2605</v>
      </c>
      <c r="K2607">
        <v>-3.1017018598061587E-2</v>
      </c>
      <c r="L2607" s="267">
        <v>-2.2715200228432598E-3</v>
      </c>
    </row>
    <row r="2608" spans="1:12" ht="14.4" x14ac:dyDescent="0.3">
      <c r="A2608" s="8">
        <v>40357</v>
      </c>
      <c r="B2608" s="260">
        <v>1077.5</v>
      </c>
      <c r="C2608" s="260">
        <v>1082.599976</v>
      </c>
      <c r="D2608" s="260">
        <v>1071.4499510000001</v>
      </c>
      <c r="E2608" s="260">
        <v>1074.5699460000001</v>
      </c>
      <c r="F2608" s="261">
        <v>1074.5699460000001</v>
      </c>
      <c r="G2608" s="260">
        <v>3896410000</v>
      </c>
      <c r="H2608" s="263">
        <f t="shared" si="40"/>
        <v>-2.0339388347082959E-3</v>
      </c>
      <c r="I2608" s="262"/>
      <c r="J2608" s="266">
        <v>2606</v>
      </c>
      <c r="K2608">
        <v>-2.0339388347082959E-3</v>
      </c>
      <c r="L2608" s="267">
        <v>-2.2715199264664297E-3</v>
      </c>
    </row>
    <row r="2609" spans="1:12" ht="14.4" x14ac:dyDescent="0.3">
      <c r="A2609" s="8">
        <v>40354</v>
      </c>
      <c r="B2609" s="260">
        <v>1075.099976</v>
      </c>
      <c r="C2609" s="260">
        <v>1083.5600589999999</v>
      </c>
      <c r="D2609" s="260">
        <v>1067.8900149999999</v>
      </c>
      <c r="E2609" s="260">
        <v>1076.76001</v>
      </c>
      <c r="F2609" s="261">
        <v>1076.76001</v>
      </c>
      <c r="G2609" s="260">
        <v>5128840000</v>
      </c>
      <c r="H2609" s="263">
        <f t="shared" si="40"/>
        <v>2.8593627291883844E-3</v>
      </c>
      <c r="I2609" s="262"/>
      <c r="J2609" s="266">
        <v>2607</v>
      </c>
      <c r="K2609">
        <v>2.8593627291883844E-3</v>
      </c>
      <c r="L2609" s="267">
        <v>-2.2705510118237217E-3</v>
      </c>
    </row>
    <row r="2610" spans="1:12" ht="14.4" x14ac:dyDescent="0.3">
      <c r="A2610" s="8">
        <v>40353</v>
      </c>
      <c r="B2610" s="260">
        <v>1090.9300539999999</v>
      </c>
      <c r="C2610" s="260">
        <v>1090.9300539999999</v>
      </c>
      <c r="D2610" s="260">
        <v>1071.599976</v>
      </c>
      <c r="E2610" s="260">
        <v>1073.6899410000001</v>
      </c>
      <c r="F2610" s="261">
        <v>1073.6899410000001</v>
      </c>
      <c r="G2610" s="260">
        <v>4814830000</v>
      </c>
      <c r="H2610" s="263">
        <f t="shared" si="40"/>
        <v>-1.6803502934565836E-2</v>
      </c>
      <c r="I2610" s="262"/>
      <c r="J2610" s="266">
        <v>2608</v>
      </c>
      <c r="K2610">
        <v>-1.6803502934565836E-2</v>
      </c>
      <c r="L2610" s="267">
        <v>-2.2682931222874239E-3</v>
      </c>
    </row>
    <row r="2611" spans="1:12" ht="14.4" x14ac:dyDescent="0.3">
      <c r="A2611" s="8">
        <v>40352</v>
      </c>
      <c r="B2611" s="260">
        <v>1095.5699460000001</v>
      </c>
      <c r="C2611" s="260">
        <v>1099.6400149999999</v>
      </c>
      <c r="D2611" s="260">
        <v>1085.3100589999999</v>
      </c>
      <c r="E2611" s="260">
        <v>1092.040039</v>
      </c>
      <c r="F2611" s="261">
        <v>1092.040039</v>
      </c>
      <c r="G2611" s="260">
        <v>4526150000</v>
      </c>
      <c r="H2611" s="263">
        <f t="shared" si="40"/>
        <v>-2.9854742710802872E-3</v>
      </c>
      <c r="I2611" s="262"/>
      <c r="J2611" s="266">
        <v>2609</v>
      </c>
      <c r="K2611">
        <v>-2.9854742710802872E-3</v>
      </c>
      <c r="L2611" s="267">
        <v>-2.2679399194059408E-3</v>
      </c>
    </row>
    <row r="2612" spans="1:12" ht="14.4" x14ac:dyDescent="0.3">
      <c r="A2612" s="8">
        <v>40351</v>
      </c>
      <c r="B2612" s="260">
        <v>1113.900024</v>
      </c>
      <c r="C2612" s="260">
        <v>1118.5</v>
      </c>
      <c r="D2612" s="260">
        <v>1094.1800539999999</v>
      </c>
      <c r="E2612" s="260">
        <v>1095.3100589999999</v>
      </c>
      <c r="F2612" s="261">
        <v>1095.3100589999999</v>
      </c>
      <c r="G2612" s="260">
        <v>4514380000</v>
      </c>
      <c r="H2612" s="263">
        <f t="shared" si="40"/>
        <v>-1.607069061037009E-2</v>
      </c>
      <c r="I2612" s="262"/>
      <c r="J2612" s="266">
        <v>2610</v>
      </c>
      <c r="K2612">
        <v>-1.607069061037009E-2</v>
      </c>
      <c r="L2612" s="267">
        <v>-2.2665208756969535E-3</v>
      </c>
    </row>
    <row r="2613" spans="1:12" ht="14.4" x14ac:dyDescent="0.3">
      <c r="A2613" s="8">
        <v>40350</v>
      </c>
      <c r="B2613" s="260">
        <v>1122.790039</v>
      </c>
      <c r="C2613" s="260">
        <v>1131.2299800000001</v>
      </c>
      <c r="D2613" s="260">
        <v>1108.23999</v>
      </c>
      <c r="E2613" s="260">
        <v>1113.1999510000001</v>
      </c>
      <c r="F2613" s="261">
        <v>1113.1999510000001</v>
      </c>
      <c r="G2613" s="260">
        <v>4514360000</v>
      </c>
      <c r="H2613" s="263">
        <f t="shared" si="40"/>
        <v>-3.8568415150034407E-3</v>
      </c>
      <c r="I2613" s="262"/>
      <c r="J2613" s="266">
        <v>2611</v>
      </c>
      <c r="K2613">
        <v>-3.8568415150034407E-3</v>
      </c>
      <c r="L2613" s="267">
        <v>-2.2634553854384821E-3</v>
      </c>
    </row>
    <row r="2614" spans="1:12" ht="14.4" x14ac:dyDescent="0.3">
      <c r="A2614" s="8">
        <v>40347</v>
      </c>
      <c r="B2614" s="260">
        <v>1116.160034</v>
      </c>
      <c r="C2614" s="260">
        <v>1121.01001</v>
      </c>
      <c r="D2614" s="260">
        <v>1113.9300539999999</v>
      </c>
      <c r="E2614" s="260">
        <v>1117.51001</v>
      </c>
      <c r="F2614" s="261">
        <v>1117.51001</v>
      </c>
      <c r="G2614" s="260">
        <v>4555360000</v>
      </c>
      <c r="H2614" s="263">
        <f t="shared" si="40"/>
        <v>1.3171310603848209E-3</v>
      </c>
      <c r="I2614" s="262"/>
      <c r="J2614" s="266">
        <v>2612</v>
      </c>
      <c r="K2614">
        <v>1.3171310603848209E-3</v>
      </c>
      <c r="L2614" s="267">
        <v>-2.2631072154968906E-3</v>
      </c>
    </row>
    <row r="2615" spans="1:12" ht="14.4" x14ac:dyDescent="0.3">
      <c r="A2615" s="8">
        <v>40346</v>
      </c>
      <c r="B2615" s="260">
        <v>1115.9799800000001</v>
      </c>
      <c r="C2615" s="260">
        <v>1117.719971</v>
      </c>
      <c r="D2615" s="260">
        <v>1105.869995</v>
      </c>
      <c r="E2615" s="260">
        <v>1116.040039</v>
      </c>
      <c r="F2615" s="261">
        <v>1116.040039</v>
      </c>
      <c r="G2615" s="260">
        <v>4557760000</v>
      </c>
      <c r="H2615" s="263">
        <f t="shared" si="40"/>
        <v>1.2830084237940209E-3</v>
      </c>
      <c r="I2615" s="262"/>
      <c r="J2615" s="266">
        <v>2613</v>
      </c>
      <c r="K2615">
        <v>1.2830084237940209E-3</v>
      </c>
      <c r="L2615" s="267">
        <v>-2.2593164468401724E-3</v>
      </c>
    </row>
    <row r="2616" spans="1:12" ht="14.4" x14ac:dyDescent="0.3">
      <c r="A2616" s="8">
        <v>40345</v>
      </c>
      <c r="B2616" s="260">
        <v>1114.0200199999999</v>
      </c>
      <c r="C2616" s="260">
        <v>1118.73999</v>
      </c>
      <c r="D2616" s="260">
        <v>1107.130005</v>
      </c>
      <c r="E2616" s="260">
        <v>1114.6099850000001</v>
      </c>
      <c r="F2616" s="261">
        <v>1114.6099850000001</v>
      </c>
      <c r="G2616" s="260">
        <v>5002600000</v>
      </c>
      <c r="H2616" s="263">
        <f t="shared" si="40"/>
        <v>-5.5593466022139861E-4</v>
      </c>
      <c r="I2616" s="262"/>
      <c r="J2616" s="266">
        <v>2614</v>
      </c>
      <c r="K2616">
        <v>-5.5593466022139861E-4</v>
      </c>
      <c r="L2616" s="267">
        <v>-2.2553395707716932E-3</v>
      </c>
    </row>
    <row r="2617" spans="1:12" ht="14.4" x14ac:dyDescent="0.3">
      <c r="A2617" s="8">
        <v>40344</v>
      </c>
      <c r="B2617" s="260">
        <v>1091.209961</v>
      </c>
      <c r="C2617" s="260">
        <v>1115.589966</v>
      </c>
      <c r="D2617" s="260">
        <v>1091.209961</v>
      </c>
      <c r="E2617" s="260">
        <v>1115.2299800000001</v>
      </c>
      <c r="F2617" s="261">
        <v>1115.2299800000001</v>
      </c>
      <c r="G2617" s="260">
        <v>4644490000</v>
      </c>
      <c r="H2617" s="263">
        <f t="shared" si="40"/>
        <v>2.349419058077433E-2</v>
      </c>
      <c r="I2617" s="262"/>
      <c r="J2617" s="266">
        <v>2615</v>
      </c>
      <c r="K2617">
        <v>2.349419058077433E-2</v>
      </c>
      <c r="L2617" s="267">
        <v>-2.2550475355151978E-3</v>
      </c>
    </row>
    <row r="2618" spans="1:12" ht="14.4" x14ac:dyDescent="0.3">
      <c r="A2618" s="8">
        <v>40343</v>
      </c>
      <c r="B2618" s="260">
        <v>1095</v>
      </c>
      <c r="C2618" s="260">
        <v>1105.910034</v>
      </c>
      <c r="D2618" s="260">
        <v>1089.030029</v>
      </c>
      <c r="E2618" s="260">
        <v>1089.630005</v>
      </c>
      <c r="F2618" s="261">
        <v>1089.630005</v>
      </c>
      <c r="G2618" s="260">
        <v>4425830000</v>
      </c>
      <c r="H2618" s="263">
        <f t="shared" si="40"/>
        <v>-1.8046638359398306E-3</v>
      </c>
      <c r="I2618" s="262"/>
      <c r="J2618" s="266">
        <v>2616</v>
      </c>
      <c r="K2618">
        <v>-1.8046638359398306E-3</v>
      </c>
      <c r="L2618" s="267">
        <v>-2.2536744644764259E-3</v>
      </c>
    </row>
    <row r="2619" spans="1:12" ht="14.4" x14ac:dyDescent="0.3">
      <c r="A2619" s="8">
        <v>40340</v>
      </c>
      <c r="B2619" s="260">
        <v>1082.650024</v>
      </c>
      <c r="C2619" s="260">
        <v>1092.25</v>
      </c>
      <c r="D2619" s="260">
        <v>1077.119995</v>
      </c>
      <c r="E2619" s="260">
        <v>1091.599976</v>
      </c>
      <c r="F2619" s="261">
        <v>1091.599976</v>
      </c>
      <c r="G2619" s="260">
        <v>4059280000</v>
      </c>
      <c r="H2619" s="263">
        <f t="shared" si="40"/>
        <v>4.3796788385678173E-3</v>
      </c>
      <c r="I2619" s="262"/>
      <c r="J2619" s="266">
        <v>2617</v>
      </c>
      <c r="K2619">
        <v>4.3796788385678173E-3</v>
      </c>
      <c r="L2619" s="267">
        <v>-2.2530182073081852E-3</v>
      </c>
    </row>
    <row r="2620" spans="1:12" ht="14.4" x14ac:dyDescent="0.3">
      <c r="A2620" s="8">
        <v>40339</v>
      </c>
      <c r="B2620" s="260">
        <v>1058.7700199999999</v>
      </c>
      <c r="C2620" s="260">
        <v>1087.849976</v>
      </c>
      <c r="D2620" s="260">
        <v>1058.7700199999999</v>
      </c>
      <c r="E2620" s="260">
        <v>1086.839966</v>
      </c>
      <c r="F2620" s="261">
        <v>1086.839966</v>
      </c>
      <c r="G2620" s="260">
        <v>5144780000</v>
      </c>
      <c r="H2620" s="263">
        <f t="shared" si="40"/>
        <v>2.95067934155867E-2</v>
      </c>
      <c r="I2620" s="262"/>
      <c r="J2620" s="266">
        <v>2618</v>
      </c>
      <c r="K2620">
        <v>2.95067934155867E-2</v>
      </c>
      <c r="L2620" s="267">
        <v>-2.2497049209078447E-3</v>
      </c>
    </row>
    <row r="2621" spans="1:12" ht="14.4" x14ac:dyDescent="0.3">
      <c r="A2621" s="8">
        <v>40338</v>
      </c>
      <c r="B2621" s="260">
        <v>1062.75</v>
      </c>
      <c r="C2621" s="260">
        <v>1077.73999</v>
      </c>
      <c r="D2621" s="260">
        <v>1052.25</v>
      </c>
      <c r="E2621" s="260">
        <v>1055.6899410000001</v>
      </c>
      <c r="F2621" s="261">
        <v>1055.6899410000001</v>
      </c>
      <c r="G2621" s="260">
        <v>5983200000</v>
      </c>
      <c r="H2621" s="263">
        <f t="shared" si="40"/>
        <v>-5.9416751412428529E-3</v>
      </c>
      <c r="I2621" s="262"/>
      <c r="J2621" s="266">
        <v>2619</v>
      </c>
      <c r="K2621">
        <v>-5.9416751412428529E-3</v>
      </c>
      <c r="L2621" s="267">
        <v>-2.2402622883990562E-3</v>
      </c>
    </row>
    <row r="2622" spans="1:12" ht="14.4" x14ac:dyDescent="0.3">
      <c r="A2622" s="8">
        <v>40337</v>
      </c>
      <c r="B2622" s="260">
        <v>1050.8100589999999</v>
      </c>
      <c r="C2622" s="260">
        <v>1063.150024</v>
      </c>
      <c r="D2622" s="260">
        <v>1042.170044</v>
      </c>
      <c r="E2622" s="260">
        <v>1062</v>
      </c>
      <c r="F2622" s="261">
        <v>1062</v>
      </c>
      <c r="G2622" s="260">
        <v>6192750000</v>
      </c>
      <c r="H2622" s="263">
        <f t="shared" si="40"/>
        <v>1.0976067206399005E-2</v>
      </c>
      <c r="I2622" s="262"/>
      <c r="J2622" s="266">
        <v>2620</v>
      </c>
      <c r="K2622">
        <v>1.0976067206399005E-2</v>
      </c>
      <c r="L2622" s="267">
        <v>-2.2395981716744925E-3</v>
      </c>
    </row>
    <row r="2623" spans="1:12" ht="14.4" x14ac:dyDescent="0.3">
      <c r="A2623" s="8">
        <v>40336</v>
      </c>
      <c r="B2623" s="260">
        <v>1065.839966</v>
      </c>
      <c r="C2623" s="260">
        <v>1071.3599850000001</v>
      </c>
      <c r="D2623" s="260">
        <v>1049.8599850000001</v>
      </c>
      <c r="E2623" s="260">
        <v>1050.469971</v>
      </c>
      <c r="F2623" s="261">
        <v>1050.469971</v>
      </c>
      <c r="G2623" s="260">
        <v>5467560000</v>
      </c>
      <c r="H2623" s="263">
        <f t="shared" si="40"/>
        <v>-1.3532073033900187E-2</v>
      </c>
      <c r="I2623" s="262"/>
      <c r="J2623" s="266">
        <v>2621</v>
      </c>
      <c r="K2623">
        <v>-1.3532073033900187E-2</v>
      </c>
      <c r="L2623" s="267">
        <v>-2.2363961661341532E-3</v>
      </c>
    </row>
    <row r="2624" spans="1:12" ht="14.4" x14ac:dyDescent="0.3">
      <c r="A2624" s="8">
        <v>40333</v>
      </c>
      <c r="B2624" s="260">
        <v>1098.4300539999999</v>
      </c>
      <c r="C2624" s="260">
        <v>1098.4300539999999</v>
      </c>
      <c r="D2624" s="260">
        <v>1060.5</v>
      </c>
      <c r="E2624" s="260">
        <v>1064.880005</v>
      </c>
      <c r="F2624" s="261">
        <v>1064.880005</v>
      </c>
      <c r="G2624" s="260">
        <v>6180580000</v>
      </c>
      <c r="H2624" s="263">
        <f t="shared" si="40"/>
        <v>-3.4411425617822129E-2</v>
      </c>
      <c r="I2624" s="262"/>
      <c r="J2624" s="266">
        <v>2622</v>
      </c>
      <c r="K2624">
        <v>-3.4411425617822129E-2</v>
      </c>
      <c r="L2624" s="267">
        <v>-2.2338859444231973E-3</v>
      </c>
    </row>
    <row r="2625" spans="1:12" ht="14.4" x14ac:dyDescent="0.3">
      <c r="A2625" s="8">
        <v>40332</v>
      </c>
      <c r="B2625" s="260">
        <v>1098.8199460000001</v>
      </c>
      <c r="C2625" s="260">
        <v>1105.670044</v>
      </c>
      <c r="D2625" s="260">
        <v>1091.8100589999999</v>
      </c>
      <c r="E2625" s="260">
        <v>1102.829956</v>
      </c>
      <c r="F2625" s="261">
        <v>1102.829956</v>
      </c>
      <c r="G2625" s="260">
        <v>4995970000</v>
      </c>
      <c r="H2625" s="263">
        <f t="shared" si="40"/>
        <v>4.0513765543283495E-3</v>
      </c>
      <c r="I2625" s="262"/>
      <c r="J2625" s="266">
        <v>2623</v>
      </c>
      <c r="K2625">
        <v>4.0513765543283495E-3</v>
      </c>
      <c r="L2625" s="267">
        <v>-2.233009479671397E-3</v>
      </c>
    </row>
    <row r="2626" spans="1:12" ht="14.4" x14ac:dyDescent="0.3">
      <c r="A2626" s="8">
        <v>40331</v>
      </c>
      <c r="B2626" s="260">
        <v>1073.01001</v>
      </c>
      <c r="C2626" s="260">
        <v>1098.5600589999999</v>
      </c>
      <c r="D2626" s="260">
        <v>1072.030029</v>
      </c>
      <c r="E2626" s="260">
        <v>1098.380005</v>
      </c>
      <c r="F2626" s="261">
        <v>1098.380005</v>
      </c>
      <c r="G2626" s="260">
        <v>5026360000</v>
      </c>
      <c r="H2626" s="263">
        <f t="shared" si="40"/>
        <v>2.5842707182958544E-2</v>
      </c>
      <c r="I2626" s="262"/>
      <c r="J2626" s="266">
        <v>2624</v>
      </c>
      <c r="K2626">
        <v>2.5842707182958544E-2</v>
      </c>
      <c r="L2626" s="267">
        <v>-2.232653457806663E-3</v>
      </c>
    </row>
    <row r="2627" spans="1:12" ht="14.4" x14ac:dyDescent="0.3">
      <c r="A2627" s="8">
        <v>40330</v>
      </c>
      <c r="B2627" s="260">
        <v>1087.3000489999999</v>
      </c>
      <c r="C2627" s="260">
        <v>1094.7700199999999</v>
      </c>
      <c r="D2627" s="260">
        <v>1069.8900149999999</v>
      </c>
      <c r="E2627" s="260">
        <v>1070.709961</v>
      </c>
      <c r="F2627" s="261">
        <v>1070.709961</v>
      </c>
      <c r="G2627" s="260">
        <v>5271480000</v>
      </c>
      <c r="H2627" s="263">
        <f t="shared" si="40"/>
        <v>-1.7165321060371264E-2</v>
      </c>
      <c r="I2627" s="262"/>
      <c r="J2627" s="266">
        <v>2625</v>
      </c>
      <c r="K2627">
        <v>-1.7165321060371264E-2</v>
      </c>
      <c r="L2627" s="267">
        <v>-2.232573847614684E-3</v>
      </c>
    </row>
    <row r="2628" spans="1:12" ht="14.4" x14ac:dyDescent="0.3">
      <c r="A2628" s="8">
        <v>40326</v>
      </c>
      <c r="B2628" s="260">
        <v>1102.589966</v>
      </c>
      <c r="C2628" s="260">
        <v>1102.589966</v>
      </c>
      <c r="D2628" s="260">
        <v>1084.780029</v>
      </c>
      <c r="E2628" s="260">
        <v>1089.410034</v>
      </c>
      <c r="F2628" s="261">
        <v>1089.410034</v>
      </c>
      <c r="G2628" s="260">
        <v>4871210000</v>
      </c>
      <c r="H2628" s="263">
        <f t="shared" ref="H2628:H2691" si="41">(F2628-F2629)/F2629</f>
        <v>-1.237468883822573E-2</v>
      </c>
      <c r="I2628" s="262"/>
      <c r="J2628" s="266">
        <v>2626</v>
      </c>
      <c r="K2628">
        <v>-1.237468883822573E-2</v>
      </c>
      <c r="L2628" s="267">
        <v>-2.2295763274864473E-3</v>
      </c>
    </row>
    <row r="2629" spans="1:12" ht="14.4" x14ac:dyDescent="0.3">
      <c r="A2629" s="8">
        <v>40325</v>
      </c>
      <c r="B2629" s="260">
        <v>1074.2700199999999</v>
      </c>
      <c r="C2629" s="260">
        <v>1103.5200199999999</v>
      </c>
      <c r="D2629" s="260">
        <v>1074.2700199999999</v>
      </c>
      <c r="E2629" s="260">
        <v>1103.0600589999999</v>
      </c>
      <c r="F2629" s="261">
        <v>1103.0600589999999</v>
      </c>
      <c r="G2629" s="260">
        <v>5698460000</v>
      </c>
      <c r="H2629" s="263">
        <f t="shared" si="41"/>
        <v>3.2876173613869901E-2</v>
      </c>
      <c r="I2629" s="262"/>
      <c r="J2629" s="266">
        <v>2627</v>
      </c>
      <c r="K2629">
        <v>3.2876173613869901E-2</v>
      </c>
      <c r="L2629" s="267">
        <v>-2.2282428836697381E-3</v>
      </c>
    </row>
    <row r="2630" spans="1:12" ht="14.4" x14ac:dyDescent="0.3">
      <c r="A2630" s="8">
        <v>40324</v>
      </c>
      <c r="B2630" s="260">
        <v>1075.51001</v>
      </c>
      <c r="C2630" s="260">
        <v>1090.75</v>
      </c>
      <c r="D2630" s="260">
        <v>1065.589966</v>
      </c>
      <c r="E2630" s="260">
        <v>1067.9499510000001</v>
      </c>
      <c r="F2630" s="261">
        <v>1067.9499510000001</v>
      </c>
      <c r="G2630" s="260">
        <v>4521050000</v>
      </c>
      <c r="H2630" s="263">
        <f t="shared" si="41"/>
        <v>-5.6609944189930633E-3</v>
      </c>
      <c r="I2630" s="262"/>
      <c r="J2630" s="266">
        <v>2628</v>
      </c>
      <c r="K2630">
        <v>-5.6609944189930633E-3</v>
      </c>
      <c r="L2630" s="267">
        <v>-2.2246922426750627E-3</v>
      </c>
    </row>
    <row r="2631" spans="1:12" ht="14.4" x14ac:dyDescent="0.3">
      <c r="A2631" s="8">
        <v>40323</v>
      </c>
      <c r="B2631" s="260">
        <v>1067.420044</v>
      </c>
      <c r="C2631" s="260">
        <v>1074.75</v>
      </c>
      <c r="D2631" s="260">
        <v>1040.780029</v>
      </c>
      <c r="E2631" s="260">
        <v>1074.030029</v>
      </c>
      <c r="F2631" s="261">
        <v>1074.030029</v>
      </c>
      <c r="G2631" s="260">
        <v>7329580000</v>
      </c>
      <c r="H2631" s="263">
        <f t="shared" si="41"/>
        <v>3.5393749499881984E-4</v>
      </c>
      <c r="I2631" s="262"/>
      <c r="J2631" s="266">
        <v>2629</v>
      </c>
      <c r="K2631">
        <v>3.5393749499881984E-4</v>
      </c>
      <c r="L2631" s="267">
        <v>-2.2244380717381562E-3</v>
      </c>
    </row>
    <row r="2632" spans="1:12" ht="14.4" x14ac:dyDescent="0.3">
      <c r="A2632" s="8">
        <v>40322</v>
      </c>
      <c r="B2632" s="260">
        <v>1084.780029</v>
      </c>
      <c r="C2632" s="260">
        <v>1089.9499510000001</v>
      </c>
      <c r="D2632" s="260">
        <v>1072.6999510000001</v>
      </c>
      <c r="E2632" s="260">
        <v>1073.650024</v>
      </c>
      <c r="F2632" s="261">
        <v>1073.650024</v>
      </c>
      <c r="G2632" s="260">
        <v>5224040000</v>
      </c>
      <c r="H2632" s="263">
        <f t="shared" si="41"/>
        <v>-1.2908014012791224E-2</v>
      </c>
      <c r="I2632" s="262"/>
      <c r="J2632" s="266">
        <v>2630</v>
      </c>
      <c r="K2632">
        <v>-1.2908014012791224E-2</v>
      </c>
      <c r="L2632" s="267">
        <v>-2.2232342179633615E-3</v>
      </c>
    </row>
    <row r="2633" spans="1:12" ht="14.4" x14ac:dyDescent="0.3">
      <c r="A2633" s="8">
        <v>40319</v>
      </c>
      <c r="B2633" s="260">
        <v>1067.26001</v>
      </c>
      <c r="C2633" s="260">
        <v>1090.160034</v>
      </c>
      <c r="D2633" s="260">
        <v>1055.900024</v>
      </c>
      <c r="E2633" s="260">
        <v>1087.6899410000001</v>
      </c>
      <c r="F2633" s="261">
        <v>1087.6899410000001</v>
      </c>
      <c r="G2633" s="260">
        <v>5452130000</v>
      </c>
      <c r="H2633" s="263">
        <f t="shared" si="41"/>
        <v>1.5024380136833127E-2</v>
      </c>
      <c r="I2633" s="262"/>
      <c r="J2633" s="266">
        <v>2631</v>
      </c>
      <c r="K2633">
        <v>1.5024380136833127E-2</v>
      </c>
      <c r="L2633" s="267">
        <v>-2.2230135011276943E-3</v>
      </c>
    </row>
    <row r="2634" spans="1:12" ht="14.4" x14ac:dyDescent="0.3">
      <c r="A2634" s="8">
        <v>40318</v>
      </c>
      <c r="B2634" s="260">
        <v>1107.339966</v>
      </c>
      <c r="C2634" s="260">
        <v>1107.339966</v>
      </c>
      <c r="D2634" s="260">
        <v>1071.579956</v>
      </c>
      <c r="E2634" s="260">
        <v>1071.589966</v>
      </c>
      <c r="F2634" s="261">
        <v>1071.589966</v>
      </c>
      <c r="G2634" s="260">
        <v>8328570000</v>
      </c>
      <c r="H2634" s="263">
        <f t="shared" si="41"/>
        <v>-3.8975903403596857E-2</v>
      </c>
      <c r="I2634" s="262"/>
      <c r="J2634" s="266">
        <v>2632</v>
      </c>
      <c r="K2634">
        <v>-3.8975903403596857E-2</v>
      </c>
      <c r="L2634" s="267">
        <v>-2.2228770800932331E-3</v>
      </c>
    </row>
    <row r="2635" spans="1:12" ht="14.4" x14ac:dyDescent="0.3">
      <c r="A2635" s="8">
        <v>40317</v>
      </c>
      <c r="B2635" s="260">
        <v>1119.5699460000001</v>
      </c>
      <c r="C2635" s="260">
        <v>1124.2700199999999</v>
      </c>
      <c r="D2635" s="260">
        <v>1100.660034</v>
      </c>
      <c r="E2635" s="260">
        <v>1115.0500489999999</v>
      </c>
      <c r="F2635" s="261">
        <v>1115.0500489999999</v>
      </c>
      <c r="G2635" s="260">
        <v>6765800000</v>
      </c>
      <c r="H2635" s="263">
        <f t="shared" si="41"/>
        <v>-5.1302638727846808E-3</v>
      </c>
      <c r="I2635" s="262"/>
      <c r="J2635" s="266">
        <v>2633</v>
      </c>
      <c r="K2635">
        <v>-5.1302638727846808E-3</v>
      </c>
      <c r="L2635" s="267">
        <v>-2.2220504449806063E-3</v>
      </c>
    </row>
    <row r="2636" spans="1:12" ht="14.4" x14ac:dyDescent="0.3">
      <c r="A2636" s="8">
        <v>40316</v>
      </c>
      <c r="B2636" s="260">
        <v>1138.780029</v>
      </c>
      <c r="C2636" s="260">
        <v>1148.660034</v>
      </c>
      <c r="D2636" s="260">
        <v>1117.1999510000001</v>
      </c>
      <c r="E2636" s="260">
        <v>1120.8000489999999</v>
      </c>
      <c r="F2636" s="261">
        <v>1120.8000489999999</v>
      </c>
      <c r="G2636" s="260">
        <v>6170840000</v>
      </c>
      <c r="H2636" s="263">
        <f t="shared" si="41"/>
        <v>-1.4195905533764817E-2</v>
      </c>
      <c r="I2636" s="262"/>
      <c r="J2636" s="266">
        <v>2634</v>
      </c>
      <c r="K2636">
        <v>-1.4195905533764817E-2</v>
      </c>
      <c r="L2636" s="267">
        <v>-2.21788420229278E-3</v>
      </c>
    </row>
    <row r="2637" spans="1:12" ht="14.4" x14ac:dyDescent="0.3">
      <c r="A2637" s="8">
        <v>40315</v>
      </c>
      <c r="B2637" s="260">
        <v>1136.5200199999999</v>
      </c>
      <c r="C2637" s="260">
        <v>1141.880005</v>
      </c>
      <c r="D2637" s="260">
        <v>1114.959961</v>
      </c>
      <c r="E2637" s="260">
        <v>1136.9399410000001</v>
      </c>
      <c r="F2637" s="261">
        <v>1136.9399410000001</v>
      </c>
      <c r="G2637" s="260">
        <v>5922920000</v>
      </c>
      <c r="H2637" s="263">
        <f t="shared" si="41"/>
        <v>1.1093679030134331E-3</v>
      </c>
      <c r="I2637" s="262"/>
      <c r="J2637" s="266">
        <v>2635</v>
      </c>
      <c r="K2637">
        <v>1.1093679030134331E-3</v>
      </c>
      <c r="L2637" s="267">
        <v>-2.2157636156829421E-3</v>
      </c>
    </row>
    <row r="2638" spans="1:12" ht="14.4" x14ac:dyDescent="0.3">
      <c r="A2638" s="8">
        <v>40312</v>
      </c>
      <c r="B2638" s="260">
        <v>1157.1899410000001</v>
      </c>
      <c r="C2638" s="260">
        <v>1157.1899410000001</v>
      </c>
      <c r="D2638" s="260">
        <v>1126.1400149999999</v>
      </c>
      <c r="E2638" s="260">
        <v>1135.6800539999999</v>
      </c>
      <c r="F2638" s="261">
        <v>1135.6800539999999</v>
      </c>
      <c r="G2638" s="260">
        <v>6126400000</v>
      </c>
      <c r="H2638" s="263">
        <f t="shared" si="41"/>
        <v>-1.8800013917957718E-2</v>
      </c>
      <c r="I2638" s="262"/>
      <c r="J2638" s="266">
        <v>2636</v>
      </c>
      <c r="K2638">
        <v>-1.8800013917957718E-2</v>
      </c>
      <c r="L2638" s="267">
        <v>-2.2133447617470312E-3</v>
      </c>
    </row>
    <row r="2639" spans="1:12" ht="14.4" x14ac:dyDescent="0.3">
      <c r="A2639" s="8">
        <v>40311</v>
      </c>
      <c r="B2639" s="260">
        <v>1170.040039</v>
      </c>
      <c r="C2639" s="260">
        <v>1173.5699460000001</v>
      </c>
      <c r="D2639" s="260">
        <v>1156.1400149999999</v>
      </c>
      <c r="E2639" s="260">
        <v>1157.4399410000001</v>
      </c>
      <c r="F2639" s="261">
        <v>1157.4399410000001</v>
      </c>
      <c r="G2639" s="260">
        <v>4870640000</v>
      </c>
      <c r="H2639" s="263">
        <f t="shared" si="41"/>
        <v>-1.2145145361418724E-2</v>
      </c>
      <c r="I2639" s="262"/>
      <c r="J2639" s="266">
        <v>2637</v>
      </c>
      <c r="K2639">
        <v>-1.2145145361418724E-2</v>
      </c>
      <c r="L2639" s="267">
        <v>-2.2133137674164674E-3</v>
      </c>
    </row>
    <row r="2640" spans="1:12" ht="14.4" x14ac:dyDescent="0.3">
      <c r="A2640" s="8">
        <v>40310</v>
      </c>
      <c r="B2640" s="260">
        <v>1155.4300539999999</v>
      </c>
      <c r="C2640" s="260">
        <v>1172.869995</v>
      </c>
      <c r="D2640" s="260">
        <v>1155.4300539999999</v>
      </c>
      <c r="E2640" s="260">
        <v>1171.670044</v>
      </c>
      <c r="F2640" s="261">
        <v>1171.670044</v>
      </c>
      <c r="G2640" s="260">
        <v>5225460000</v>
      </c>
      <c r="H2640" s="263">
        <f t="shared" si="41"/>
        <v>1.3739524017475966E-2</v>
      </c>
      <c r="I2640" s="262"/>
      <c r="J2640" s="266">
        <v>2638</v>
      </c>
      <c r="K2640">
        <v>1.3739524017475966E-2</v>
      </c>
      <c r="L2640" s="267">
        <v>-2.213147858355957E-3</v>
      </c>
    </row>
    <row r="2641" spans="1:12" ht="14.4" x14ac:dyDescent="0.3">
      <c r="A2641" s="8">
        <v>40309</v>
      </c>
      <c r="B2641" s="260">
        <v>1156.3900149999999</v>
      </c>
      <c r="C2641" s="260">
        <v>1170.4799800000001</v>
      </c>
      <c r="D2641" s="260">
        <v>1147.709961</v>
      </c>
      <c r="E2641" s="260">
        <v>1155.790039</v>
      </c>
      <c r="F2641" s="261">
        <v>1155.790039</v>
      </c>
      <c r="G2641" s="260">
        <v>5842550000</v>
      </c>
      <c r="H2641" s="263">
        <f t="shared" si="41"/>
        <v>-3.3972916695661258E-3</v>
      </c>
      <c r="I2641" s="262"/>
      <c r="J2641" s="266">
        <v>2639</v>
      </c>
      <c r="K2641">
        <v>-3.3972916695661258E-3</v>
      </c>
      <c r="L2641" s="267">
        <v>-2.2059904289393468E-3</v>
      </c>
    </row>
    <row r="2642" spans="1:12" ht="14.4" x14ac:dyDescent="0.3">
      <c r="A2642" s="8">
        <v>40308</v>
      </c>
      <c r="B2642" s="260">
        <v>1122.2700199999999</v>
      </c>
      <c r="C2642" s="260">
        <v>1163.849976</v>
      </c>
      <c r="D2642" s="260">
        <v>1122.2700199999999</v>
      </c>
      <c r="E2642" s="260">
        <v>1159.7299800000001</v>
      </c>
      <c r="F2642" s="261">
        <v>1159.7299800000001</v>
      </c>
      <c r="G2642" s="260">
        <v>6893700000</v>
      </c>
      <c r="H2642" s="263">
        <f t="shared" si="41"/>
        <v>4.3974123919891861E-2</v>
      </c>
      <c r="I2642" s="262"/>
      <c r="J2642" s="266">
        <v>2640</v>
      </c>
      <c r="K2642">
        <v>4.3974123919891861E-2</v>
      </c>
      <c r="L2642" s="267">
        <v>-2.2000539471987387E-3</v>
      </c>
    </row>
    <row r="2643" spans="1:12" ht="14.4" x14ac:dyDescent="0.3">
      <c r="A2643" s="8">
        <v>40305</v>
      </c>
      <c r="B2643" s="260">
        <v>1127.040039</v>
      </c>
      <c r="C2643" s="260">
        <v>1135.130005</v>
      </c>
      <c r="D2643" s="260">
        <v>1094.150024</v>
      </c>
      <c r="E2643" s="260">
        <v>1110.880005</v>
      </c>
      <c r="F2643" s="261">
        <v>1110.880005</v>
      </c>
      <c r="G2643" s="260">
        <v>9472910000</v>
      </c>
      <c r="H2643" s="263">
        <f t="shared" si="41"/>
        <v>-1.5308264532732083E-2</v>
      </c>
      <c r="I2643" s="262"/>
      <c r="J2643" s="266">
        <v>2641</v>
      </c>
      <c r="K2643">
        <v>-1.5308264532732083E-2</v>
      </c>
      <c r="L2643" s="267">
        <v>-2.1956997557747494E-3</v>
      </c>
    </row>
    <row r="2644" spans="1:12" ht="14.4" x14ac:dyDescent="0.3">
      <c r="A2644" s="8">
        <v>40304</v>
      </c>
      <c r="B2644" s="260">
        <v>1164.380005</v>
      </c>
      <c r="C2644" s="260">
        <v>1167.579956</v>
      </c>
      <c r="D2644" s="260">
        <v>1065.790039</v>
      </c>
      <c r="E2644" s="260">
        <v>1128.150024</v>
      </c>
      <c r="F2644" s="261">
        <v>1128.150024</v>
      </c>
      <c r="G2644" s="260">
        <v>10617810000</v>
      </c>
      <c r="H2644" s="263">
        <f t="shared" si="41"/>
        <v>-3.235349666924054E-2</v>
      </c>
      <c r="I2644" s="262"/>
      <c r="J2644" s="266">
        <v>2642</v>
      </c>
      <c r="K2644">
        <v>-3.235349666924054E-2</v>
      </c>
      <c r="L2644" s="267">
        <v>-2.1949626648870525E-3</v>
      </c>
    </row>
    <row r="2645" spans="1:12" ht="14.4" x14ac:dyDescent="0.3">
      <c r="A2645" s="8">
        <v>40303</v>
      </c>
      <c r="B2645" s="260">
        <v>1169.23999</v>
      </c>
      <c r="C2645" s="260">
        <v>1175.9499510000001</v>
      </c>
      <c r="D2645" s="260">
        <v>1158.150024</v>
      </c>
      <c r="E2645" s="260">
        <v>1165.869995</v>
      </c>
      <c r="F2645" s="261">
        <v>1165.869995</v>
      </c>
      <c r="G2645" s="260">
        <v>6795940000</v>
      </c>
      <c r="H2645" s="263">
        <f t="shared" si="41"/>
        <v>-6.5865551790024518E-3</v>
      </c>
      <c r="I2645" s="262"/>
      <c r="J2645" s="266">
        <v>2643</v>
      </c>
      <c r="K2645">
        <v>-6.5865551790024518E-3</v>
      </c>
      <c r="L2645" s="267">
        <v>-2.1917632969648744E-3</v>
      </c>
    </row>
    <row r="2646" spans="1:12" ht="14.4" x14ac:dyDescent="0.3">
      <c r="A2646" s="8">
        <v>40302</v>
      </c>
      <c r="B2646" s="260">
        <v>1197.5</v>
      </c>
      <c r="C2646" s="260">
        <v>1197.5</v>
      </c>
      <c r="D2646" s="260">
        <v>1168.119995</v>
      </c>
      <c r="E2646" s="260">
        <v>1173.599976</v>
      </c>
      <c r="F2646" s="261">
        <v>1173.599976</v>
      </c>
      <c r="G2646" s="260">
        <v>6594720000</v>
      </c>
      <c r="H2646" s="263">
        <f t="shared" si="41"/>
        <v>-2.3838465690961472E-2</v>
      </c>
      <c r="I2646" s="262"/>
      <c r="J2646" s="266">
        <v>2644</v>
      </c>
      <c r="K2646">
        <v>-2.3838465690961472E-2</v>
      </c>
      <c r="L2646" s="267">
        <v>-2.1917429412756733E-3</v>
      </c>
    </row>
    <row r="2647" spans="1:12" ht="14.4" x14ac:dyDescent="0.3">
      <c r="A2647" s="8">
        <v>40301</v>
      </c>
      <c r="B2647" s="260">
        <v>1188.579956</v>
      </c>
      <c r="C2647" s="260">
        <v>1205.130005</v>
      </c>
      <c r="D2647" s="260">
        <v>1188.579956</v>
      </c>
      <c r="E2647" s="260">
        <v>1202.26001</v>
      </c>
      <c r="F2647" s="261">
        <v>1202.26001</v>
      </c>
      <c r="G2647" s="260">
        <v>4938050000</v>
      </c>
      <c r="H2647" s="263">
        <f t="shared" si="41"/>
        <v>1.3120587326188413E-2</v>
      </c>
      <c r="I2647" s="262"/>
      <c r="J2647" s="266">
        <v>2645</v>
      </c>
      <c r="K2647">
        <v>1.3120587326188413E-2</v>
      </c>
      <c r="L2647" s="267">
        <v>-2.1838071678749104E-3</v>
      </c>
    </row>
    <row r="2648" spans="1:12" ht="14.4" x14ac:dyDescent="0.3">
      <c r="A2648" s="8">
        <v>40298</v>
      </c>
      <c r="B2648" s="260">
        <v>1206.7700199999999</v>
      </c>
      <c r="C2648" s="260">
        <v>1207.98999</v>
      </c>
      <c r="D2648" s="260">
        <v>1186.3199460000001</v>
      </c>
      <c r="E2648" s="260">
        <v>1186.6899410000001</v>
      </c>
      <c r="F2648" s="261">
        <v>1186.6899410000001</v>
      </c>
      <c r="G2648" s="260">
        <v>6048260000</v>
      </c>
      <c r="H2648" s="263">
        <f t="shared" si="41"/>
        <v>-1.6647680204525429E-2</v>
      </c>
      <c r="I2648" s="262"/>
      <c r="J2648" s="266">
        <v>2646</v>
      </c>
      <c r="K2648">
        <v>-1.6647680204525429E-2</v>
      </c>
      <c r="L2648" s="267">
        <v>-2.1836540850556948E-3</v>
      </c>
    </row>
    <row r="2649" spans="1:12" ht="14.4" x14ac:dyDescent="0.3">
      <c r="A2649" s="8">
        <v>40297</v>
      </c>
      <c r="B2649" s="260">
        <v>1193.3000489999999</v>
      </c>
      <c r="C2649" s="260">
        <v>1209.3599850000001</v>
      </c>
      <c r="D2649" s="260">
        <v>1193.3000489999999</v>
      </c>
      <c r="E2649" s="260">
        <v>1206.780029</v>
      </c>
      <c r="F2649" s="261">
        <v>1206.780029</v>
      </c>
      <c r="G2649" s="260">
        <v>6059410000</v>
      </c>
      <c r="H2649" s="263">
        <f t="shared" si="41"/>
        <v>1.2943228070565053E-2</v>
      </c>
      <c r="I2649" s="262"/>
      <c r="J2649" s="266">
        <v>2647</v>
      </c>
      <c r="K2649">
        <v>1.2943228070565053E-2</v>
      </c>
      <c r="L2649" s="267">
        <v>-2.1831080056632693E-3</v>
      </c>
    </row>
    <row r="2650" spans="1:12" ht="14.4" x14ac:dyDescent="0.3">
      <c r="A2650" s="8">
        <v>40296</v>
      </c>
      <c r="B2650" s="260">
        <v>1184.589966</v>
      </c>
      <c r="C2650" s="260">
        <v>1195.0500489999999</v>
      </c>
      <c r="D2650" s="260">
        <v>1181.8100589999999</v>
      </c>
      <c r="E2650" s="260">
        <v>1191.3599850000001</v>
      </c>
      <c r="F2650" s="261">
        <v>1191.3599850000001</v>
      </c>
      <c r="G2650" s="260">
        <v>6342310000</v>
      </c>
      <c r="H2650" s="263">
        <f t="shared" si="41"/>
        <v>6.4627520693813188E-3</v>
      </c>
      <c r="I2650" s="262"/>
      <c r="J2650" s="266">
        <v>2648</v>
      </c>
      <c r="K2650">
        <v>6.4627520693813188E-3</v>
      </c>
      <c r="L2650" s="267">
        <v>-2.1785598289101996E-3</v>
      </c>
    </row>
    <row r="2651" spans="1:12" ht="14.4" x14ac:dyDescent="0.3">
      <c r="A2651" s="8">
        <v>40295</v>
      </c>
      <c r="B2651" s="260">
        <v>1209.920044</v>
      </c>
      <c r="C2651" s="260">
        <v>1211.380005</v>
      </c>
      <c r="D2651" s="260">
        <v>1181.619995</v>
      </c>
      <c r="E2651" s="260">
        <v>1183.709961</v>
      </c>
      <c r="F2651" s="261">
        <v>1183.709961</v>
      </c>
      <c r="G2651" s="260">
        <v>7454540000</v>
      </c>
      <c r="H2651" s="263">
        <f t="shared" si="41"/>
        <v>-2.338194534407376E-2</v>
      </c>
      <c r="I2651" s="262"/>
      <c r="J2651" s="266">
        <v>2649</v>
      </c>
      <c r="K2651">
        <v>-2.338194534407376E-2</v>
      </c>
      <c r="L2651" s="267">
        <v>-2.1784219554031648E-3</v>
      </c>
    </row>
    <row r="2652" spans="1:12" ht="14.4" x14ac:dyDescent="0.3">
      <c r="A2652" s="8">
        <v>40294</v>
      </c>
      <c r="B2652" s="260">
        <v>1217.0699460000001</v>
      </c>
      <c r="C2652" s="260">
        <v>1219.8000489999999</v>
      </c>
      <c r="D2652" s="260">
        <v>1211.0699460000001</v>
      </c>
      <c r="E2652" s="260">
        <v>1212.0500489999999</v>
      </c>
      <c r="F2652" s="261">
        <v>1212.0500489999999</v>
      </c>
      <c r="G2652" s="260">
        <v>5647760000</v>
      </c>
      <c r="H2652" s="263">
        <f t="shared" si="41"/>
        <v>-4.2964477157294003E-3</v>
      </c>
      <c r="I2652" s="262"/>
      <c r="J2652" s="266">
        <v>2650</v>
      </c>
      <c r="K2652">
        <v>-4.2964477157294003E-3</v>
      </c>
      <c r="L2652" s="267">
        <v>-2.1672173643787363E-3</v>
      </c>
    </row>
    <row r="2653" spans="1:12" ht="14.4" x14ac:dyDescent="0.3">
      <c r="A2653" s="8">
        <v>40291</v>
      </c>
      <c r="B2653" s="260">
        <v>1207.869995</v>
      </c>
      <c r="C2653" s="260">
        <v>1217.280029</v>
      </c>
      <c r="D2653" s="260">
        <v>1205.099976</v>
      </c>
      <c r="E2653" s="260">
        <v>1217.280029</v>
      </c>
      <c r="F2653" s="261">
        <v>1217.280029</v>
      </c>
      <c r="G2653" s="260">
        <v>5326060000</v>
      </c>
      <c r="H2653" s="263">
        <f t="shared" si="41"/>
        <v>7.1235198081901433E-3</v>
      </c>
      <c r="I2653" s="262"/>
      <c r="J2653" s="266">
        <v>2651</v>
      </c>
      <c r="K2653">
        <v>7.1235198081901433E-3</v>
      </c>
      <c r="L2653" s="267">
        <v>-2.1656327672529949E-3</v>
      </c>
    </row>
    <row r="2654" spans="1:12" ht="14.4" x14ac:dyDescent="0.3">
      <c r="A2654" s="8">
        <v>40290</v>
      </c>
      <c r="B2654" s="260">
        <v>1202.5200199999999</v>
      </c>
      <c r="C2654" s="260">
        <v>1210.2700199999999</v>
      </c>
      <c r="D2654" s="260">
        <v>1190.1899410000001</v>
      </c>
      <c r="E2654" s="260">
        <v>1208.670044</v>
      </c>
      <c r="F2654" s="261">
        <v>1208.670044</v>
      </c>
      <c r="G2654" s="260">
        <v>6035780000</v>
      </c>
      <c r="H2654" s="263">
        <f t="shared" si="41"/>
        <v>2.2638797399280033E-3</v>
      </c>
      <c r="I2654" s="262"/>
      <c r="J2654" s="266">
        <v>2652</v>
      </c>
      <c r="K2654">
        <v>2.2638797399280033E-3</v>
      </c>
      <c r="L2654" s="267">
        <v>-2.1653124107970274E-3</v>
      </c>
    </row>
    <row r="2655" spans="1:12" ht="14.4" x14ac:dyDescent="0.3">
      <c r="A2655" s="8">
        <v>40289</v>
      </c>
      <c r="B2655" s="260">
        <v>1207.160034</v>
      </c>
      <c r="C2655" s="260">
        <v>1210.98999</v>
      </c>
      <c r="D2655" s="260">
        <v>1198.849976</v>
      </c>
      <c r="E2655" s="260">
        <v>1205.9399410000001</v>
      </c>
      <c r="F2655" s="261">
        <v>1205.9399410000001</v>
      </c>
      <c r="G2655" s="260">
        <v>5724310000</v>
      </c>
      <c r="H2655" s="263">
        <f t="shared" si="41"/>
        <v>-1.0189972871790976E-3</v>
      </c>
      <c r="I2655" s="262"/>
      <c r="J2655" s="266">
        <v>2653</v>
      </c>
      <c r="K2655">
        <v>-1.0189972871790976E-3</v>
      </c>
      <c r="L2655" s="267">
        <v>-2.1640227803364264E-3</v>
      </c>
    </row>
    <row r="2656" spans="1:12" ht="14.4" x14ac:dyDescent="0.3">
      <c r="A2656" s="8">
        <v>40288</v>
      </c>
      <c r="B2656" s="260">
        <v>1199.040039</v>
      </c>
      <c r="C2656" s="260">
        <v>1208.579956</v>
      </c>
      <c r="D2656" s="260">
        <v>1199.040039</v>
      </c>
      <c r="E2656" s="260">
        <v>1207.170044</v>
      </c>
      <c r="F2656" s="261">
        <v>1207.170044</v>
      </c>
      <c r="G2656" s="260">
        <v>5316590000</v>
      </c>
      <c r="H2656" s="263">
        <f t="shared" si="41"/>
        <v>8.0583404359286046E-3</v>
      </c>
      <c r="I2656" s="262"/>
      <c r="J2656" s="266">
        <v>2654</v>
      </c>
      <c r="K2656">
        <v>8.0583404359286046E-3</v>
      </c>
      <c r="L2656" s="267">
        <v>-2.1632443899967926E-3</v>
      </c>
    </row>
    <row r="2657" spans="1:12" ht="14.4" x14ac:dyDescent="0.3">
      <c r="A2657" s="8">
        <v>40287</v>
      </c>
      <c r="B2657" s="260">
        <v>1192.0600589999999</v>
      </c>
      <c r="C2657" s="260">
        <v>1197.869995</v>
      </c>
      <c r="D2657" s="260">
        <v>1183.6800539999999</v>
      </c>
      <c r="E2657" s="260">
        <v>1197.5200199999999</v>
      </c>
      <c r="F2657" s="261">
        <v>1197.5200199999999</v>
      </c>
      <c r="G2657" s="260">
        <v>6597740000</v>
      </c>
      <c r="H2657" s="263">
        <f t="shared" si="41"/>
        <v>4.5213315472249598E-3</v>
      </c>
      <c r="I2657" s="262"/>
      <c r="J2657" s="266">
        <v>2655</v>
      </c>
      <c r="K2657">
        <v>4.5213315472249598E-3</v>
      </c>
      <c r="L2657" s="267">
        <v>-2.1628279480311193E-3</v>
      </c>
    </row>
    <row r="2658" spans="1:12" ht="14.4" x14ac:dyDescent="0.3">
      <c r="A2658" s="8">
        <v>40284</v>
      </c>
      <c r="B2658" s="260">
        <v>1210.170044</v>
      </c>
      <c r="C2658" s="260">
        <v>1210.170044</v>
      </c>
      <c r="D2658" s="260">
        <v>1186.7700199999999</v>
      </c>
      <c r="E2658" s="260">
        <v>1192.130005</v>
      </c>
      <c r="F2658" s="261">
        <v>1192.130005</v>
      </c>
      <c r="G2658" s="260">
        <v>8108470000</v>
      </c>
      <c r="H2658" s="263">
        <f t="shared" si="41"/>
        <v>-1.6126534692145925E-2</v>
      </c>
      <c r="I2658" s="262"/>
      <c r="J2658" s="266">
        <v>2656</v>
      </c>
      <c r="K2658">
        <v>-1.6126534692145925E-2</v>
      </c>
      <c r="L2658" s="267">
        <v>-2.1628093718817775E-3</v>
      </c>
    </row>
    <row r="2659" spans="1:12" ht="14.4" x14ac:dyDescent="0.3">
      <c r="A2659" s="8">
        <v>40283</v>
      </c>
      <c r="B2659" s="260">
        <v>1210.7700199999999</v>
      </c>
      <c r="C2659" s="260">
        <v>1213.920044</v>
      </c>
      <c r="D2659" s="260">
        <v>1208.5</v>
      </c>
      <c r="E2659" s="260">
        <v>1211.670044</v>
      </c>
      <c r="F2659" s="261">
        <v>1211.670044</v>
      </c>
      <c r="G2659" s="260">
        <v>5995330000</v>
      </c>
      <c r="H2659" s="263">
        <f t="shared" si="41"/>
        <v>8.4253911516870487E-4</v>
      </c>
      <c r="I2659" s="262"/>
      <c r="J2659" s="266">
        <v>2657</v>
      </c>
      <c r="K2659">
        <v>8.4253911516870487E-4</v>
      </c>
      <c r="L2659" s="267">
        <v>-2.1590055827915614E-3</v>
      </c>
    </row>
    <row r="2660" spans="1:12" ht="14.4" x14ac:dyDescent="0.3">
      <c r="A2660" s="8">
        <v>40282</v>
      </c>
      <c r="B2660" s="260">
        <v>1198.6899410000001</v>
      </c>
      <c r="C2660" s="260">
        <v>1210.650024</v>
      </c>
      <c r="D2660" s="260">
        <v>1198.6899410000001</v>
      </c>
      <c r="E2660" s="260">
        <v>1210.650024</v>
      </c>
      <c r="F2660" s="261">
        <v>1210.650024</v>
      </c>
      <c r="G2660" s="260">
        <v>5760040000</v>
      </c>
      <c r="H2660" s="263">
        <f t="shared" si="41"/>
        <v>1.1150066360683901E-2</v>
      </c>
      <c r="I2660" s="262"/>
      <c r="J2660" s="266">
        <v>2658</v>
      </c>
      <c r="K2660">
        <v>1.1150066360683901E-2</v>
      </c>
      <c r="L2660" s="267">
        <v>-2.1566653921273209E-3</v>
      </c>
    </row>
    <row r="2661" spans="1:12" ht="14.4" x14ac:dyDescent="0.3">
      <c r="A2661" s="8">
        <v>40281</v>
      </c>
      <c r="B2661" s="260">
        <v>1195.9399410000001</v>
      </c>
      <c r="C2661" s="260">
        <v>1199.040039</v>
      </c>
      <c r="D2661" s="260">
        <v>1188.8199460000001</v>
      </c>
      <c r="E2661" s="260">
        <v>1197.3000489999999</v>
      </c>
      <c r="F2661" s="261">
        <v>1197.3000489999999</v>
      </c>
      <c r="G2661" s="260">
        <v>5403580000</v>
      </c>
      <c r="H2661" s="263">
        <f t="shared" si="41"/>
        <v>6.8540135539908969E-4</v>
      </c>
      <c r="I2661" s="262"/>
      <c r="J2661" s="266">
        <v>2659</v>
      </c>
      <c r="K2661">
        <v>6.8540135539908969E-4</v>
      </c>
      <c r="L2661" s="267">
        <v>-2.1532704347432862E-3</v>
      </c>
    </row>
    <row r="2662" spans="1:12" ht="14.4" x14ac:dyDescent="0.3">
      <c r="A2662" s="8">
        <v>40280</v>
      </c>
      <c r="B2662" s="260">
        <v>1194.9399410000001</v>
      </c>
      <c r="C2662" s="260">
        <v>1199.1999510000001</v>
      </c>
      <c r="D2662" s="260">
        <v>1194.709961</v>
      </c>
      <c r="E2662" s="260">
        <v>1196.4799800000001</v>
      </c>
      <c r="F2662" s="261">
        <v>1196.4799800000001</v>
      </c>
      <c r="G2662" s="260">
        <v>4607090000</v>
      </c>
      <c r="H2662" s="263">
        <f t="shared" si="41"/>
        <v>1.7666091821069664E-3</v>
      </c>
      <c r="I2662" s="262"/>
      <c r="J2662" s="266">
        <v>2660</v>
      </c>
      <c r="K2662">
        <v>1.7666091821069664E-3</v>
      </c>
      <c r="L2662" s="267">
        <v>-2.1525038739787605E-3</v>
      </c>
    </row>
    <row r="2663" spans="1:12" ht="14.4" x14ac:dyDescent="0.3">
      <c r="A2663" s="8">
        <v>40277</v>
      </c>
      <c r="B2663" s="260">
        <v>1187.469971</v>
      </c>
      <c r="C2663" s="260">
        <v>1194.660034</v>
      </c>
      <c r="D2663" s="260">
        <v>1187.150024</v>
      </c>
      <c r="E2663" s="260">
        <v>1194.369995</v>
      </c>
      <c r="F2663" s="261">
        <v>1194.369995</v>
      </c>
      <c r="G2663" s="260">
        <v>4511570000</v>
      </c>
      <c r="H2663" s="263">
        <f t="shared" si="41"/>
        <v>6.6839068088992521E-3</v>
      </c>
      <c r="I2663" s="262"/>
      <c r="J2663" s="266">
        <v>2661</v>
      </c>
      <c r="K2663">
        <v>6.6839068088992521E-3</v>
      </c>
      <c r="L2663" s="267">
        <v>-2.1520833494148529E-3</v>
      </c>
    </row>
    <row r="2664" spans="1:12" ht="14.4" x14ac:dyDescent="0.3">
      <c r="A2664" s="8">
        <v>40276</v>
      </c>
      <c r="B2664" s="260">
        <v>1181.75</v>
      </c>
      <c r="C2664" s="260">
        <v>1188.5500489999999</v>
      </c>
      <c r="D2664" s="260">
        <v>1175.119995</v>
      </c>
      <c r="E2664" s="260">
        <v>1186.4399410000001</v>
      </c>
      <c r="F2664" s="261">
        <v>1186.4399410000001</v>
      </c>
      <c r="G2664" s="260">
        <v>4726970000</v>
      </c>
      <c r="H2664" s="263">
        <f t="shared" si="41"/>
        <v>3.3743415496154342E-3</v>
      </c>
      <c r="I2664" s="262"/>
      <c r="J2664" s="266">
        <v>2662</v>
      </c>
      <c r="K2664">
        <v>3.3743415496154342E-3</v>
      </c>
      <c r="L2664" s="267">
        <v>-2.144809017699879E-3</v>
      </c>
    </row>
    <row r="2665" spans="1:12" ht="14.4" x14ac:dyDescent="0.3">
      <c r="A2665" s="8">
        <v>40275</v>
      </c>
      <c r="B2665" s="260">
        <v>1188.2299800000001</v>
      </c>
      <c r="C2665" s="260">
        <v>1189.599976</v>
      </c>
      <c r="D2665" s="260">
        <v>1177.25</v>
      </c>
      <c r="E2665" s="260">
        <v>1182.4499510000001</v>
      </c>
      <c r="F2665" s="261">
        <v>1182.4499510000001</v>
      </c>
      <c r="G2665" s="260">
        <v>5101430000</v>
      </c>
      <c r="H2665" s="263">
        <f t="shared" si="41"/>
        <v>-5.8767069770024093E-3</v>
      </c>
      <c r="I2665" s="262"/>
      <c r="J2665" s="266">
        <v>2663</v>
      </c>
      <c r="K2665">
        <v>-5.8767069770024093E-3</v>
      </c>
      <c r="L2665" s="267">
        <v>-2.1432386828670043E-3</v>
      </c>
    </row>
    <row r="2666" spans="1:12" ht="14.4" x14ac:dyDescent="0.3">
      <c r="A2666" s="8">
        <v>40274</v>
      </c>
      <c r="B2666" s="260">
        <v>1186.01001</v>
      </c>
      <c r="C2666" s="260">
        <v>1191.8000489999999</v>
      </c>
      <c r="D2666" s="260">
        <v>1182.7700199999999</v>
      </c>
      <c r="E2666" s="260">
        <v>1189.4399410000001</v>
      </c>
      <c r="F2666" s="261">
        <v>1189.4399410000001</v>
      </c>
      <c r="G2666" s="260">
        <v>4086180000</v>
      </c>
      <c r="H2666" s="263">
        <f t="shared" si="41"/>
        <v>1.6842957112556819E-3</v>
      </c>
      <c r="I2666" s="262"/>
      <c r="J2666" s="266">
        <v>2664</v>
      </c>
      <c r="K2666">
        <v>1.6842957112556819E-3</v>
      </c>
      <c r="L2666" s="267">
        <v>-2.1407392619913665E-3</v>
      </c>
    </row>
    <row r="2667" spans="1:12" ht="14.4" x14ac:dyDescent="0.3">
      <c r="A2667" s="8">
        <v>40273</v>
      </c>
      <c r="B2667" s="260">
        <v>1178.709961</v>
      </c>
      <c r="C2667" s="260">
        <v>1187.7299800000001</v>
      </c>
      <c r="D2667" s="260">
        <v>1178.709961</v>
      </c>
      <c r="E2667" s="260">
        <v>1187.4399410000001</v>
      </c>
      <c r="F2667" s="261">
        <v>1187.4399410000001</v>
      </c>
      <c r="G2667" s="260">
        <v>3881620000</v>
      </c>
      <c r="H2667" s="263">
        <f t="shared" si="41"/>
        <v>7.927990145379751E-3</v>
      </c>
      <c r="I2667" s="262"/>
      <c r="J2667" s="266">
        <v>2665</v>
      </c>
      <c r="K2667">
        <v>7.927990145379751E-3</v>
      </c>
      <c r="L2667" s="267">
        <v>-2.1316891099281811E-3</v>
      </c>
    </row>
    <row r="2668" spans="1:12" ht="14.4" x14ac:dyDescent="0.3">
      <c r="A2668" s="8">
        <v>40269</v>
      </c>
      <c r="B2668" s="260">
        <v>1171.2299800000001</v>
      </c>
      <c r="C2668" s="260">
        <v>1181.4300539999999</v>
      </c>
      <c r="D2668" s="260">
        <v>1170.6899410000001</v>
      </c>
      <c r="E2668" s="260">
        <v>1178.099976</v>
      </c>
      <c r="F2668" s="261">
        <v>1178.099976</v>
      </c>
      <c r="G2668" s="260">
        <v>4006870000</v>
      </c>
      <c r="H2668" s="263">
        <f t="shared" si="41"/>
        <v>7.4138012533069746E-3</v>
      </c>
      <c r="I2668" s="262"/>
      <c r="J2668" s="266">
        <v>2666</v>
      </c>
      <c r="K2668">
        <v>7.4138012533069746E-3</v>
      </c>
      <c r="L2668" s="267">
        <v>-2.1311473915543722E-3</v>
      </c>
    </row>
    <row r="2669" spans="1:12" ht="14.4" x14ac:dyDescent="0.3">
      <c r="A2669" s="8">
        <v>40268</v>
      </c>
      <c r="B2669" s="260">
        <v>1171.75</v>
      </c>
      <c r="C2669" s="260">
        <v>1174.5600589999999</v>
      </c>
      <c r="D2669" s="260">
        <v>1165.7700199999999</v>
      </c>
      <c r="E2669" s="260">
        <v>1169.4300539999999</v>
      </c>
      <c r="F2669" s="261">
        <v>1169.4300539999999</v>
      </c>
      <c r="G2669" s="260">
        <v>4484340000</v>
      </c>
      <c r="H2669" s="263">
        <f t="shared" si="41"/>
        <v>-3.2728749005280166E-3</v>
      </c>
      <c r="I2669" s="262"/>
      <c r="J2669" s="266">
        <v>2667</v>
      </c>
      <c r="K2669">
        <v>-3.2728749005280166E-3</v>
      </c>
      <c r="L2669" s="267">
        <v>-2.1283329432307267E-3</v>
      </c>
    </row>
    <row r="2670" spans="1:12" ht="14.4" x14ac:dyDescent="0.3">
      <c r="A2670" s="8">
        <v>40267</v>
      </c>
      <c r="B2670" s="260">
        <v>1173.75</v>
      </c>
      <c r="C2670" s="260">
        <v>1177.829956</v>
      </c>
      <c r="D2670" s="260">
        <v>1168.920044</v>
      </c>
      <c r="E2670" s="260">
        <v>1173.2700199999999</v>
      </c>
      <c r="F2670" s="261">
        <v>1173.2700199999999</v>
      </c>
      <c r="G2670" s="260">
        <v>4085000000</v>
      </c>
      <c r="H2670" s="263">
        <f t="shared" si="41"/>
        <v>4.2659519303345117E-5</v>
      </c>
      <c r="I2670" s="262"/>
      <c r="J2670" s="266">
        <v>2668</v>
      </c>
      <c r="K2670">
        <v>4.2659519303345117E-5</v>
      </c>
      <c r="L2670" s="267">
        <v>-2.1269180839481282E-3</v>
      </c>
    </row>
    <row r="2671" spans="1:12" ht="14.4" x14ac:dyDescent="0.3">
      <c r="A2671" s="8">
        <v>40266</v>
      </c>
      <c r="B2671" s="260">
        <v>1167.709961</v>
      </c>
      <c r="C2671" s="260">
        <v>1174.849976</v>
      </c>
      <c r="D2671" s="260">
        <v>1167.709961</v>
      </c>
      <c r="E2671" s="260">
        <v>1173.219971</v>
      </c>
      <c r="F2671" s="261">
        <v>1173.219971</v>
      </c>
      <c r="G2671" s="260">
        <v>4375580000</v>
      </c>
      <c r="H2671" s="263">
        <f t="shared" si="41"/>
        <v>5.6832350639298935E-3</v>
      </c>
      <c r="I2671" s="262"/>
      <c r="J2671" s="266">
        <v>2669</v>
      </c>
      <c r="K2671">
        <v>5.6832350639298935E-3</v>
      </c>
      <c r="L2671" s="267">
        <v>-2.1268449777575968E-3</v>
      </c>
    </row>
    <row r="2672" spans="1:12" ht="14.4" x14ac:dyDescent="0.3">
      <c r="A2672" s="8">
        <v>40263</v>
      </c>
      <c r="B2672" s="260">
        <v>1167.579956</v>
      </c>
      <c r="C2672" s="260">
        <v>1173.9300539999999</v>
      </c>
      <c r="D2672" s="260">
        <v>1161.4799800000001</v>
      </c>
      <c r="E2672" s="260">
        <v>1166.589966</v>
      </c>
      <c r="F2672" s="261">
        <v>1166.589966</v>
      </c>
      <c r="G2672" s="260">
        <v>4708420000</v>
      </c>
      <c r="H2672" s="263">
        <f t="shared" si="41"/>
        <v>7.3772315609480616E-4</v>
      </c>
      <c r="I2672" s="262"/>
      <c r="J2672" s="266">
        <v>2670</v>
      </c>
      <c r="K2672">
        <v>7.3772315609480616E-4</v>
      </c>
      <c r="L2672" s="267">
        <v>-2.1261277232105065E-3</v>
      </c>
    </row>
    <row r="2673" spans="1:12" ht="14.4" x14ac:dyDescent="0.3">
      <c r="A2673" s="8">
        <v>40262</v>
      </c>
      <c r="B2673" s="260">
        <v>1170.030029</v>
      </c>
      <c r="C2673" s="260">
        <v>1180.6899410000001</v>
      </c>
      <c r="D2673" s="260">
        <v>1165.089966</v>
      </c>
      <c r="E2673" s="260">
        <v>1165.7299800000001</v>
      </c>
      <c r="F2673" s="261">
        <v>1165.7299800000001</v>
      </c>
      <c r="G2673" s="260">
        <v>5668900000</v>
      </c>
      <c r="H2673" s="263">
        <f t="shared" si="41"/>
        <v>-1.7041679935436492E-3</v>
      </c>
      <c r="I2673" s="262"/>
      <c r="J2673" s="266">
        <v>2671</v>
      </c>
      <c r="K2673">
        <v>-1.7041679935436492E-3</v>
      </c>
      <c r="L2673" s="267">
        <v>-2.1239854714627708E-3</v>
      </c>
    </row>
    <row r="2674" spans="1:12" ht="14.4" x14ac:dyDescent="0.3">
      <c r="A2674" s="8">
        <v>40261</v>
      </c>
      <c r="B2674" s="260">
        <v>1172.6999510000001</v>
      </c>
      <c r="C2674" s="260">
        <v>1173.040039</v>
      </c>
      <c r="D2674" s="260">
        <v>1166.01001</v>
      </c>
      <c r="E2674" s="260">
        <v>1167.719971</v>
      </c>
      <c r="F2674" s="261">
        <v>1167.719971</v>
      </c>
      <c r="G2674" s="260">
        <v>4705750000</v>
      </c>
      <c r="H2674" s="263">
        <f t="shared" si="41"/>
        <v>-5.4933040005234329E-3</v>
      </c>
      <c r="I2674" s="262"/>
      <c r="J2674" s="266">
        <v>2672</v>
      </c>
      <c r="K2674">
        <v>-5.4933040005234329E-3</v>
      </c>
      <c r="L2674" s="267">
        <v>-2.122957694699377E-3</v>
      </c>
    </row>
    <row r="2675" spans="1:12" ht="14.4" x14ac:dyDescent="0.3">
      <c r="A2675" s="8">
        <v>40260</v>
      </c>
      <c r="B2675" s="260">
        <v>1166.469971</v>
      </c>
      <c r="C2675" s="260">
        <v>1174.719971</v>
      </c>
      <c r="D2675" s="260">
        <v>1163.829956</v>
      </c>
      <c r="E2675" s="260">
        <v>1174.170044</v>
      </c>
      <c r="F2675" s="261">
        <v>1174.170044</v>
      </c>
      <c r="G2675" s="260">
        <v>4411640000</v>
      </c>
      <c r="H2675" s="263">
        <f t="shared" si="41"/>
        <v>7.1709666042605764E-3</v>
      </c>
      <c r="I2675" s="262"/>
      <c r="J2675" s="266">
        <v>2673</v>
      </c>
      <c r="K2675">
        <v>7.1709666042605764E-3</v>
      </c>
      <c r="L2675" s="267">
        <v>-2.1209577443430726E-3</v>
      </c>
    </row>
    <row r="2676" spans="1:12" ht="14.4" x14ac:dyDescent="0.3">
      <c r="A2676" s="8">
        <v>40259</v>
      </c>
      <c r="B2676" s="260">
        <v>1157.25</v>
      </c>
      <c r="C2676" s="260">
        <v>1167.8199460000001</v>
      </c>
      <c r="D2676" s="260">
        <v>1152.880005</v>
      </c>
      <c r="E2676" s="260">
        <v>1165.8100589999999</v>
      </c>
      <c r="F2676" s="261">
        <v>1165.8100589999999</v>
      </c>
      <c r="G2676" s="260">
        <v>4261680000</v>
      </c>
      <c r="H2676" s="263">
        <f t="shared" si="41"/>
        <v>5.0952969029336619E-3</v>
      </c>
      <c r="I2676" s="262"/>
      <c r="J2676" s="266">
        <v>2674</v>
      </c>
      <c r="K2676">
        <v>5.0952969029336619E-3</v>
      </c>
      <c r="L2676" s="267">
        <v>-2.1204396065036026E-3</v>
      </c>
    </row>
    <row r="2677" spans="1:12" ht="14.4" x14ac:dyDescent="0.3">
      <c r="A2677" s="8">
        <v>40256</v>
      </c>
      <c r="B2677" s="260">
        <v>1166.6800539999999</v>
      </c>
      <c r="C2677" s="260">
        <v>1169.1999510000001</v>
      </c>
      <c r="D2677" s="260">
        <v>1155.329956</v>
      </c>
      <c r="E2677" s="260">
        <v>1159.900024</v>
      </c>
      <c r="F2677" s="261">
        <v>1159.900024</v>
      </c>
      <c r="G2677" s="260">
        <v>5212410000</v>
      </c>
      <c r="H2677" s="263">
        <f t="shared" si="41"/>
        <v>-5.0864467579352611E-3</v>
      </c>
      <c r="I2677" s="262"/>
      <c r="J2677" s="266">
        <v>2675</v>
      </c>
      <c r="K2677">
        <v>-5.0864467579352611E-3</v>
      </c>
      <c r="L2677" s="267">
        <v>-2.1153568633501788E-3</v>
      </c>
    </row>
    <row r="2678" spans="1:12" ht="14.4" x14ac:dyDescent="0.3">
      <c r="A2678" s="8">
        <v>40255</v>
      </c>
      <c r="B2678" s="260">
        <v>1166.130005</v>
      </c>
      <c r="C2678" s="260">
        <v>1167.7700199999999</v>
      </c>
      <c r="D2678" s="260">
        <v>1161.160034</v>
      </c>
      <c r="E2678" s="260">
        <v>1165.829956</v>
      </c>
      <c r="F2678" s="261">
        <v>1165.829956</v>
      </c>
      <c r="G2678" s="260">
        <v>4234510000</v>
      </c>
      <c r="H2678" s="263">
        <f t="shared" si="41"/>
        <v>-3.258461278054397E-4</v>
      </c>
      <c r="I2678" s="262"/>
      <c r="J2678" s="266">
        <v>2676</v>
      </c>
      <c r="K2678">
        <v>-3.258461278054397E-4</v>
      </c>
      <c r="L2678" s="267">
        <v>-2.110927620329247E-3</v>
      </c>
    </row>
    <row r="2679" spans="1:12" ht="14.4" x14ac:dyDescent="0.3">
      <c r="A2679" s="8">
        <v>40254</v>
      </c>
      <c r="B2679" s="260">
        <v>1159.9399410000001</v>
      </c>
      <c r="C2679" s="260">
        <v>1169.839966</v>
      </c>
      <c r="D2679" s="260">
        <v>1159.9399410000001</v>
      </c>
      <c r="E2679" s="260">
        <v>1166.209961</v>
      </c>
      <c r="F2679" s="261">
        <v>1166.209961</v>
      </c>
      <c r="G2679" s="260">
        <v>4963200000</v>
      </c>
      <c r="H2679" s="263">
        <f t="shared" si="41"/>
        <v>5.8216758034303519E-3</v>
      </c>
      <c r="I2679" s="262"/>
      <c r="J2679" s="266">
        <v>2677</v>
      </c>
      <c r="K2679">
        <v>5.8216758034303519E-3</v>
      </c>
      <c r="L2679" s="267">
        <v>-2.1097999404100982E-3</v>
      </c>
    </row>
    <row r="2680" spans="1:12" ht="14.4" x14ac:dyDescent="0.3">
      <c r="A2680" s="8">
        <v>40253</v>
      </c>
      <c r="B2680" s="260">
        <v>1150.829956</v>
      </c>
      <c r="C2680" s="260">
        <v>1160.280029</v>
      </c>
      <c r="D2680" s="260">
        <v>1150.349976</v>
      </c>
      <c r="E2680" s="260">
        <v>1159.459961</v>
      </c>
      <c r="F2680" s="261">
        <v>1159.459961</v>
      </c>
      <c r="G2680" s="260">
        <v>4369770000</v>
      </c>
      <c r="H2680" s="263">
        <f t="shared" si="41"/>
        <v>7.7791161504105954E-3</v>
      </c>
      <c r="I2680" s="262"/>
      <c r="J2680" s="266">
        <v>2678</v>
      </c>
      <c r="K2680">
        <v>7.7791161504105954E-3</v>
      </c>
      <c r="L2680" s="267">
        <v>-2.1080615612413841E-3</v>
      </c>
    </row>
    <row r="2681" spans="1:12" ht="14.4" x14ac:dyDescent="0.3">
      <c r="A2681" s="8">
        <v>40252</v>
      </c>
      <c r="B2681" s="260">
        <v>1148.530029</v>
      </c>
      <c r="C2681" s="260">
        <v>1150.9799800000001</v>
      </c>
      <c r="D2681" s="260">
        <v>1141.4499510000001</v>
      </c>
      <c r="E2681" s="260">
        <v>1150.51001</v>
      </c>
      <c r="F2681" s="261">
        <v>1150.51001</v>
      </c>
      <c r="G2681" s="260">
        <v>4164110000</v>
      </c>
      <c r="H2681" s="263">
        <f t="shared" si="41"/>
        <v>4.521952404124242E-4</v>
      </c>
      <c r="I2681" s="262"/>
      <c r="J2681" s="266">
        <v>2679</v>
      </c>
      <c r="K2681">
        <v>4.521952404124242E-4</v>
      </c>
      <c r="L2681" s="267">
        <v>-2.1079147620905632E-3</v>
      </c>
    </row>
    <row r="2682" spans="1:12" ht="14.4" x14ac:dyDescent="0.3">
      <c r="A2682" s="8">
        <v>40249</v>
      </c>
      <c r="B2682" s="260">
        <v>1151.709961</v>
      </c>
      <c r="C2682" s="260">
        <v>1153.410034</v>
      </c>
      <c r="D2682" s="260">
        <v>1146.969971</v>
      </c>
      <c r="E2682" s="260">
        <v>1149.98999</v>
      </c>
      <c r="F2682" s="261">
        <v>1149.98999</v>
      </c>
      <c r="G2682" s="260">
        <v>4928160000</v>
      </c>
      <c r="H2682" s="263">
        <f t="shared" si="41"/>
        <v>-2.1734594708361685E-4</v>
      </c>
      <c r="I2682" s="262"/>
      <c r="J2682" s="266">
        <v>2680</v>
      </c>
      <c r="K2682">
        <v>-2.1734594708361685E-4</v>
      </c>
      <c r="L2682" s="267">
        <v>-2.0976564853349079E-3</v>
      </c>
    </row>
    <row r="2683" spans="1:12" ht="14.4" x14ac:dyDescent="0.3">
      <c r="A2683" s="8">
        <v>40248</v>
      </c>
      <c r="B2683" s="260">
        <v>1143.959961</v>
      </c>
      <c r="C2683" s="260">
        <v>1150.23999</v>
      </c>
      <c r="D2683" s="260">
        <v>1138.98999</v>
      </c>
      <c r="E2683" s="260">
        <v>1150.23999</v>
      </c>
      <c r="F2683" s="261">
        <v>1150.23999</v>
      </c>
      <c r="G2683" s="260">
        <v>4669060000</v>
      </c>
      <c r="H2683" s="263">
        <f t="shared" si="41"/>
        <v>4.0415194181464666E-3</v>
      </c>
      <c r="I2683" s="262"/>
      <c r="J2683" s="266">
        <v>2681</v>
      </c>
      <c r="K2683">
        <v>4.0415194181464666E-3</v>
      </c>
      <c r="L2683" s="267">
        <v>-2.0963476451063378E-3</v>
      </c>
    </row>
    <row r="2684" spans="1:12" ht="14.4" x14ac:dyDescent="0.3">
      <c r="A2684" s="8">
        <v>40247</v>
      </c>
      <c r="B2684" s="260">
        <v>1140.219971</v>
      </c>
      <c r="C2684" s="260">
        <v>1148.26001</v>
      </c>
      <c r="D2684" s="260">
        <v>1140.089966</v>
      </c>
      <c r="E2684" s="260">
        <v>1145.6099850000001</v>
      </c>
      <c r="F2684" s="261">
        <v>1145.6099850000001</v>
      </c>
      <c r="G2684" s="260">
        <v>5469120000</v>
      </c>
      <c r="H2684" s="263">
        <f t="shared" si="41"/>
        <v>4.5245597980651722E-3</v>
      </c>
      <c r="I2684" s="262"/>
      <c r="J2684" s="266">
        <v>2682</v>
      </c>
      <c r="K2684">
        <v>4.5245597980651722E-3</v>
      </c>
      <c r="L2684" s="267">
        <v>-2.094537588417138E-3</v>
      </c>
    </row>
    <row r="2685" spans="1:12" ht="14.4" x14ac:dyDescent="0.3">
      <c r="A2685" s="8">
        <v>40246</v>
      </c>
      <c r="B2685" s="260">
        <v>1137.5600589999999</v>
      </c>
      <c r="C2685" s="260">
        <v>1145.369995</v>
      </c>
      <c r="D2685" s="260">
        <v>1134.900024</v>
      </c>
      <c r="E2685" s="260">
        <v>1140.4499510000001</v>
      </c>
      <c r="F2685" s="261">
        <v>1140.4499510000001</v>
      </c>
      <c r="G2685" s="260">
        <v>5185570000</v>
      </c>
      <c r="H2685" s="263">
        <f t="shared" si="41"/>
        <v>1.7127369345630702E-3</v>
      </c>
      <c r="I2685" s="262"/>
      <c r="J2685" s="266">
        <v>2683</v>
      </c>
      <c r="K2685">
        <v>1.7127369345630702E-3</v>
      </c>
      <c r="L2685" s="267">
        <v>-2.0936958600096104E-3</v>
      </c>
    </row>
    <row r="2686" spans="1:12" ht="14.4" x14ac:dyDescent="0.3">
      <c r="A2686" s="8">
        <v>40245</v>
      </c>
      <c r="B2686" s="260">
        <v>1138.400024</v>
      </c>
      <c r="C2686" s="260">
        <v>1141.0500489999999</v>
      </c>
      <c r="D2686" s="260">
        <v>1136.7700199999999</v>
      </c>
      <c r="E2686" s="260">
        <v>1138.5</v>
      </c>
      <c r="F2686" s="261">
        <v>1138.5</v>
      </c>
      <c r="G2686" s="260">
        <v>3774680000</v>
      </c>
      <c r="H2686" s="263">
        <f t="shared" si="41"/>
        <v>-1.7559586247848665E-4</v>
      </c>
      <c r="I2686" s="262"/>
      <c r="J2686" s="266">
        <v>2684</v>
      </c>
      <c r="K2686">
        <v>-1.7559586247848665E-4</v>
      </c>
      <c r="L2686" s="267">
        <v>-2.0902258564731136E-3</v>
      </c>
    </row>
    <row r="2687" spans="1:12" ht="14.4" x14ac:dyDescent="0.3">
      <c r="A2687" s="8">
        <v>40242</v>
      </c>
      <c r="B2687" s="260">
        <v>1125.119995</v>
      </c>
      <c r="C2687" s="260">
        <v>1139.380005</v>
      </c>
      <c r="D2687" s="260">
        <v>1125.119995</v>
      </c>
      <c r="E2687" s="260">
        <v>1138.6999510000001</v>
      </c>
      <c r="F2687" s="261">
        <v>1138.6999510000001</v>
      </c>
      <c r="G2687" s="260">
        <v>4133000000</v>
      </c>
      <c r="H2687" s="263">
        <f t="shared" si="41"/>
        <v>1.4007480525941926E-2</v>
      </c>
      <c r="I2687" s="262"/>
      <c r="J2687" s="266">
        <v>2685</v>
      </c>
      <c r="K2687">
        <v>1.4007480525941926E-2</v>
      </c>
      <c r="L2687" s="267">
        <v>-2.0891761134863157E-3</v>
      </c>
    </row>
    <row r="2688" spans="1:12" ht="14.4" x14ac:dyDescent="0.3">
      <c r="A2688" s="8">
        <v>40241</v>
      </c>
      <c r="B2688" s="260">
        <v>1119.119995</v>
      </c>
      <c r="C2688" s="260">
        <v>1123.7299800000001</v>
      </c>
      <c r="D2688" s="260">
        <v>1116.660034</v>
      </c>
      <c r="E2688" s="260">
        <v>1122.969971</v>
      </c>
      <c r="F2688" s="261">
        <v>1122.969971</v>
      </c>
      <c r="G2688" s="260">
        <v>3945010000</v>
      </c>
      <c r="H2688" s="263">
        <f t="shared" si="41"/>
        <v>3.7361183549114601E-3</v>
      </c>
      <c r="I2688" s="262"/>
      <c r="J2688" s="266">
        <v>2686</v>
      </c>
      <c r="K2688">
        <v>3.7361183549114601E-3</v>
      </c>
      <c r="L2688" s="267">
        <v>-2.0856176120627244E-3</v>
      </c>
    </row>
    <row r="2689" spans="1:12" ht="14.4" x14ac:dyDescent="0.3">
      <c r="A2689" s="8">
        <v>40240</v>
      </c>
      <c r="B2689" s="260">
        <v>1119.3599850000001</v>
      </c>
      <c r="C2689" s="260">
        <v>1125.6400149999999</v>
      </c>
      <c r="D2689" s="260">
        <v>1116.579956</v>
      </c>
      <c r="E2689" s="260">
        <v>1118.790039</v>
      </c>
      <c r="F2689" s="261">
        <v>1118.790039</v>
      </c>
      <c r="G2689" s="260">
        <v>3951320000</v>
      </c>
      <c r="H2689" s="263">
        <f t="shared" si="41"/>
        <v>4.292011827464647E-4</v>
      </c>
      <c r="I2689" s="262"/>
      <c r="J2689" s="266">
        <v>2687</v>
      </c>
      <c r="K2689">
        <v>4.292011827464647E-4</v>
      </c>
      <c r="L2689" s="267">
        <v>-2.0854588262009888E-3</v>
      </c>
    </row>
    <row r="2690" spans="1:12" ht="14.4" x14ac:dyDescent="0.3">
      <c r="A2690" s="8">
        <v>40239</v>
      </c>
      <c r="B2690" s="260">
        <v>1117.01001</v>
      </c>
      <c r="C2690" s="260">
        <v>1123.459961</v>
      </c>
      <c r="D2690" s="260">
        <v>1116.51001</v>
      </c>
      <c r="E2690" s="260">
        <v>1118.3100589999999</v>
      </c>
      <c r="F2690" s="261">
        <v>1118.3100589999999</v>
      </c>
      <c r="G2690" s="260">
        <v>4134680000</v>
      </c>
      <c r="H2690" s="263">
        <f t="shared" si="41"/>
        <v>2.3304425799599801E-3</v>
      </c>
      <c r="I2690" s="262"/>
      <c r="J2690" s="266">
        <v>2688</v>
      </c>
      <c r="K2690">
        <v>2.3304425799599801E-3</v>
      </c>
      <c r="L2690" s="267">
        <v>-2.0842864371286131E-3</v>
      </c>
    </row>
    <row r="2691" spans="1:12" ht="14.4" x14ac:dyDescent="0.3">
      <c r="A2691" s="8">
        <v>40238</v>
      </c>
      <c r="B2691" s="260">
        <v>1105.3599850000001</v>
      </c>
      <c r="C2691" s="260">
        <v>1116.1099850000001</v>
      </c>
      <c r="D2691" s="260">
        <v>1105.3599850000001</v>
      </c>
      <c r="E2691" s="260">
        <v>1115.709961</v>
      </c>
      <c r="F2691" s="261">
        <v>1115.709961</v>
      </c>
      <c r="G2691" s="260">
        <v>3847640000</v>
      </c>
      <c r="H2691" s="263">
        <f t="shared" si="41"/>
        <v>1.0158508543839304E-2</v>
      </c>
      <c r="I2691" s="262"/>
      <c r="J2691" s="266">
        <v>2689</v>
      </c>
      <c r="K2691">
        <v>1.0158508543839304E-2</v>
      </c>
      <c r="L2691" s="267">
        <v>-2.0817520322884042E-3</v>
      </c>
    </row>
    <row r="2692" spans="1:12" ht="14.4" x14ac:dyDescent="0.3">
      <c r="A2692" s="8">
        <v>40235</v>
      </c>
      <c r="B2692" s="260">
        <v>1103.099976</v>
      </c>
      <c r="C2692" s="260">
        <v>1107.23999</v>
      </c>
      <c r="D2692" s="260">
        <v>1097.5600589999999</v>
      </c>
      <c r="E2692" s="260">
        <v>1104.48999</v>
      </c>
      <c r="F2692" s="261">
        <v>1104.48999</v>
      </c>
      <c r="G2692" s="260">
        <v>3945190000</v>
      </c>
      <c r="H2692" s="263">
        <f t="shared" ref="H2692:H2755" si="42">(F2692-F2693)/F2693</f>
        <v>1.4053793342496646E-3</v>
      </c>
      <c r="I2692" s="262"/>
      <c r="J2692" s="266">
        <v>2690</v>
      </c>
      <c r="K2692">
        <v>1.4053793342496646E-3</v>
      </c>
      <c r="L2692" s="267">
        <v>-2.0810403358640186E-3</v>
      </c>
    </row>
    <row r="2693" spans="1:12" ht="14.4" x14ac:dyDescent="0.3">
      <c r="A2693" s="8">
        <v>40234</v>
      </c>
      <c r="B2693" s="260">
        <v>1101.23999</v>
      </c>
      <c r="C2693" s="260">
        <v>1103.5</v>
      </c>
      <c r="D2693" s="260">
        <v>1086.0200199999999</v>
      </c>
      <c r="E2693" s="260">
        <v>1102.9399410000001</v>
      </c>
      <c r="F2693" s="261">
        <v>1102.9399410000001</v>
      </c>
      <c r="G2693" s="260">
        <v>4521130000</v>
      </c>
      <c r="H2693" s="263">
        <f t="shared" si="42"/>
        <v>-2.0810403358640186E-3</v>
      </c>
      <c r="I2693" s="262"/>
      <c r="J2693" s="266">
        <v>2691</v>
      </c>
      <c r="K2693">
        <v>-2.0810403358640186E-3</v>
      </c>
      <c r="L2693" s="267">
        <v>-2.0781811671972353E-3</v>
      </c>
    </row>
    <row r="2694" spans="1:12" ht="14.4" x14ac:dyDescent="0.3">
      <c r="A2694" s="8">
        <v>40233</v>
      </c>
      <c r="B2694" s="260">
        <v>1095.8900149999999</v>
      </c>
      <c r="C2694" s="260">
        <v>1106.420044</v>
      </c>
      <c r="D2694" s="260">
        <v>1095.5</v>
      </c>
      <c r="E2694" s="260">
        <v>1105.23999</v>
      </c>
      <c r="F2694" s="261">
        <v>1105.23999</v>
      </c>
      <c r="G2694" s="260">
        <v>4168360000</v>
      </c>
      <c r="H2694" s="263">
        <f t="shared" si="42"/>
        <v>9.7204588281482526E-3</v>
      </c>
      <c r="I2694" s="262"/>
      <c r="J2694" s="266">
        <v>2692</v>
      </c>
      <c r="K2694">
        <v>9.7204588281482526E-3</v>
      </c>
      <c r="L2694" s="267">
        <v>-2.0744619233302145E-3</v>
      </c>
    </row>
    <row r="2695" spans="1:12" ht="14.4" x14ac:dyDescent="0.3">
      <c r="A2695" s="8">
        <v>40232</v>
      </c>
      <c r="B2695" s="260">
        <v>1107.48999</v>
      </c>
      <c r="C2695" s="260">
        <v>1108.579956</v>
      </c>
      <c r="D2695" s="260">
        <v>1092.1800539999999</v>
      </c>
      <c r="E2695" s="260">
        <v>1094.599976</v>
      </c>
      <c r="F2695" s="261">
        <v>1094.599976</v>
      </c>
      <c r="G2695" s="260">
        <v>4521050000</v>
      </c>
      <c r="H2695" s="263">
        <f t="shared" si="42"/>
        <v>-1.2102809432199981E-2</v>
      </c>
      <c r="I2695" s="262"/>
      <c r="J2695" s="266">
        <v>2693</v>
      </c>
      <c r="K2695">
        <v>-1.2102809432199981E-2</v>
      </c>
      <c r="L2695" s="267">
        <v>-2.0718427826813975E-3</v>
      </c>
    </row>
    <row r="2696" spans="1:12" ht="14.4" x14ac:dyDescent="0.3">
      <c r="A2696" s="8">
        <v>40231</v>
      </c>
      <c r="B2696" s="260">
        <v>1110</v>
      </c>
      <c r="C2696" s="260">
        <v>1112.290039</v>
      </c>
      <c r="D2696" s="260">
        <v>1105.380005</v>
      </c>
      <c r="E2696" s="260">
        <v>1108.01001</v>
      </c>
      <c r="F2696" s="261">
        <v>1108.01001</v>
      </c>
      <c r="G2696" s="260">
        <v>3814440000</v>
      </c>
      <c r="H2696" s="263">
        <f t="shared" si="42"/>
        <v>-1.0458576719369064E-3</v>
      </c>
      <c r="I2696" s="262"/>
      <c r="J2696" s="266">
        <v>2694</v>
      </c>
      <c r="K2696">
        <v>-1.0458576719369064E-3</v>
      </c>
      <c r="L2696" s="267">
        <v>-2.0689661302013269E-3</v>
      </c>
    </row>
    <row r="2697" spans="1:12" ht="14.4" x14ac:dyDescent="0.3">
      <c r="A2697" s="8">
        <v>40228</v>
      </c>
      <c r="B2697" s="260">
        <v>1105.48999</v>
      </c>
      <c r="C2697" s="260">
        <v>1112.420044</v>
      </c>
      <c r="D2697" s="260">
        <v>1100.8000489999999</v>
      </c>
      <c r="E2697" s="260">
        <v>1109.170044</v>
      </c>
      <c r="F2697" s="261">
        <v>1109.170044</v>
      </c>
      <c r="G2697" s="260">
        <v>3944280000</v>
      </c>
      <c r="H2697" s="263">
        <f t="shared" si="42"/>
        <v>2.186622091709927E-3</v>
      </c>
      <c r="I2697" s="262"/>
      <c r="J2697" s="266">
        <v>2695</v>
      </c>
      <c r="K2697">
        <v>2.186622091709927E-3</v>
      </c>
      <c r="L2697" s="267">
        <v>-2.0685329679128602E-3</v>
      </c>
    </row>
    <row r="2698" spans="1:12" ht="14.4" x14ac:dyDescent="0.3">
      <c r="A2698" s="8">
        <v>40227</v>
      </c>
      <c r="B2698" s="260">
        <v>1099.030029</v>
      </c>
      <c r="C2698" s="260">
        <v>1108.23999</v>
      </c>
      <c r="D2698" s="260">
        <v>1097.4799800000001</v>
      </c>
      <c r="E2698" s="260">
        <v>1106.75</v>
      </c>
      <c r="F2698" s="261">
        <v>1106.75</v>
      </c>
      <c r="G2698" s="260">
        <v>3878620000</v>
      </c>
      <c r="H2698" s="263">
        <f t="shared" si="42"/>
        <v>6.5847422344067919E-3</v>
      </c>
      <c r="I2698" s="262"/>
      <c r="J2698" s="266">
        <v>2696</v>
      </c>
      <c r="K2698">
        <v>6.5847422344067919E-3</v>
      </c>
      <c r="L2698" s="267">
        <v>-2.0659826409442235E-3</v>
      </c>
    </row>
    <row r="2699" spans="1:12" ht="14.4" x14ac:dyDescent="0.3">
      <c r="A2699" s="8">
        <v>40226</v>
      </c>
      <c r="B2699" s="260">
        <v>1096.1400149999999</v>
      </c>
      <c r="C2699" s="260">
        <v>1101.030029</v>
      </c>
      <c r="D2699" s="260">
        <v>1094.719971</v>
      </c>
      <c r="E2699" s="260">
        <v>1099.51001</v>
      </c>
      <c r="F2699" s="261">
        <v>1099.51001</v>
      </c>
      <c r="G2699" s="260">
        <v>4259230000</v>
      </c>
      <c r="H2699" s="263">
        <f t="shared" si="42"/>
        <v>4.2379597771331273E-3</v>
      </c>
      <c r="I2699" s="262"/>
      <c r="J2699" s="266">
        <v>2697</v>
      </c>
      <c r="K2699">
        <v>4.2379597771331273E-3</v>
      </c>
      <c r="L2699" s="267">
        <v>-2.0653239770530444E-3</v>
      </c>
    </row>
    <row r="2700" spans="1:12" ht="14.4" x14ac:dyDescent="0.3">
      <c r="A2700" s="8">
        <v>40225</v>
      </c>
      <c r="B2700" s="260">
        <v>1079.130005</v>
      </c>
      <c r="C2700" s="260">
        <v>1095.670044</v>
      </c>
      <c r="D2700" s="260">
        <v>1079.130005</v>
      </c>
      <c r="E2700" s="260">
        <v>1094.869995</v>
      </c>
      <c r="F2700" s="261">
        <v>1094.869995</v>
      </c>
      <c r="G2700" s="260">
        <v>4080770000</v>
      </c>
      <c r="H2700" s="263">
        <f t="shared" si="42"/>
        <v>1.8000748314746091E-2</v>
      </c>
      <c r="I2700" s="262"/>
      <c r="J2700" s="266">
        <v>2698</v>
      </c>
      <c r="K2700">
        <v>1.8000748314746091E-2</v>
      </c>
      <c r="L2700" s="267">
        <v>-2.0632034483761374E-3</v>
      </c>
    </row>
    <row r="2701" spans="1:12" ht="14.4" x14ac:dyDescent="0.3">
      <c r="A2701" s="8">
        <v>40221</v>
      </c>
      <c r="B2701" s="260">
        <v>1075.9499510000001</v>
      </c>
      <c r="C2701" s="260">
        <v>1077.8100589999999</v>
      </c>
      <c r="D2701" s="260">
        <v>1062.969971</v>
      </c>
      <c r="E2701" s="260">
        <v>1075.51001</v>
      </c>
      <c r="F2701" s="261">
        <v>1075.51001</v>
      </c>
      <c r="G2701" s="260">
        <v>4160680000</v>
      </c>
      <c r="H2701" s="263">
        <f t="shared" si="42"/>
        <v>-2.7445928765688563E-3</v>
      </c>
      <c r="I2701" s="262"/>
      <c r="J2701" s="266">
        <v>2699</v>
      </c>
      <c r="K2701">
        <v>-2.7445928765688563E-3</v>
      </c>
      <c r="L2701" s="267">
        <v>-2.0619040280095394E-3</v>
      </c>
    </row>
    <row r="2702" spans="1:12" ht="14.4" x14ac:dyDescent="0.3">
      <c r="A2702" s="8">
        <v>40220</v>
      </c>
      <c r="B2702" s="260">
        <v>1067.099976</v>
      </c>
      <c r="C2702" s="260">
        <v>1080.040039</v>
      </c>
      <c r="D2702" s="260">
        <v>1060.589966</v>
      </c>
      <c r="E2702" s="260">
        <v>1078.469971</v>
      </c>
      <c r="F2702" s="261">
        <v>1078.469971</v>
      </c>
      <c r="G2702" s="260">
        <v>4400870000</v>
      </c>
      <c r="H2702" s="263">
        <f t="shared" si="42"/>
        <v>9.6804377291133253E-3</v>
      </c>
      <c r="I2702" s="262"/>
      <c r="J2702" s="266">
        <v>2700</v>
      </c>
      <c r="K2702">
        <v>9.6804377291133253E-3</v>
      </c>
      <c r="L2702" s="267">
        <v>-2.0557639904987767E-3</v>
      </c>
    </row>
    <row r="2703" spans="1:12" ht="14.4" x14ac:dyDescent="0.3">
      <c r="A2703" s="8">
        <v>40219</v>
      </c>
      <c r="B2703" s="260">
        <v>1069.6800539999999</v>
      </c>
      <c r="C2703" s="260">
        <v>1073.670044</v>
      </c>
      <c r="D2703" s="260">
        <v>1059.339966</v>
      </c>
      <c r="E2703" s="260">
        <v>1068.130005</v>
      </c>
      <c r="F2703" s="261">
        <v>1068.130005</v>
      </c>
      <c r="G2703" s="260">
        <v>4251450000</v>
      </c>
      <c r="H2703" s="263">
        <f t="shared" si="42"/>
        <v>-2.232573847614684E-3</v>
      </c>
      <c r="I2703" s="262"/>
      <c r="J2703" s="266">
        <v>2701</v>
      </c>
      <c r="K2703">
        <v>-2.232573847614684E-3</v>
      </c>
      <c r="L2703" s="267">
        <v>-2.0520023457634463E-3</v>
      </c>
    </row>
    <row r="2704" spans="1:12" ht="14.4" x14ac:dyDescent="0.3">
      <c r="A2704" s="8">
        <v>40218</v>
      </c>
      <c r="B2704" s="260">
        <v>1060.0600589999999</v>
      </c>
      <c r="C2704" s="260">
        <v>1079.280029</v>
      </c>
      <c r="D2704" s="260">
        <v>1060.0600589999999</v>
      </c>
      <c r="E2704" s="260">
        <v>1070.5200199999999</v>
      </c>
      <c r="F2704" s="261">
        <v>1070.5200199999999</v>
      </c>
      <c r="G2704" s="260">
        <v>5114260000</v>
      </c>
      <c r="H2704" s="263">
        <f t="shared" si="42"/>
        <v>1.3040132984841329E-2</v>
      </c>
      <c r="I2704" s="262"/>
      <c r="J2704" s="266">
        <v>2702</v>
      </c>
      <c r="K2704">
        <v>1.3040132984841329E-2</v>
      </c>
      <c r="L2704" s="267">
        <v>-2.0513275301767384E-3</v>
      </c>
    </row>
    <row r="2705" spans="1:12" ht="14.4" x14ac:dyDescent="0.3">
      <c r="A2705" s="8">
        <v>40217</v>
      </c>
      <c r="B2705" s="260">
        <v>1065.51001</v>
      </c>
      <c r="C2705" s="260">
        <v>1071.1999510000001</v>
      </c>
      <c r="D2705" s="260">
        <v>1056.51001</v>
      </c>
      <c r="E2705" s="260">
        <v>1056.73999</v>
      </c>
      <c r="F2705" s="261">
        <v>1056.73999</v>
      </c>
      <c r="G2705" s="260">
        <v>4089820000</v>
      </c>
      <c r="H2705" s="263">
        <f t="shared" si="42"/>
        <v>-8.8632903356195281E-3</v>
      </c>
      <c r="I2705" s="262"/>
      <c r="J2705" s="266">
        <v>2703</v>
      </c>
      <c r="K2705">
        <v>-8.8632903356195281E-3</v>
      </c>
      <c r="L2705" s="267">
        <v>-2.0491589792096367E-3</v>
      </c>
    </row>
    <row r="2706" spans="1:12" ht="14.4" x14ac:dyDescent="0.3">
      <c r="A2706" s="8">
        <v>40214</v>
      </c>
      <c r="B2706" s="260">
        <v>1064.119995</v>
      </c>
      <c r="C2706" s="260">
        <v>1067.130005</v>
      </c>
      <c r="D2706" s="260">
        <v>1044.5</v>
      </c>
      <c r="E2706" s="260">
        <v>1066.1899410000001</v>
      </c>
      <c r="F2706" s="261">
        <v>1066.1899410000001</v>
      </c>
      <c r="G2706" s="260">
        <v>6438900000</v>
      </c>
      <c r="H2706" s="263">
        <f t="shared" si="42"/>
        <v>2.897118871477854E-3</v>
      </c>
      <c r="I2706" s="262"/>
      <c r="J2706" s="266">
        <v>2704</v>
      </c>
      <c r="K2706">
        <v>2.897118871477854E-3</v>
      </c>
      <c r="L2706" s="267">
        <v>-2.0486426492924916E-3</v>
      </c>
    </row>
    <row r="2707" spans="1:12" ht="14.4" x14ac:dyDescent="0.3">
      <c r="A2707" s="8">
        <v>40213</v>
      </c>
      <c r="B2707" s="260">
        <v>1097.25</v>
      </c>
      <c r="C2707" s="260">
        <v>1097.25</v>
      </c>
      <c r="D2707" s="260">
        <v>1062.780029</v>
      </c>
      <c r="E2707" s="260">
        <v>1063.1099850000001</v>
      </c>
      <c r="F2707" s="261">
        <v>1063.1099850000001</v>
      </c>
      <c r="G2707" s="260">
        <v>5859690000</v>
      </c>
      <c r="H2707" s="263">
        <f t="shared" si="42"/>
        <v>-3.114067794630386E-2</v>
      </c>
      <c r="I2707" s="262"/>
      <c r="J2707" s="266">
        <v>2705</v>
      </c>
      <c r="K2707">
        <v>-3.114067794630386E-2</v>
      </c>
      <c r="L2707" s="267">
        <v>-2.0475216258041586E-3</v>
      </c>
    </row>
    <row r="2708" spans="1:12" ht="14.4" x14ac:dyDescent="0.3">
      <c r="A2708" s="8">
        <v>40212</v>
      </c>
      <c r="B2708" s="260">
        <v>1100.670044</v>
      </c>
      <c r="C2708" s="260">
        <v>1102.719971</v>
      </c>
      <c r="D2708" s="260">
        <v>1093.969971</v>
      </c>
      <c r="E2708" s="260">
        <v>1097.280029</v>
      </c>
      <c r="F2708" s="261">
        <v>1097.280029</v>
      </c>
      <c r="G2708" s="260">
        <v>4285450000</v>
      </c>
      <c r="H2708" s="263">
        <f t="shared" si="42"/>
        <v>-5.47431143785382E-3</v>
      </c>
      <c r="I2708" s="262"/>
      <c r="J2708" s="266">
        <v>2706</v>
      </c>
      <c r="K2708">
        <v>-5.47431143785382E-3</v>
      </c>
      <c r="L2708" s="267">
        <v>-2.0471743456673998E-3</v>
      </c>
    </row>
    <row r="2709" spans="1:12" ht="14.4" x14ac:dyDescent="0.3">
      <c r="A2709" s="8">
        <v>40211</v>
      </c>
      <c r="B2709" s="260">
        <v>1090.0500489999999</v>
      </c>
      <c r="C2709" s="260">
        <v>1104.7299800000001</v>
      </c>
      <c r="D2709" s="260">
        <v>1087.959961</v>
      </c>
      <c r="E2709" s="260">
        <v>1103.3199460000001</v>
      </c>
      <c r="F2709" s="261">
        <v>1103.3199460000001</v>
      </c>
      <c r="G2709" s="260">
        <v>4749540000</v>
      </c>
      <c r="H2709" s="263">
        <f t="shared" si="42"/>
        <v>1.2972948489615166E-2</v>
      </c>
      <c r="I2709" s="262"/>
      <c r="J2709" s="266">
        <v>2707</v>
      </c>
      <c r="K2709">
        <v>1.2972948489615166E-2</v>
      </c>
      <c r="L2709" s="267">
        <v>-2.045181871685888E-3</v>
      </c>
    </row>
    <row r="2710" spans="1:12" ht="14.4" x14ac:dyDescent="0.3">
      <c r="A2710" s="8">
        <v>40210</v>
      </c>
      <c r="B2710" s="260">
        <v>1073.8900149999999</v>
      </c>
      <c r="C2710" s="260">
        <v>1089.380005</v>
      </c>
      <c r="D2710" s="260">
        <v>1073.8900149999999</v>
      </c>
      <c r="E2710" s="260">
        <v>1089.1899410000001</v>
      </c>
      <c r="F2710" s="261">
        <v>1089.1899410000001</v>
      </c>
      <c r="G2710" s="260">
        <v>4077610000</v>
      </c>
      <c r="H2710" s="263">
        <f t="shared" si="42"/>
        <v>1.4266108627050402E-2</v>
      </c>
      <c r="I2710" s="262"/>
      <c r="J2710" s="266">
        <v>2708</v>
      </c>
      <c r="K2710">
        <v>1.4266108627050402E-2</v>
      </c>
      <c r="L2710" s="267">
        <v>-2.0429654768572099E-3</v>
      </c>
    </row>
    <row r="2711" spans="1:12" ht="14.4" x14ac:dyDescent="0.3">
      <c r="A2711" s="8">
        <v>40207</v>
      </c>
      <c r="B2711" s="260">
        <v>1087.6099850000001</v>
      </c>
      <c r="C2711" s="260">
        <v>1096.4499510000001</v>
      </c>
      <c r="D2711" s="260">
        <v>1071.589966</v>
      </c>
      <c r="E2711" s="260">
        <v>1073.869995</v>
      </c>
      <c r="F2711" s="261">
        <v>1073.869995</v>
      </c>
      <c r="G2711" s="260">
        <v>5412850000</v>
      </c>
      <c r="H2711" s="263">
        <f t="shared" si="42"/>
        <v>-9.8291736650474946E-3</v>
      </c>
      <c r="I2711" s="262"/>
      <c r="J2711" s="266">
        <v>2709</v>
      </c>
      <c r="K2711">
        <v>-9.8291736650474946E-3</v>
      </c>
      <c r="L2711" s="267">
        <v>-2.0397592480187136E-3</v>
      </c>
    </row>
    <row r="2712" spans="1:12" ht="14.4" x14ac:dyDescent="0.3">
      <c r="A2712" s="8">
        <v>40206</v>
      </c>
      <c r="B2712" s="260">
        <v>1096.9300539999999</v>
      </c>
      <c r="C2712" s="260">
        <v>1100.219971</v>
      </c>
      <c r="D2712" s="260">
        <v>1078.459961</v>
      </c>
      <c r="E2712" s="260">
        <v>1084.530029</v>
      </c>
      <c r="F2712" s="261">
        <v>1084.530029</v>
      </c>
      <c r="G2712" s="260">
        <v>5452400000</v>
      </c>
      <c r="H2712" s="263">
        <f t="shared" si="42"/>
        <v>-1.1817741230068325E-2</v>
      </c>
      <c r="I2712" s="262"/>
      <c r="J2712" s="266">
        <v>2710</v>
      </c>
      <c r="K2712">
        <v>-1.1817741230068325E-2</v>
      </c>
      <c r="L2712" s="267">
        <v>-2.0387429670401889E-3</v>
      </c>
    </row>
    <row r="2713" spans="1:12" ht="14.4" x14ac:dyDescent="0.3">
      <c r="A2713" s="8">
        <v>40205</v>
      </c>
      <c r="B2713" s="260">
        <v>1091.9399410000001</v>
      </c>
      <c r="C2713" s="260">
        <v>1099.51001</v>
      </c>
      <c r="D2713" s="260">
        <v>1083.1099850000001</v>
      </c>
      <c r="E2713" s="260">
        <v>1097.5</v>
      </c>
      <c r="F2713" s="261">
        <v>1097.5</v>
      </c>
      <c r="G2713" s="260">
        <v>5319120000</v>
      </c>
      <c r="H2713" s="263">
        <f t="shared" si="42"/>
        <v>4.8801521606282386E-3</v>
      </c>
      <c r="I2713" s="262"/>
      <c r="J2713" s="266">
        <v>2711</v>
      </c>
      <c r="K2713">
        <v>4.8801521606282386E-3</v>
      </c>
      <c r="L2713" s="267">
        <v>-2.0383819227663392E-3</v>
      </c>
    </row>
    <row r="2714" spans="1:12" ht="14.4" x14ac:dyDescent="0.3">
      <c r="A2714" s="8">
        <v>40204</v>
      </c>
      <c r="B2714" s="260">
        <v>1095.8000489999999</v>
      </c>
      <c r="C2714" s="260">
        <v>1103.6899410000001</v>
      </c>
      <c r="D2714" s="260">
        <v>1089.8599850000001</v>
      </c>
      <c r="E2714" s="260">
        <v>1092.170044</v>
      </c>
      <c r="F2714" s="261">
        <v>1092.170044</v>
      </c>
      <c r="G2714" s="260">
        <v>4731910000</v>
      </c>
      <c r="H2714" s="263">
        <f t="shared" si="42"/>
        <v>-4.2031992542782264E-3</v>
      </c>
      <c r="I2714" s="262"/>
      <c r="J2714" s="266">
        <v>2712</v>
      </c>
      <c r="K2714">
        <v>-4.2031992542782264E-3</v>
      </c>
      <c r="L2714" s="267">
        <v>-2.0375792034881624E-3</v>
      </c>
    </row>
    <row r="2715" spans="1:12" ht="14.4" x14ac:dyDescent="0.3">
      <c r="A2715" s="8">
        <v>40203</v>
      </c>
      <c r="B2715" s="260">
        <v>1092.400024</v>
      </c>
      <c r="C2715" s="260">
        <v>1102.969971</v>
      </c>
      <c r="D2715" s="260">
        <v>1092.400024</v>
      </c>
      <c r="E2715" s="260">
        <v>1096.780029</v>
      </c>
      <c r="F2715" s="261">
        <v>1096.780029</v>
      </c>
      <c r="G2715" s="260">
        <v>4481390000</v>
      </c>
      <c r="H2715" s="263">
        <f t="shared" si="42"/>
        <v>4.5980975251145601E-3</v>
      </c>
      <c r="I2715" s="262"/>
      <c r="J2715" s="266">
        <v>2713</v>
      </c>
      <c r="K2715">
        <v>4.5980975251145601E-3</v>
      </c>
      <c r="L2715" s="267">
        <v>-2.03507889098408E-3</v>
      </c>
    </row>
    <row r="2716" spans="1:12" ht="14.4" x14ac:dyDescent="0.3">
      <c r="A2716" s="8">
        <v>40200</v>
      </c>
      <c r="B2716" s="260">
        <v>1115.48999</v>
      </c>
      <c r="C2716" s="260">
        <v>1115.48999</v>
      </c>
      <c r="D2716" s="260">
        <v>1090.1800539999999</v>
      </c>
      <c r="E2716" s="260">
        <v>1091.76001</v>
      </c>
      <c r="F2716" s="261">
        <v>1091.76001</v>
      </c>
      <c r="G2716" s="260">
        <v>6208650000</v>
      </c>
      <c r="H2716" s="263">
        <f t="shared" si="42"/>
        <v>-2.2140988143826906E-2</v>
      </c>
      <c r="I2716" s="262"/>
      <c r="J2716" s="266">
        <v>2714</v>
      </c>
      <c r="K2716">
        <v>-2.2140988143826906E-2</v>
      </c>
      <c r="L2716" s="267">
        <v>-2.0339388347082959E-3</v>
      </c>
    </row>
    <row r="2717" spans="1:12" ht="14.4" x14ac:dyDescent="0.3">
      <c r="A2717" s="8">
        <v>40199</v>
      </c>
      <c r="B2717" s="260">
        <v>1138.6800539999999</v>
      </c>
      <c r="C2717" s="260">
        <v>1141.579956</v>
      </c>
      <c r="D2717" s="260">
        <v>1114.839966</v>
      </c>
      <c r="E2717" s="260">
        <v>1116.4799800000001</v>
      </c>
      <c r="F2717" s="261">
        <v>1116.4799800000001</v>
      </c>
      <c r="G2717" s="260">
        <v>6874290000</v>
      </c>
      <c r="H2717" s="263">
        <f t="shared" si="42"/>
        <v>-1.8944903747802066E-2</v>
      </c>
      <c r="I2717" s="262"/>
      <c r="J2717" s="266">
        <v>2715</v>
      </c>
      <c r="K2717">
        <v>-1.8944903747802066E-2</v>
      </c>
      <c r="L2717" s="267">
        <v>-2.0295816281375952E-3</v>
      </c>
    </row>
    <row r="2718" spans="1:12" ht="14.4" x14ac:dyDescent="0.3">
      <c r="A2718" s="8">
        <v>40198</v>
      </c>
      <c r="B2718" s="260">
        <v>1147.9499510000001</v>
      </c>
      <c r="C2718" s="260">
        <v>1147.9499510000001</v>
      </c>
      <c r="D2718" s="260">
        <v>1129.25</v>
      </c>
      <c r="E2718" s="260">
        <v>1138.040039</v>
      </c>
      <c r="F2718" s="261">
        <v>1138.040039</v>
      </c>
      <c r="G2718" s="260">
        <v>4810560000</v>
      </c>
      <c r="H2718" s="263">
        <f t="shared" si="42"/>
        <v>-1.0597829314099506E-2</v>
      </c>
      <c r="I2718" s="262"/>
      <c r="J2718" s="266">
        <v>2716</v>
      </c>
      <c r="K2718">
        <v>-1.0597829314099506E-2</v>
      </c>
      <c r="L2718" s="267">
        <v>-2.0282224814169372E-3</v>
      </c>
    </row>
    <row r="2719" spans="1:12" ht="14.4" x14ac:dyDescent="0.3">
      <c r="A2719" s="8">
        <v>40197</v>
      </c>
      <c r="B2719" s="260">
        <v>1136.030029</v>
      </c>
      <c r="C2719" s="260">
        <v>1150.4499510000001</v>
      </c>
      <c r="D2719" s="260">
        <v>1135.7700199999999</v>
      </c>
      <c r="E2719" s="260">
        <v>1150.2299800000001</v>
      </c>
      <c r="F2719" s="261">
        <v>1150.2299800000001</v>
      </c>
      <c r="G2719" s="260">
        <v>4724830000</v>
      </c>
      <c r="H2719" s="263">
        <f t="shared" si="42"/>
        <v>1.2499626451335694E-2</v>
      </c>
      <c r="I2719" s="262"/>
      <c r="J2719" s="266">
        <v>2717</v>
      </c>
      <c r="K2719">
        <v>1.2499626451335694E-2</v>
      </c>
      <c r="L2719" s="267">
        <v>-2.02627617803944E-3</v>
      </c>
    </row>
    <row r="2720" spans="1:12" ht="14.4" x14ac:dyDescent="0.3">
      <c r="A2720" s="8">
        <v>40193</v>
      </c>
      <c r="B2720" s="260">
        <v>1147.719971</v>
      </c>
      <c r="C2720" s="260">
        <v>1147.7700199999999</v>
      </c>
      <c r="D2720" s="260">
        <v>1131.3900149999999</v>
      </c>
      <c r="E2720" s="260">
        <v>1136.030029</v>
      </c>
      <c r="F2720" s="261">
        <v>1136.030029</v>
      </c>
      <c r="G2720" s="260">
        <v>4758730000</v>
      </c>
      <c r="H2720" s="263">
        <f t="shared" si="42"/>
        <v>-1.0823130472199377E-2</v>
      </c>
      <c r="I2720" s="262"/>
      <c r="J2720" s="266">
        <v>2718</v>
      </c>
      <c r="K2720">
        <v>-1.0823130472199377E-2</v>
      </c>
      <c r="L2720" s="267">
        <v>-2.0254823828442545E-3</v>
      </c>
    </row>
    <row r="2721" spans="1:12" ht="14.4" x14ac:dyDescent="0.3">
      <c r="A2721" s="8">
        <v>40192</v>
      </c>
      <c r="B2721" s="260">
        <v>1145.6800539999999</v>
      </c>
      <c r="C2721" s="260">
        <v>1150.410034</v>
      </c>
      <c r="D2721" s="260">
        <v>1143.8000489999999</v>
      </c>
      <c r="E2721" s="260">
        <v>1148.459961</v>
      </c>
      <c r="F2721" s="261">
        <v>1148.459961</v>
      </c>
      <c r="G2721" s="260">
        <v>3915200000</v>
      </c>
      <c r="H2721" s="263">
        <f t="shared" si="42"/>
        <v>2.4264252400086682E-3</v>
      </c>
      <c r="I2721" s="262"/>
      <c r="J2721" s="266">
        <v>2719</v>
      </c>
      <c r="K2721">
        <v>2.4264252400086682E-3</v>
      </c>
      <c r="L2721" s="267">
        <v>-2.0245306438659381E-3</v>
      </c>
    </row>
    <row r="2722" spans="1:12" ht="14.4" x14ac:dyDescent="0.3">
      <c r="A2722" s="8">
        <v>40191</v>
      </c>
      <c r="B2722" s="260">
        <v>1137.3100589999999</v>
      </c>
      <c r="C2722" s="260">
        <v>1148.400024</v>
      </c>
      <c r="D2722" s="260">
        <v>1133.1800539999999</v>
      </c>
      <c r="E2722" s="260">
        <v>1145.6800539999999</v>
      </c>
      <c r="F2722" s="261">
        <v>1145.6800539999999</v>
      </c>
      <c r="G2722" s="260">
        <v>4170360000</v>
      </c>
      <c r="H2722" s="263">
        <f t="shared" si="42"/>
        <v>8.3259256494796641E-3</v>
      </c>
      <c r="I2722" s="262"/>
      <c r="J2722" s="266">
        <v>2720</v>
      </c>
      <c r="K2722">
        <v>8.3259256494796641E-3</v>
      </c>
      <c r="L2722" s="267">
        <v>-2.0232133879298174E-3</v>
      </c>
    </row>
    <row r="2723" spans="1:12" ht="14.4" x14ac:dyDescent="0.3">
      <c r="A2723" s="8">
        <v>40190</v>
      </c>
      <c r="B2723" s="260">
        <v>1143.8100589999999</v>
      </c>
      <c r="C2723" s="260">
        <v>1143.8100589999999</v>
      </c>
      <c r="D2723" s="260">
        <v>1131.7700199999999</v>
      </c>
      <c r="E2723" s="260">
        <v>1136.219971</v>
      </c>
      <c r="F2723" s="261">
        <v>1136.219971</v>
      </c>
      <c r="G2723" s="260">
        <v>4716160000</v>
      </c>
      <c r="H2723" s="263">
        <f t="shared" si="42"/>
        <v>-9.3811654846844682E-3</v>
      </c>
      <c r="I2723" s="262"/>
      <c r="J2723" s="266">
        <v>2721</v>
      </c>
      <c r="K2723">
        <v>-9.3811654846844682E-3</v>
      </c>
      <c r="L2723" s="267">
        <v>-2.0102883877009307E-3</v>
      </c>
    </row>
    <row r="2724" spans="1:12" ht="14.4" x14ac:dyDescent="0.3">
      <c r="A2724" s="8">
        <v>40189</v>
      </c>
      <c r="B2724" s="260">
        <v>1145.959961</v>
      </c>
      <c r="C2724" s="260">
        <v>1149.73999</v>
      </c>
      <c r="D2724" s="260">
        <v>1142.0200199999999</v>
      </c>
      <c r="E2724" s="260">
        <v>1146.9799800000001</v>
      </c>
      <c r="F2724" s="261">
        <v>1146.9799800000001</v>
      </c>
      <c r="G2724" s="260">
        <v>4255780000</v>
      </c>
      <c r="H2724" s="263">
        <f t="shared" si="42"/>
        <v>1.7467554323526251E-3</v>
      </c>
      <c r="I2724" s="262"/>
      <c r="J2724" s="266">
        <v>2722</v>
      </c>
      <c r="K2724">
        <v>1.7467554323526251E-3</v>
      </c>
      <c r="L2724" s="267">
        <v>-2.0098934090192425E-3</v>
      </c>
    </row>
    <row r="2725" spans="1:12" ht="14.4" x14ac:dyDescent="0.3">
      <c r="A2725" s="8">
        <v>40186</v>
      </c>
      <c r="B2725" s="260">
        <v>1140.5200199999999</v>
      </c>
      <c r="C2725" s="260">
        <v>1145.3900149999999</v>
      </c>
      <c r="D2725" s="260">
        <v>1136.219971</v>
      </c>
      <c r="E2725" s="260">
        <v>1144.9799800000001</v>
      </c>
      <c r="F2725" s="261">
        <v>1144.9799800000001</v>
      </c>
      <c r="G2725" s="260">
        <v>4389590000</v>
      </c>
      <c r="H2725" s="263">
        <f t="shared" si="42"/>
        <v>2.8817272377106621E-3</v>
      </c>
      <c r="I2725" s="262"/>
      <c r="J2725" s="266">
        <v>2723</v>
      </c>
      <c r="K2725">
        <v>2.8817272377106621E-3</v>
      </c>
      <c r="L2725" s="267">
        <v>-2.0058600684647451E-3</v>
      </c>
    </row>
    <row r="2726" spans="1:12" ht="14.4" x14ac:dyDescent="0.3">
      <c r="A2726" s="8">
        <v>40185</v>
      </c>
      <c r="B2726" s="260">
        <v>1136.2700199999999</v>
      </c>
      <c r="C2726" s="260">
        <v>1142.459961</v>
      </c>
      <c r="D2726" s="260">
        <v>1131.3199460000001</v>
      </c>
      <c r="E2726" s="260">
        <v>1141.6899410000001</v>
      </c>
      <c r="F2726" s="261">
        <v>1141.6899410000001</v>
      </c>
      <c r="G2726" s="260">
        <v>5270680000</v>
      </c>
      <c r="H2726" s="263">
        <f t="shared" si="42"/>
        <v>4.0012012065199741E-3</v>
      </c>
      <c r="I2726" s="262"/>
      <c r="J2726" s="266">
        <v>2724</v>
      </c>
      <c r="K2726">
        <v>4.0012012065199741E-3</v>
      </c>
      <c r="L2726" s="267">
        <v>-1.999543053987357E-3</v>
      </c>
    </row>
    <row r="2727" spans="1:12" ht="14.4" x14ac:dyDescent="0.3">
      <c r="A2727" s="8">
        <v>40184</v>
      </c>
      <c r="B2727" s="260">
        <v>1135.709961</v>
      </c>
      <c r="C2727" s="260">
        <v>1139.1899410000001</v>
      </c>
      <c r="D2727" s="260">
        <v>1133.9499510000001</v>
      </c>
      <c r="E2727" s="260">
        <v>1137.1400149999999</v>
      </c>
      <c r="F2727" s="261">
        <v>1137.1400149999999</v>
      </c>
      <c r="G2727" s="260">
        <v>4972660000</v>
      </c>
      <c r="H2727" s="263">
        <f t="shared" si="42"/>
        <v>5.4552052677436975E-4</v>
      </c>
      <c r="I2727" s="262"/>
      <c r="J2727" s="266">
        <v>2725</v>
      </c>
      <c r="K2727">
        <v>5.4552052677436975E-4</v>
      </c>
      <c r="L2727" s="267">
        <v>-1.9925872252457739E-3</v>
      </c>
    </row>
    <row r="2728" spans="1:12" ht="14.4" x14ac:dyDescent="0.3">
      <c r="A2728" s="8">
        <v>40183</v>
      </c>
      <c r="B2728" s="260">
        <v>1132.660034</v>
      </c>
      <c r="C2728" s="260">
        <v>1136.630005</v>
      </c>
      <c r="D2728" s="260">
        <v>1129.660034</v>
      </c>
      <c r="E2728" s="260">
        <v>1136.5200199999999</v>
      </c>
      <c r="F2728" s="261">
        <v>1136.5200199999999</v>
      </c>
      <c r="G2728" s="260">
        <v>2491020000</v>
      </c>
      <c r="H2728" s="263">
        <f t="shared" si="42"/>
        <v>3.1156762470601323E-3</v>
      </c>
      <c r="I2728" s="262"/>
      <c r="J2728" s="266">
        <v>2726</v>
      </c>
      <c r="K2728">
        <v>3.1156762470601323E-3</v>
      </c>
      <c r="L2728" s="267">
        <v>-1.988327649194644E-3</v>
      </c>
    </row>
    <row r="2729" spans="1:12" ht="14.4" x14ac:dyDescent="0.3">
      <c r="A2729" s="8">
        <v>40182</v>
      </c>
      <c r="B2729" s="260">
        <v>1116.5600589999999</v>
      </c>
      <c r="C2729" s="260">
        <v>1133.869995</v>
      </c>
      <c r="D2729" s="260">
        <v>1116.5600589999999</v>
      </c>
      <c r="E2729" s="260">
        <v>1132.98999</v>
      </c>
      <c r="F2729" s="261">
        <v>1132.98999</v>
      </c>
      <c r="G2729" s="260">
        <v>3991400000</v>
      </c>
      <c r="H2729" s="263">
        <f t="shared" si="42"/>
        <v>1.6043417079223455E-2</v>
      </c>
      <c r="I2729" s="262"/>
      <c r="J2729" s="266">
        <v>2727</v>
      </c>
      <c r="K2729">
        <v>1.6043417079223455E-2</v>
      </c>
      <c r="L2729" s="267">
        <v>-1.9823042857023882E-3</v>
      </c>
    </row>
    <row r="2730" spans="1:12" ht="14.4" x14ac:dyDescent="0.3">
      <c r="A2730" s="8">
        <v>40178</v>
      </c>
      <c r="B2730" s="260">
        <v>1126.599976</v>
      </c>
      <c r="C2730" s="260">
        <v>1127.6400149999999</v>
      </c>
      <c r="D2730" s="260">
        <v>1114.8100589999999</v>
      </c>
      <c r="E2730" s="260">
        <v>1115.099976</v>
      </c>
      <c r="F2730" s="261">
        <v>1115.099976</v>
      </c>
      <c r="G2730" s="260">
        <v>2076990000</v>
      </c>
      <c r="H2730" s="263">
        <f t="shared" si="42"/>
        <v>-1.0049597448391989E-2</v>
      </c>
      <c r="I2730" s="262"/>
      <c r="J2730" s="266">
        <v>2728</v>
      </c>
      <c r="K2730">
        <v>-1.0049597448391989E-2</v>
      </c>
      <c r="L2730" s="267">
        <v>-1.9785828877006265E-3</v>
      </c>
    </row>
    <row r="2731" spans="1:12" ht="14.4" x14ac:dyDescent="0.3">
      <c r="A2731" s="8">
        <v>40177</v>
      </c>
      <c r="B2731" s="260">
        <v>1125.530029</v>
      </c>
      <c r="C2731" s="260">
        <v>1126.420044</v>
      </c>
      <c r="D2731" s="260">
        <v>1121.9399410000001</v>
      </c>
      <c r="E2731" s="260">
        <v>1126.420044</v>
      </c>
      <c r="F2731" s="261">
        <v>1126.420044</v>
      </c>
      <c r="G2731" s="260">
        <v>2277300000</v>
      </c>
      <c r="H2731" s="263">
        <f t="shared" si="42"/>
        <v>1.9542977231039335E-4</v>
      </c>
      <c r="I2731" s="262"/>
      <c r="J2731" s="266">
        <v>2729</v>
      </c>
      <c r="K2731">
        <v>1.9542977231039335E-4</v>
      </c>
      <c r="L2731" s="267">
        <v>-1.9777280784316741E-3</v>
      </c>
    </row>
    <row r="2732" spans="1:12" ht="14.4" x14ac:dyDescent="0.3">
      <c r="A2732" s="8">
        <v>40176</v>
      </c>
      <c r="B2732" s="260">
        <v>1128.5500489999999</v>
      </c>
      <c r="C2732" s="260">
        <v>1130.380005</v>
      </c>
      <c r="D2732" s="260">
        <v>1126.079956</v>
      </c>
      <c r="E2732" s="260">
        <v>1126.1999510000001</v>
      </c>
      <c r="F2732" s="261">
        <v>1126.1999510000001</v>
      </c>
      <c r="G2732" s="260">
        <v>2491020000</v>
      </c>
      <c r="H2732" s="263">
        <f t="shared" si="42"/>
        <v>-1.4010515875165915E-3</v>
      </c>
      <c r="I2732" s="262"/>
      <c r="J2732" s="266">
        <v>2730</v>
      </c>
      <c r="K2732">
        <v>-1.4010515875165915E-3</v>
      </c>
      <c r="L2732" s="267">
        <v>-1.9671267622595099E-3</v>
      </c>
    </row>
    <row r="2733" spans="1:12" ht="14.4" x14ac:dyDescent="0.3">
      <c r="A2733" s="8">
        <v>40175</v>
      </c>
      <c r="B2733" s="260">
        <v>1127.530029</v>
      </c>
      <c r="C2733" s="260">
        <v>1130.380005</v>
      </c>
      <c r="D2733" s="260">
        <v>1123.51001</v>
      </c>
      <c r="E2733" s="260">
        <v>1127.780029</v>
      </c>
      <c r="F2733" s="261">
        <v>1127.780029</v>
      </c>
      <c r="G2733" s="260">
        <v>2716400000</v>
      </c>
      <c r="H2733" s="263">
        <f t="shared" si="42"/>
        <v>1.1540808741225426E-3</v>
      </c>
      <c r="I2733" s="262"/>
      <c r="J2733" s="266">
        <v>2731</v>
      </c>
      <c r="K2733">
        <v>1.1540808741225426E-3</v>
      </c>
      <c r="L2733" s="267">
        <v>-1.96246713532387E-3</v>
      </c>
    </row>
    <row r="2734" spans="1:12" ht="14.4" x14ac:dyDescent="0.3">
      <c r="A2734" s="8">
        <v>40171</v>
      </c>
      <c r="B2734" s="260">
        <v>1121.079956</v>
      </c>
      <c r="C2734" s="260">
        <v>1126.4799800000001</v>
      </c>
      <c r="D2734" s="260">
        <v>1121.079956</v>
      </c>
      <c r="E2734" s="260">
        <v>1126.4799800000001</v>
      </c>
      <c r="F2734" s="261">
        <v>1126.4799800000001</v>
      </c>
      <c r="G2734" s="260">
        <v>1267710000</v>
      </c>
      <c r="H2734" s="263">
        <f t="shared" si="42"/>
        <v>5.2561723544828388E-3</v>
      </c>
      <c r="I2734" s="262"/>
      <c r="J2734" s="266">
        <v>2732</v>
      </c>
      <c r="K2734">
        <v>5.2561723544828388E-3</v>
      </c>
      <c r="L2734" s="267">
        <v>-1.9609695231886295E-3</v>
      </c>
    </row>
    <row r="2735" spans="1:12" ht="14.4" x14ac:dyDescent="0.3">
      <c r="A2735" s="8">
        <v>40170</v>
      </c>
      <c r="B2735" s="260">
        <v>1118.839966</v>
      </c>
      <c r="C2735" s="260">
        <v>1121.579956</v>
      </c>
      <c r="D2735" s="260">
        <v>1116</v>
      </c>
      <c r="E2735" s="260">
        <v>1120.589966</v>
      </c>
      <c r="F2735" s="261">
        <v>1120.589966</v>
      </c>
      <c r="G2735" s="260">
        <v>3166870000</v>
      </c>
      <c r="H2735" s="263">
        <f t="shared" si="42"/>
        <v>2.2986583013066913E-3</v>
      </c>
      <c r="I2735" s="262"/>
      <c r="J2735" s="266">
        <v>2733</v>
      </c>
      <c r="K2735">
        <v>2.2986583013066913E-3</v>
      </c>
      <c r="L2735" s="267">
        <v>-1.9593065492570288E-3</v>
      </c>
    </row>
    <row r="2736" spans="1:12" ht="14.4" x14ac:dyDescent="0.3">
      <c r="A2736" s="8">
        <v>40169</v>
      </c>
      <c r="B2736" s="260">
        <v>1114.51001</v>
      </c>
      <c r="C2736" s="260">
        <v>1120.2700199999999</v>
      </c>
      <c r="D2736" s="260">
        <v>1114.51001</v>
      </c>
      <c r="E2736" s="260">
        <v>1118.0200199999999</v>
      </c>
      <c r="F2736" s="261">
        <v>1118.0200199999999</v>
      </c>
      <c r="G2736" s="260">
        <v>3641130000</v>
      </c>
      <c r="H2736" s="263">
        <f t="shared" si="42"/>
        <v>3.5635481579696848E-3</v>
      </c>
      <c r="I2736" s="262"/>
      <c r="J2736" s="266">
        <v>2734</v>
      </c>
      <c r="K2736">
        <v>3.5635481579696848E-3</v>
      </c>
      <c r="L2736" s="267">
        <v>-1.9562454054078754E-3</v>
      </c>
    </row>
    <row r="2737" spans="1:12" ht="14.4" x14ac:dyDescent="0.3">
      <c r="A2737" s="8">
        <v>40168</v>
      </c>
      <c r="B2737" s="260">
        <v>1105.3100589999999</v>
      </c>
      <c r="C2737" s="260">
        <v>1117.6800539999999</v>
      </c>
      <c r="D2737" s="260">
        <v>1105.3100589999999</v>
      </c>
      <c r="E2737" s="260">
        <v>1114.0500489999999</v>
      </c>
      <c r="F2737" s="261">
        <v>1114.0500489999999</v>
      </c>
      <c r="G2737" s="260">
        <v>3977340000</v>
      </c>
      <c r="H2737" s="263">
        <f t="shared" si="42"/>
        <v>1.0503758201682535E-2</v>
      </c>
      <c r="I2737" s="262"/>
      <c r="J2737" s="266">
        <v>2735</v>
      </c>
      <c r="K2737">
        <v>1.0503758201682535E-2</v>
      </c>
      <c r="L2737" s="267">
        <v>-1.9551677568037116E-3</v>
      </c>
    </row>
    <row r="2738" spans="1:12" ht="14.4" x14ac:dyDescent="0.3">
      <c r="A2738" s="8">
        <v>40165</v>
      </c>
      <c r="B2738" s="260">
        <v>1097.8599850000001</v>
      </c>
      <c r="C2738" s="260">
        <v>1103.73999</v>
      </c>
      <c r="D2738" s="260">
        <v>1093.880005</v>
      </c>
      <c r="E2738" s="260">
        <v>1102.469971</v>
      </c>
      <c r="F2738" s="261">
        <v>1102.469971</v>
      </c>
      <c r="G2738" s="260">
        <v>6325890000</v>
      </c>
      <c r="H2738" s="263">
        <f t="shared" si="42"/>
        <v>5.8298803522687064E-3</v>
      </c>
      <c r="I2738" s="262"/>
      <c r="J2738" s="266">
        <v>2736</v>
      </c>
      <c r="K2738">
        <v>5.8298803522687064E-3</v>
      </c>
      <c r="L2738" s="267">
        <v>-1.9549150543807024E-3</v>
      </c>
    </row>
    <row r="2739" spans="1:12" ht="14.4" x14ac:dyDescent="0.3">
      <c r="A2739" s="8">
        <v>40164</v>
      </c>
      <c r="B2739" s="260">
        <v>1106.3599850000001</v>
      </c>
      <c r="C2739" s="260">
        <v>1106.3599850000001</v>
      </c>
      <c r="D2739" s="260">
        <v>1095.880005</v>
      </c>
      <c r="E2739" s="260">
        <v>1096.079956</v>
      </c>
      <c r="F2739" s="261">
        <v>1096.079956</v>
      </c>
      <c r="G2739" s="260">
        <v>7615070000</v>
      </c>
      <c r="H2739" s="263">
        <f t="shared" si="42"/>
        <v>-1.181061447395978E-2</v>
      </c>
      <c r="I2739" s="262"/>
      <c r="J2739" s="266">
        <v>2737</v>
      </c>
      <c r="K2739">
        <v>-1.181061447395978E-2</v>
      </c>
      <c r="L2739" s="267">
        <v>-1.9536806559318849E-3</v>
      </c>
    </row>
    <row r="2740" spans="1:12" ht="14.4" x14ac:dyDescent="0.3">
      <c r="A2740" s="8">
        <v>40163</v>
      </c>
      <c r="B2740" s="260">
        <v>1108.6099850000001</v>
      </c>
      <c r="C2740" s="260">
        <v>1116.209961</v>
      </c>
      <c r="D2740" s="260">
        <v>1107.959961</v>
      </c>
      <c r="E2740" s="260">
        <v>1109.1800539999999</v>
      </c>
      <c r="F2740" s="261">
        <v>1109.1800539999999</v>
      </c>
      <c r="G2740" s="260">
        <v>4829820000</v>
      </c>
      <c r="H2740" s="263">
        <f t="shared" si="42"/>
        <v>1.1282300678522798E-3</v>
      </c>
      <c r="I2740" s="262"/>
      <c r="J2740" s="266">
        <v>2738</v>
      </c>
      <c r="K2740">
        <v>1.1282300678522798E-3</v>
      </c>
      <c r="L2740" s="267">
        <v>-1.9525528102647314E-3</v>
      </c>
    </row>
    <row r="2741" spans="1:12" ht="14.4" x14ac:dyDescent="0.3">
      <c r="A2741" s="8">
        <v>40162</v>
      </c>
      <c r="B2741" s="260">
        <v>1114.1099850000001</v>
      </c>
      <c r="C2741" s="260">
        <v>1114.1099850000001</v>
      </c>
      <c r="D2741" s="260">
        <v>1105.349976</v>
      </c>
      <c r="E2741" s="260">
        <v>1107.9300539999999</v>
      </c>
      <c r="F2741" s="261">
        <v>1107.9300539999999</v>
      </c>
      <c r="G2741" s="260">
        <v>5045100000</v>
      </c>
      <c r="H2741" s="263">
        <f t="shared" si="42"/>
        <v>-5.5469667117292046E-3</v>
      </c>
      <c r="I2741" s="262"/>
      <c r="J2741" s="266">
        <v>2739</v>
      </c>
      <c r="K2741">
        <v>-5.5469667117292046E-3</v>
      </c>
      <c r="L2741" s="267">
        <v>-1.9518302524263733E-3</v>
      </c>
    </row>
    <row r="2742" spans="1:12" ht="14.4" x14ac:dyDescent="0.3">
      <c r="A2742" s="8">
        <v>40161</v>
      </c>
      <c r="B2742" s="260">
        <v>1107.839966</v>
      </c>
      <c r="C2742" s="260">
        <v>1114.76001</v>
      </c>
      <c r="D2742" s="260">
        <v>1107.839966</v>
      </c>
      <c r="E2742" s="260">
        <v>1114.1099850000001</v>
      </c>
      <c r="F2742" s="261">
        <v>1114.1099850000001</v>
      </c>
      <c r="G2742" s="260">
        <v>4548490000</v>
      </c>
      <c r="H2742" s="263">
        <f t="shared" si="42"/>
        <v>6.9594009123023336E-3</v>
      </c>
      <c r="I2742" s="262"/>
      <c r="J2742" s="266">
        <v>2740</v>
      </c>
      <c r="K2742">
        <v>6.9594009123023336E-3</v>
      </c>
      <c r="L2742" s="267">
        <v>-1.9507540231479953E-3</v>
      </c>
    </row>
    <row r="2743" spans="1:12" ht="14.4" x14ac:dyDescent="0.3">
      <c r="A2743" s="8">
        <v>40158</v>
      </c>
      <c r="B2743" s="260">
        <v>1103.959961</v>
      </c>
      <c r="C2743" s="260">
        <v>1108.5</v>
      </c>
      <c r="D2743" s="260">
        <v>1101.339966</v>
      </c>
      <c r="E2743" s="260">
        <v>1106.410034</v>
      </c>
      <c r="F2743" s="261">
        <v>1106.410034</v>
      </c>
      <c r="G2743" s="260">
        <v>3791090000</v>
      </c>
      <c r="H2743" s="263">
        <f t="shared" si="42"/>
        <v>3.6830934715782371E-3</v>
      </c>
      <c r="I2743" s="262"/>
      <c r="J2743" s="266">
        <v>2741</v>
      </c>
      <c r="K2743">
        <v>3.6830934715782371E-3</v>
      </c>
      <c r="L2743" s="267">
        <v>-1.939808246028049E-3</v>
      </c>
    </row>
    <row r="2744" spans="1:12" ht="14.4" x14ac:dyDescent="0.3">
      <c r="A2744" s="8">
        <v>40157</v>
      </c>
      <c r="B2744" s="260">
        <v>1098.6899410000001</v>
      </c>
      <c r="C2744" s="260">
        <v>1106.25</v>
      </c>
      <c r="D2744" s="260">
        <v>1098.6899410000001</v>
      </c>
      <c r="E2744" s="260">
        <v>1102.349976</v>
      </c>
      <c r="F2744" s="261">
        <v>1102.349976</v>
      </c>
      <c r="G2744" s="260">
        <v>3996490000</v>
      </c>
      <c r="H2744" s="263">
        <f t="shared" si="42"/>
        <v>5.8397055396190384E-3</v>
      </c>
      <c r="I2744" s="262"/>
      <c r="J2744" s="266">
        <v>2742</v>
      </c>
      <c r="K2744">
        <v>5.8397055396190384E-3</v>
      </c>
      <c r="L2744" s="267">
        <v>-1.934070629815134E-3</v>
      </c>
    </row>
    <row r="2745" spans="1:12" ht="14.4" x14ac:dyDescent="0.3">
      <c r="A2745" s="8">
        <v>40156</v>
      </c>
      <c r="B2745" s="260">
        <v>1091.0699460000001</v>
      </c>
      <c r="C2745" s="260">
        <v>1097.040039</v>
      </c>
      <c r="D2745" s="260">
        <v>1085.8900149999999</v>
      </c>
      <c r="E2745" s="260">
        <v>1095.9499510000001</v>
      </c>
      <c r="F2745" s="261">
        <v>1095.9499510000001</v>
      </c>
      <c r="G2745" s="260">
        <v>4115410000</v>
      </c>
      <c r="H2745" s="263">
        <f t="shared" si="42"/>
        <v>3.6723723067841928E-3</v>
      </c>
      <c r="I2745" s="262"/>
      <c r="J2745" s="266">
        <v>2743</v>
      </c>
      <c r="K2745">
        <v>3.6723723067841928E-3</v>
      </c>
      <c r="L2745" s="267">
        <v>-1.932096022644409E-3</v>
      </c>
    </row>
    <row r="2746" spans="1:12" ht="14.4" x14ac:dyDescent="0.3">
      <c r="A2746" s="8">
        <v>40155</v>
      </c>
      <c r="B2746" s="260">
        <v>1103.040039</v>
      </c>
      <c r="C2746" s="260">
        <v>1103.040039</v>
      </c>
      <c r="D2746" s="260">
        <v>1088.6099850000001</v>
      </c>
      <c r="E2746" s="260">
        <v>1091.9399410000001</v>
      </c>
      <c r="F2746" s="261">
        <v>1091.9399410000001</v>
      </c>
      <c r="G2746" s="260">
        <v>4748030000</v>
      </c>
      <c r="H2746" s="263">
        <f t="shared" si="42"/>
        <v>-1.0251583050079229E-2</v>
      </c>
      <c r="I2746" s="262"/>
      <c r="J2746" s="266">
        <v>2744</v>
      </c>
      <c r="K2746">
        <v>-1.0251583050079229E-2</v>
      </c>
      <c r="L2746" s="267">
        <v>-1.9281465692187617E-3</v>
      </c>
    </row>
    <row r="2747" spans="1:12" ht="14.4" x14ac:dyDescent="0.3">
      <c r="A2747" s="8">
        <v>40154</v>
      </c>
      <c r="B2747" s="260">
        <v>1105.5200199999999</v>
      </c>
      <c r="C2747" s="260">
        <v>1110.719971</v>
      </c>
      <c r="D2747" s="260">
        <v>1100.829956</v>
      </c>
      <c r="E2747" s="260">
        <v>1103.25</v>
      </c>
      <c r="F2747" s="261">
        <v>1103.25</v>
      </c>
      <c r="G2747" s="260">
        <v>4103360000</v>
      </c>
      <c r="H2747" s="263">
        <f t="shared" si="42"/>
        <v>-2.4683810280183086E-3</v>
      </c>
      <c r="I2747" s="262"/>
      <c r="J2747" s="266">
        <v>2745</v>
      </c>
      <c r="K2747">
        <v>-2.4683810280183086E-3</v>
      </c>
      <c r="L2747" s="267">
        <v>-1.9278507010193427E-3</v>
      </c>
    </row>
    <row r="2748" spans="1:12" ht="14.4" x14ac:dyDescent="0.3">
      <c r="A2748" s="8">
        <v>40151</v>
      </c>
      <c r="B2748" s="260">
        <v>1100.4300539999999</v>
      </c>
      <c r="C2748" s="260">
        <v>1119.130005</v>
      </c>
      <c r="D2748" s="260">
        <v>1096.5200199999999</v>
      </c>
      <c r="E2748" s="260">
        <v>1105.9799800000001</v>
      </c>
      <c r="F2748" s="261">
        <v>1105.9799800000001</v>
      </c>
      <c r="G2748" s="260">
        <v>5781140000</v>
      </c>
      <c r="H2748" s="263">
        <f t="shared" si="42"/>
        <v>5.509433192945893E-3</v>
      </c>
      <c r="I2748" s="262"/>
      <c r="J2748" s="266">
        <v>2746</v>
      </c>
      <c r="K2748">
        <v>5.509433192945893E-3</v>
      </c>
      <c r="L2748" s="267">
        <v>-1.9213912338267778E-3</v>
      </c>
    </row>
    <row r="2749" spans="1:12" ht="14.4" x14ac:dyDescent="0.3">
      <c r="A2749" s="8">
        <v>40150</v>
      </c>
      <c r="B2749" s="260">
        <v>1110.589966</v>
      </c>
      <c r="C2749" s="260">
        <v>1117.280029</v>
      </c>
      <c r="D2749" s="260">
        <v>1098.73999</v>
      </c>
      <c r="E2749" s="260">
        <v>1099.920044</v>
      </c>
      <c r="F2749" s="261">
        <v>1099.920044</v>
      </c>
      <c r="G2749" s="260">
        <v>4810030000</v>
      </c>
      <c r="H2749" s="263">
        <f t="shared" si="42"/>
        <v>-8.4021006130513484E-3</v>
      </c>
      <c r="I2749" s="262"/>
      <c r="J2749" s="266">
        <v>2747</v>
      </c>
      <c r="K2749">
        <v>-8.4021006130513484E-3</v>
      </c>
      <c r="L2749" s="267">
        <v>-1.9194718196457769E-3</v>
      </c>
    </row>
    <row r="2750" spans="1:12" ht="14.4" x14ac:dyDescent="0.3">
      <c r="A2750" s="8">
        <v>40149</v>
      </c>
      <c r="B2750" s="260">
        <v>1109.030029</v>
      </c>
      <c r="C2750" s="260">
        <v>1115.579956</v>
      </c>
      <c r="D2750" s="260">
        <v>1105.290039</v>
      </c>
      <c r="E2750" s="260">
        <v>1109.23999</v>
      </c>
      <c r="F2750" s="261">
        <v>1109.23999</v>
      </c>
      <c r="G2750" s="260">
        <v>3941340000</v>
      </c>
      <c r="H2750" s="263">
        <f t="shared" si="42"/>
        <v>3.4269881242038217E-4</v>
      </c>
      <c r="I2750" s="262"/>
      <c r="J2750" s="266">
        <v>2748</v>
      </c>
      <c r="K2750">
        <v>3.4269881242038217E-4</v>
      </c>
      <c r="L2750" s="267">
        <v>-1.9187234040793108E-3</v>
      </c>
    </row>
    <row r="2751" spans="1:12" ht="14.4" x14ac:dyDescent="0.3">
      <c r="A2751" s="8">
        <v>40148</v>
      </c>
      <c r="B2751" s="260">
        <v>1098.8900149999999</v>
      </c>
      <c r="C2751" s="260">
        <v>1112.280029</v>
      </c>
      <c r="D2751" s="260">
        <v>1098.8900149999999</v>
      </c>
      <c r="E2751" s="260">
        <v>1108.8599850000001</v>
      </c>
      <c r="F2751" s="261">
        <v>1108.8599850000001</v>
      </c>
      <c r="G2751" s="260">
        <v>4249310000</v>
      </c>
      <c r="H2751" s="263">
        <f t="shared" si="42"/>
        <v>1.2075226070501847E-2</v>
      </c>
      <c r="I2751" s="262"/>
      <c r="J2751" s="266">
        <v>2749</v>
      </c>
      <c r="K2751">
        <v>1.2075226070501847E-2</v>
      </c>
      <c r="L2751" s="267">
        <v>-1.9178118735528964E-3</v>
      </c>
    </row>
    <row r="2752" spans="1:12" ht="14.4" x14ac:dyDescent="0.3">
      <c r="A2752" s="8">
        <v>40147</v>
      </c>
      <c r="B2752" s="260">
        <v>1091.0699460000001</v>
      </c>
      <c r="C2752" s="260">
        <v>1097.23999</v>
      </c>
      <c r="D2752" s="260">
        <v>1086.25</v>
      </c>
      <c r="E2752" s="260">
        <v>1095.630005</v>
      </c>
      <c r="F2752" s="261">
        <v>1095.630005</v>
      </c>
      <c r="G2752" s="260">
        <v>3895520000</v>
      </c>
      <c r="H2752" s="263">
        <f t="shared" si="42"/>
        <v>3.7929940154558341E-3</v>
      </c>
      <c r="I2752" s="262"/>
      <c r="J2752" s="266">
        <v>2750</v>
      </c>
      <c r="K2752">
        <v>3.7929940154558341E-3</v>
      </c>
      <c r="L2752" s="267">
        <v>-1.9176796017918633E-3</v>
      </c>
    </row>
    <row r="2753" spans="1:12" ht="14.4" x14ac:dyDescent="0.3">
      <c r="A2753" s="8">
        <v>40144</v>
      </c>
      <c r="B2753" s="260">
        <v>1105.469971</v>
      </c>
      <c r="C2753" s="260">
        <v>1105.469971</v>
      </c>
      <c r="D2753" s="260">
        <v>1083.73999</v>
      </c>
      <c r="E2753" s="260">
        <v>1091.48999</v>
      </c>
      <c r="F2753" s="261">
        <v>1091.48999</v>
      </c>
      <c r="G2753" s="260">
        <v>2362910000</v>
      </c>
      <c r="H2753" s="263">
        <f t="shared" si="42"/>
        <v>-1.7233475517348325E-2</v>
      </c>
      <c r="I2753" s="262"/>
      <c r="J2753" s="266">
        <v>2751</v>
      </c>
      <c r="K2753">
        <v>-1.7233475517348325E-2</v>
      </c>
      <c r="L2753" s="267">
        <v>-1.9149496845449836E-3</v>
      </c>
    </row>
    <row r="2754" spans="1:12" ht="14.4" x14ac:dyDescent="0.3">
      <c r="A2754" s="8">
        <v>40142</v>
      </c>
      <c r="B2754" s="260">
        <v>1106.48999</v>
      </c>
      <c r="C2754" s="260">
        <v>1111.1800539999999</v>
      </c>
      <c r="D2754" s="260">
        <v>1104.75</v>
      </c>
      <c r="E2754" s="260">
        <v>1110.630005</v>
      </c>
      <c r="F2754" s="261">
        <v>1110.630005</v>
      </c>
      <c r="G2754" s="260">
        <v>3036350000</v>
      </c>
      <c r="H2754" s="263">
        <f t="shared" si="42"/>
        <v>4.5041205552399577E-3</v>
      </c>
      <c r="I2754" s="262"/>
      <c r="J2754" s="266">
        <v>2752</v>
      </c>
      <c r="K2754">
        <v>4.5041205552399577E-3</v>
      </c>
      <c r="L2754" s="267">
        <v>-1.9131473359665974E-3</v>
      </c>
    </row>
    <row r="2755" spans="1:12" ht="14.4" x14ac:dyDescent="0.3">
      <c r="A2755" s="8">
        <v>40141</v>
      </c>
      <c r="B2755" s="260">
        <v>1105.829956</v>
      </c>
      <c r="C2755" s="260">
        <v>1107.5600589999999</v>
      </c>
      <c r="D2755" s="260">
        <v>1097.630005</v>
      </c>
      <c r="E2755" s="260">
        <v>1105.650024</v>
      </c>
      <c r="F2755" s="261">
        <v>1105.650024</v>
      </c>
      <c r="G2755" s="260">
        <v>3700820000</v>
      </c>
      <c r="H2755" s="263">
        <f t="shared" si="42"/>
        <v>-5.3330742454899319E-4</v>
      </c>
      <c r="I2755" s="262"/>
      <c r="J2755" s="266">
        <v>2753</v>
      </c>
      <c r="K2755">
        <v>-5.3330742454899319E-4</v>
      </c>
      <c r="L2755" s="267">
        <v>-1.9131003481598617E-3</v>
      </c>
    </row>
    <row r="2756" spans="1:12" ht="14.4" x14ac:dyDescent="0.3">
      <c r="A2756" s="8">
        <v>40140</v>
      </c>
      <c r="B2756" s="260">
        <v>1094.8599850000001</v>
      </c>
      <c r="C2756" s="260">
        <v>1112.380005</v>
      </c>
      <c r="D2756" s="260">
        <v>1094.8599850000001</v>
      </c>
      <c r="E2756" s="260">
        <v>1106.23999</v>
      </c>
      <c r="F2756" s="261">
        <v>1106.23999</v>
      </c>
      <c r="G2756" s="260">
        <v>3827920000</v>
      </c>
      <c r="H2756" s="263">
        <f t="shared" ref="H2756:H2819" si="43">(F2756-F2757)/F2757</f>
        <v>1.3615775377889621E-2</v>
      </c>
      <c r="I2756" s="262"/>
      <c r="J2756" s="266">
        <v>2754</v>
      </c>
      <c r="K2756">
        <v>1.3615775377889621E-2</v>
      </c>
      <c r="L2756" s="267">
        <v>-1.9107403680226113E-3</v>
      </c>
    </row>
    <row r="2757" spans="1:12" ht="14.4" x14ac:dyDescent="0.3">
      <c r="A2757" s="8">
        <v>40137</v>
      </c>
      <c r="B2757" s="260">
        <v>1094.660034</v>
      </c>
      <c r="C2757" s="260">
        <v>1094.660034</v>
      </c>
      <c r="D2757" s="260">
        <v>1086.8100589999999</v>
      </c>
      <c r="E2757" s="260">
        <v>1091.380005</v>
      </c>
      <c r="F2757" s="261">
        <v>1091.380005</v>
      </c>
      <c r="G2757" s="260">
        <v>3751230000</v>
      </c>
      <c r="H2757" s="263">
        <f t="shared" si="43"/>
        <v>-3.2149227535317394E-3</v>
      </c>
      <c r="I2757" s="262"/>
      <c r="J2757" s="266">
        <v>2755</v>
      </c>
      <c r="K2757">
        <v>-3.2149227535317394E-3</v>
      </c>
      <c r="L2757" s="267">
        <v>-1.9086458863453296E-3</v>
      </c>
    </row>
    <row r="2758" spans="1:12" ht="14.4" x14ac:dyDescent="0.3">
      <c r="A2758" s="8">
        <v>40136</v>
      </c>
      <c r="B2758" s="260">
        <v>1106.4399410000001</v>
      </c>
      <c r="C2758" s="260">
        <v>1106.4399410000001</v>
      </c>
      <c r="D2758" s="260">
        <v>1088.400024</v>
      </c>
      <c r="E2758" s="260">
        <v>1094.900024</v>
      </c>
      <c r="F2758" s="261">
        <v>1094.900024</v>
      </c>
      <c r="G2758" s="260">
        <v>4178030000</v>
      </c>
      <c r="H2758" s="263">
        <f t="shared" si="43"/>
        <v>-1.3425864427944276E-2</v>
      </c>
      <c r="I2758" s="262"/>
      <c r="J2758" s="266">
        <v>2756</v>
      </c>
      <c r="K2758">
        <v>-1.3425864427944276E-2</v>
      </c>
      <c r="L2758" s="267">
        <v>-1.9077392041054273E-3</v>
      </c>
    </row>
    <row r="2759" spans="1:12" ht="14.4" x14ac:dyDescent="0.3">
      <c r="A2759" s="8">
        <v>40135</v>
      </c>
      <c r="B2759" s="260">
        <v>1109.4399410000001</v>
      </c>
      <c r="C2759" s="260">
        <v>1111.099976</v>
      </c>
      <c r="D2759" s="260">
        <v>1102.6999510000001</v>
      </c>
      <c r="E2759" s="260">
        <v>1109.8000489999999</v>
      </c>
      <c r="F2759" s="261">
        <v>1109.8000489999999</v>
      </c>
      <c r="G2759" s="260">
        <v>4293340000</v>
      </c>
      <c r="H2759" s="263">
        <f t="shared" si="43"/>
        <v>-4.6824071014223509E-4</v>
      </c>
      <c r="I2759" s="262"/>
      <c r="J2759" s="266">
        <v>2757</v>
      </c>
      <c r="K2759">
        <v>-4.6824071014223509E-4</v>
      </c>
      <c r="L2759" s="267">
        <v>-1.9010466659568207E-3</v>
      </c>
    </row>
    <row r="2760" spans="1:12" ht="14.4" x14ac:dyDescent="0.3">
      <c r="A2760" s="8">
        <v>40134</v>
      </c>
      <c r="B2760" s="260">
        <v>1109.219971</v>
      </c>
      <c r="C2760" s="260">
        <v>1110.5200199999999</v>
      </c>
      <c r="D2760" s="260">
        <v>1102.1899410000001</v>
      </c>
      <c r="E2760" s="260">
        <v>1110.3199460000001</v>
      </c>
      <c r="F2760" s="261">
        <v>1110.3199460000001</v>
      </c>
      <c r="G2760" s="260">
        <v>3824070000</v>
      </c>
      <c r="H2760" s="263">
        <f t="shared" si="43"/>
        <v>9.1940589105673804E-4</v>
      </c>
      <c r="I2760" s="262"/>
      <c r="J2760" s="266">
        <v>2758</v>
      </c>
      <c r="K2760">
        <v>9.1940589105673804E-4</v>
      </c>
      <c r="L2760" s="267">
        <v>-1.9000841472853601E-3</v>
      </c>
    </row>
    <row r="2761" spans="1:12" ht="14.4" x14ac:dyDescent="0.3">
      <c r="A2761" s="8">
        <v>40133</v>
      </c>
      <c r="B2761" s="260">
        <v>1094.130005</v>
      </c>
      <c r="C2761" s="260">
        <v>1113.6899410000001</v>
      </c>
      <c r="D2761" s="260">
        <v>1094.130005</v>
      </c>
      <c r="E2761" s="260">
        <v>1109.3000489999999</v>
      </c>
      <c r="F2761" s="261">
        <v>1109.3000489999999</v>
      </c>
      <c r="G2761" s="260">
        <v>4565850000</v>
      </c>
      <c r="H2761" s="263">
        <f t="shared" si="43"/>
        <v>1.4467634789253184E-2</v>
      </c>
      <c r="I2761" s="262"/>
      <c r="J2761" s="266">
        <v>2759</v>
      </c>
      <c r="K2761">
        <v>1.4467634789253184E-2</v>
      </c>
      <c r="L2761" s="267">
        <v>-1.8927297592262725E-3</v>
      </c>
    </row>
    <row r="2762" spans="1:12" ht="14.4" x14ac:dyDescent="0.3">
      <c r="A2762" s="8">
        <v>40130</v>
      </c>
      <c r="B2762" s="260">
        <v>1087.589966</v>
      </c>
      <c r="C2762" s="260">
        <v>1097.790039</v>
      </c>
      <c r="D2762" s="260">
        <v>1085.329956</v>
      </c>
      <c r="E2762" s="260">
        <v>1093.4799800000001</v>
      </c>
      <c r="F2762" s="261">
        <v>1093.4799800000001</v>
      </c>
      <c r="G2762" s="260">
        <v>3792610000</v>
      </c>
      <c r="H2762" s="263">
        <f t="shared" si="43"/>
        <v>5.7392940449146231E-3</v>
      </c>
      <c r="I2762" s="262"/>
      <c r="J2762" s="266">
        <v>2760</v>
      </c>
      <c r="K2762">
        <v>5.7392940449146231E-3</v>
      </c>
      <c r="L2762" s="267">
        <v>-1.8907589881540857E-3</v>
      </c>
    </row>
    <row r="2763" spans="1:12" ht="14.4" x14ac:dyDescent="0.3">
      <c r="A2763" s="8">
        <v>40129</v>
      </c>
      <c r="B2763" s="260">
        <v>1098.3100589999999</v>
      </c>
      <c r="C2763" s="260">
        <v>1101.969971</v>
      </c>
      <c r="D2763" s="260">
        <v>1084.900024</v>
      </c>
      <c r="E2763" s="260">
        <v>1087.23999</v>
      </c>
      <c r="F2763" s="261">
        <v>1087.23999</v>
      </c>
      <c r="G2763" s="260">
        <v>4160250000</v>
      </c>
      <c r="H2763" s="263">
        <f t="shared" si="43"/>
        <v>-1.0259369416214907E-2</v>
      </c>
      <c r="I2763" s="262"/>
      <c r="J2763" s="266">
        <v>2761</v>
      </c>
      <c r="K2763">
        <v>-1.0259369416214907E-2</v>
      </c>
      <c r="L2763" s="267">
        <v>-1.8858490774590385E-3</v>
      </c>
    </row>
    <row r="2764" spans="1:12" ht="14.4" x14ac:dyDescent="0.3">
      <c r="A2764" s="8">
        <v>40128</v>
      </c>
      <c r="B2764" s="260">
        <v>1096.040039</v>
      </c>
      <c r="C2764" s="260">
        <v>1105.369995</v>
      </c>
      <c r="D2764" s="260">
        <v>1093.8100589999999</v>
      </c>
      <c r="E2764" s="260">
        <v>1098.51001</v>
      </c>
      <c r="F2764" s="261">
        <v>1098.51001</v>
      </c>
      <c r="G2764" s="260">
        <v>4286700000</v>
      </c>
      <c r="H2764" s="263">
        <f t="shared" si="43"/>
        <v>5.031975873670178E-3</v>
      </c>
      <c r="I2764" s="262"/>
      <c r="J2764" s="266">
        <v>2762</v>
      </c>
      <c r="K2764">
        <v>5.031975873670178E-3</v>
      </c>
      <c r="L2764" s="267">
        <v>-1.8849215761810977E-3</v>
      </c>
    </row>
    <row r="2765" spans="1:12" ht="14.4" x14ac:dyDescent="0.3">
      <c r="A2765" s="8">
        <v>40127</v>
      </c>
      <c r="B2765" s="260">
        <v>1091.8599850000001</v>
      </c>
      <c r="C2765" s="260">
        <v>1096.420044</v>
      </c>
      <c r="D2765" s="260">
        <v>1087.400024</v>
      </c>
      <c r="E2765" s="260">
        <v>1093.01001</v>
      </c>
      <c r="F2765" s="261">
        <v>1093.01001</v>
      </c>
      <c r="G2765" s="260">
        <v>4394770000</v>
      </c>
      <c r="H2765" s="263">
        <f t="shared" si="43"/>
        <v>-6.3989829486977315E-5</v>
      </c>
      <c r="I2765" s="262"/>
      <c r="J2765" s="266">
        <v>2763</v>
      </c>
      <c r="K2765">
        <v>-6.3989829486977315E-5</v>
      </c>
      <c r="L2765" s="267">
        <v>-1.8746438939322234E-3</v>
      </c>
    </row>
    <row r="2766" spans="1:12" ht="14.4" x14ac:dyDescent="0.3">
      <c r="A2766" s="8">
        <v>40126</v>
      </c>
      <c r="B2766" s="260">
        <v>1072.3100589999999</v>
      </c>
      <c r="C2766" s="260">
        <v>1093.1899410000001</v>
      </c>
      <c r="D2766" s="260">
        <v>1072.3100589999999</v>
      </c>
      <c r="E2766" s="260">
        <v>1093.079956</v>
      </c>
      <c r="F2766" s="261">
        <v>1093.079956</v>
      </c>
      <c r="G2766" s="260">
        <v>4460030000</v>
      </c>
      <c r="H2766" s="263">
        <f t="shared" si="43"/>
        <v>2.2238759852521148E-2</v>
      </c>
      <c r="I2766" s="262"/>
      <c r="J2766" s="266">
        <v>2764</v>
      </c>
      <c r="K2766">
        <v>2.2238759852521148E-2</v>
      </c>
      <c r="L2766" s="267">
        <v>-1.8711971103762598E-3</v>
      </c>
    </row>
    <row r="2767" spans="1:12" ht="14.4" x14ac:dyDescent="0.3">
      <c r="A2767" s="8">
        <v>40123</v>
      </c>
      <c r="B2767" s="260">
        <v>1064.9499510000001</v>
      </c>
      <c r="C2767" s="260">
        <v>1071.4799800000001</v>
      </c>
      <c r="D2767" s="260">
        <v>1059.3199460000001</v>
      </c>
      <c r="E2767" s="260">
        <v>1069.3000489999999</v>
      </c>
      <c r="F2767" s="261">
        <v>1069.3000489999999</v>
      </c>
      <c r="G2767" s="260">
        <v>4277130000</v>
      </c>
      <c r="H2767" s="263">
        <f t="shared" si="43"/>
        <v>2.5032522875633539E-3</v>
      </c>
      <c r="I2767" s="262"/>
      <c r="J2767" s="266">
        <v>2765</v>
      </c>
      <c r="K2767">
        <v>2.5032522875633539E-3</v>
      </c>
      <c r="L2767" s="267">
        <v>-1.8701143063153721E-3</v>
      </c>
    </row>
    <row r="2768" spans="1:12" ht="14.4" x14ac:dyDescent="0.3">
      <c r="A2768" s="8">
        <v>40122</v>
      </c>
      <c r="B2768" s="260">
        <v>1047.3000489999999</v>
      </c>
      <c r="C2768" s="260">
        <v>1066.650024</v>
      </c>
      <c r="D2768" s="260">
        <v>1047.3000489999999</v>
      </c>
      <c r="E2768" s="260">
        <v>1066.630005</v>
      </c>
      <c r="F2768" s="261">
        <v>1066.630005</v>
      </c>
      <c r="G2768" s="260">
        <v>4848350000</v>
      </c>
      <c r="H2768" s="263">
        <f t="shared" si="43"/>
        <v>1.9235551839464866E-2</v>
      </c>
      <c r="I2768" s="262"/>
      <c r="J2768" s="266">
        <v>2766</v>
      </c>
      <c r="K2768">
        <v>1.9235551839464866E-2</v>
      </c>
      <c r="L2768" s="267">
        <v>-1.8694816531479039E-3</v>
      </c>
    </row>
    <row r="2769" spans="1:12" ht="14.4" x14ac:dyDescent="0.3">
      <c r="A2769" s="8">
        <v>40121</v>
      </c>
      <c r="B2769" s="260">
        <v>1047.1400149999999</v>
      </c>
      <c r="C2769" s="260">
        <v>1061</v>
      </c>
      <c r="D2769" s="260">
        <v>1045.150024</v>
      </c>
      <c r="E2769" s="260">
        <v>1046.5</v>
      </c>
      <c r="F2769" s="261">
        <v>1046.5</v>
      </c>
      <c r="G2769" s="260">
        <v>5635510000</v>
      </c>
      <c r="H2769" s="263">
        <f t="shared" si="43"/>
        <v>1.0426205647075357E-3</v>
      </c>
      <c r="I2769" s="262"/>
      <c r="J2769" s="266">
        <v>2767</v>
      </c>
      <c r="K2769">
        <v>1.0426205647075357E-3</v>
      </c>
      <c r="L2769" s="267">
        <v>-1.867869418284598E-3</v>
      </c>
    </row>
    <row r="2770" spans="1:12" ht="14.4" x14ac:dyDescent="0.3">
      <c r="A2770" s="8">
        <v>40120</v>
      </c>
      <c r="B2770" s="260">
        <v>1040.920044</v>
      </c>
      <c r="C2770" s="260">
        <v>1046.3599850000001</v>
      </c>
      <c r="D2770" s="260">
        <v>1033.9399410000001</v>
      </c>
      <c r="E2770" s="260">
        <v>1045.410034</v>
      </c>
      <c r="F2770" s="261">
        <v>1045.410034</v>
      </c>
      <c r="G2770" s="260">
        <v>5487500000</v>
      </c>
      <c r="H2770" s="263">
        <f t="shared" si="43"/>
        <v>2.4260020212009082E-3</v>
      </c>
      <c r="I2770" s="262"/>
      <c r="J2770" s="266">
        <v>2768</v>
      </c>
      <c r="K2770">
        <v>2.4260020212009082E-3</v>
      </c>
      <c r="L2770" s="267">
        <v>-1.863801680868433E-3</v>
      </c>
    </row>
    <row r="2771" spans="1:12" ht="14.4" x14ac:dyDescent="0.3">
      <c r="A2771" s="8">
        <v>40119</v>
      </c>
      <c r="B2771" s="260">
        <v>1036.1800539999999</v>
      </c>
      <c r="C2771" s="260">
        <v>1052.1800539999999</v>
      </c>
      <c r="D2771" s="260">
        <v>1029.380005</v>
      </c>
      <c r="E2771" s="260">
        <v>1042.880005</v>
      </c>
      <c r="F2771" s="261">
        <v>1042.880005</v>
      </c>
      <c r="G2771" s="260">
        <v>6202640000</v>
      </c>
      <c r="H2771" s="263">
        <f t="shared" si="43"/>
        <v>6.4564070111928374E-3</v>
      </c>
      <c r="I2771" s="262"/>
      <c r="J2771" s="266">
        <v>2769</v>
      </c>
      <c r="K2771">
        <v>6.4564070111928374E-3</v>
      </c>
      <c r="L2771" s="267">
        <v>-1.863215583052021E-3</v>
      </c>
    </row>
    <row r="2772" spans="1:12" ht="14.4" x14ac:dyDescent="0.3">
      <c r="A2772" s="8">
        <v>40116</v>
      </c>
      <c r="B2772" s="260">
        <v>1065.410034</v>
      </c>
      <c r="C2772" s="260">
        <v>1065.410034</v>
      </c>
      <c r="D2772" s="260">
        <v>1033.380005</v>
      </c>
      <c r="E2772" s="260">
        <v>1036.1899410000001</v>
      </c>
      <c r="F2772" s="261">
        <v>1036.1899410000001</v>
      </c>
      <c r="G2772" s="260">
        <v>6512420000</v>
      </c>
      <c r="H2772" s="263">
        <f t="shared" si="43"/>
        <v>-2.8064687903659357E-2</v>
      </c>
      <c r="I2772" s="262"/>
      <c r="J2772" s="266">
        <v>2770</v>
      </c>
      <c r="K2772">
        <v>-2.8064687903659357E-2</v>
      </c>
      <c r="L2772" s="267">
        <v>-1.8629738593322425E-3</v>
      </c>
    </row>
    <row r="2773" spans="1:12" ht="14.4" x14ac:dyDescent="0.3">
      <c r="A2773" s="8">
        <v>40115</v>
      </c>
      <c r="B2773" s="260">
        <v>1043.6899410000001</v>
      </c>
      <c r="C2773" s="260">
        <v>1066.829956</v>
      </c>
      <c r="D2773" s="260">
        <v>1043.6899410000001</v>
      </c>
      <c r="E2773" s="260">
        <v>1066.1099850000001</v>
      </c>
      <c r="F2773" s="261">
        <v>1066.1099850000001</v>
      </c>
      <c r="G2773" s="260">
        <v>5595040000</v>
      </c>
      <c r="H2773" s="263">
        <f t="shared" si="43"/>
        <v>2.2519954238224775E-2</v>
      </c>
      <c r="I2773" s="262"/>
      <c r="J2773" s="266">
        <v>2771</v>
      </c>
      <c r="K2773">
        <v>2.2519954238224775E-2</v>
      </c>
      <c r="L2773" s="267">
        <v>-1.8619099255088038E-3</v>
      </c>
    </row>
    <row r="2774" spans="1:12" ht="14.4" x14ac:dyDescent="0.3">
      <c r="A2774" s="8">
        <v>40114</v>
      </c>
      <c r="B2774" s="260">
        <v>1061.51001</v>
      </c>
      <c r="C2774" s="260">
        <v>1063.26001</v>
      </c>
      <c r="D2774" s="260">
        <v>1042.1899410000001</v>
      </c>
      <c r="E2774" s="260">
        <v>1042.630005</v>
      </c>
      <c r="F2774" s="261">
        <v>1042.630005</v>
      </c>
      <c r="G2774" s="260">
        <v>6600350000</v>
      </c>
      <c r="H2774" s="263">
        <f t="shared" si="43"/>
        <v>-1.9540937489404969E-2</v>
      </c>
      <c r="I2774" s="262"/>
      <c r="J2774" s="266">
        <v>2772</v>
      </c>
      <c r="K2774">
        <v>-1.9540937489404969E-2</v>
      </c>
      <c r="L2774" s="267">
        <v>-1.8554836798377289E-3</v>
      </c>
    </row>
    <row r="2775" spans="1:12" ht="14.4" x14ac:dyDescent="0.3">
      <c r="A2775" s="8">
        <v>40113</v>
      </c>
      <c r="B2775" s="260">
        <v>1067.540039</v>
      </c>
      <c r="C2775" s="260">
        <v>1072.4799800000001</v>
      </c>
      <c r="D2775" s="260">
        <v>1060.619995</v>
      </c>
      <c r="E2775" s="260">
        <v>1063.410034</v>
      </c>
      <c r="F2775" s="261">
        <v>1063.410034</v>
      </c>
      <c r="G2775" s="260">
        <v>5337380000</v>
      </c>
      <c r="H2775" s="263">
        <f t="shared" si="43"/>
        <v>-3.3177910516629838E-3</v>
      </c>
      <c r="I2775" s="262"/>
      <c r="J2775" s="266">
        <v>2773</v>
      </c>
      <c r="K2775">
        <v>-3.3177910516629838E-3</v>
      </c>
      <c r="L2775" s="267">
        <v>-1.8524766663887075E-3</v>
      </c>
    </row>
    <row r="2776" spans="1:12" ht="14.4" x14ac:dyDescent="0.3">
      <c r="A2776" s="8">
        <v>40112</v>
      </c>
      <c r="B2776" s="260">
        <v>1080.3599850000001</v>
      </c>
      <c r="C2776" s="260">
        <v>1091.75</v>
      </c>
      <c r="D2776" s="260">
        <v>1065.2299800000001</v>
      </c>
      <c r="E2776" s="260">
        <v>1066.9499510000001</v>
      </c>
      <c r="F2776" s="261">
        <v>1066.9499510000001</v>
      </c>
      <c r="G2776" s="260">
        <v>6363380000</v>
      </c>
      <c r="H2776" s="263">
        <f t="shared" si="43"/>
        <v>-1.171732612191158E-2</v>
      </c>
      <c r="I2776" s="262"/>
      <c r="J2776" s="266">
        <v>2774</v>
      </c>
      <c r="K2776">
        <v>-1.171732612191158E-2</v>
      </c>
      <c r="L2776" s="267">
        <v>-1.8519365309336345E-3</v>
      </c>
    </row>
    <row r="2777" spans="1:12" ht="14.4" x14ac:dyDescent="0.3">
      <c r="A2777" s="8">
        <v>40109</v>
      </c>
      <c r="B2777" s="260">
        <v>1095.619995</v>
      </c>
      <c r="C2777" s="260">
        <v>1095.829956</v>
      </c>
      <c r="D2777" s="260">
        <v>1075.48999</v>
      </c>
      <c r="E2777" s="260">
        <v>1079.599976</v>
      </c>
      <c r="F2777" s="261">
        <v>1079.599976</v>
      </c>
      <c r="G2777" s="260">
        <v>4767460000</v>
      </c>
      <c r="H2777" s="263">
        <f t="shared" si="43"/>
        <v>-1.2178548632485174E-2</v>
      </c>
      <c r="I2777" s="262"/>
      <c r="J2777" s="266">
        <v>2775</v>
      </c>
      <c r="K2777">
        <v>-1.2178548632485174E-2</v>
      </c>
      <c r="L2777" s="267">
        <v>-1.8496214617390555E-3</v>
      </c>
    </row>
    <row r="2778" spans="1:12" ht="14.4" x14ac:dyDescent="0.3">
      <c r="A2778" s="8">
        <v>40108</v>
      </c>
      <c r="B2778" s="260">
        <v>1080.959961</v>
      </c>
      <c r="C2778" s="260">
        <v>1095.209961</v>
      </c>
      <c r="D2778" s="260">
        <v>1074.3100589999999</v>
      </c>
      <c r="E2778" s="260">
        <v>1092.910034</v>
      </c>
      <c r="F2778" s="261">
        <v>1092.910034</v>
      </c>
      <c r="G2778" s="260">
        <v>5192410000</v>
      </c>
      <c r="H2778" s="263">
        <f t="shared" si="43"/>
        <v>1.0643619146063535E-2</v>
      </c>
      <c r="I2778" s="262"/>
      <c r="J2778" s="266">
        <v>2776</v>
      </c>
      <c r="K2778">
        <v>1.0643619146063535E-2</v>
      </c>
      <c r="L2778" s="267">
        <v>-1.8477370927591295E-3</v>
      </c>
    </row>
    <row r="2779" spans="1:12" ht="14.4" x14ac:dyDescent="0.3">
      <c r="A2779" s="8">
        <v>40107</v>
      </c>
      <c r="B2779" s="260">
        <v>1090.3599850000001</v>
      </c>
      <c r="C2779" s="260">
        <v>1101.3599850000001</v>
      </c>
      <c r="D2779" s="260">
        <v>1080.7700199999999</v>
      </c>
      <c r="E2779" s="260">
        <v>1081.400024</v>
      </c>
      <c r="F2779" s="261">
        <v>1081.400024</v>
      </c>
      <c r="G2779" s="260">
        <v>5616290000</v>
      </c>
      <c r="H2779" s="263">
        <f t="shared" si="43"/>
        <v>-8.8538068278786481E-3</v>
      </c>
      <c r="I2779" s="262"/>
      <c r="J2779" s="266">
        <v>2777</v>
      </c>
      <c r="K2779">
        <v>-8.8538068278786481E-3</v>
      </c>
      <c r="L2779" s="267">
        <v>-1.8447823874669287E-3</v>
      </c>
    </row>
    <row r="2780" spans="1:12" ht="14.4" x14ac:dyDescent="0.3">
      <c r="A2780" s="8">
        <v>40106</v>
      </c>
      <c r="B2780" s="260">
        <v>1098.6400149999999</v>
      </c>
      <c r="C2780" s="260">
        <v>1098.6400149999999</v>
      </c>
      <c r="D2780" s="260">
        <v>1086.160034</v>
      </c>
      <c r="E2780" s="260">
        <v>1091.0600589999999</v>
      </c>
      <c r="F2780" s="261">
        <v>1091.0600589999999</v>
      </c>
      <c r="G2780" s="260">
        <v>5396930000</v>
      </c>
      <c r="H2780" s="263">
        <f t="shared" si="43"/>
        <v>-6.2391041049544554E-3</v>
      </c>
      <c r="I2780" s="262"/>
      <c r="J2780" s="266">
        <v>2778</v>
      </c>
      <c r="K2780">
        <v>-6.2391041049544554E-3</v>
      </c>
      <c r="L2780" s="267">
        <v>-1.8439896018298042E-3</v>
      </c>
    </row>
    <row r="2781" spans="1:12" ht="14.4" x14ac:dyDescent="0.3">
      <c r="A2781" s="8">
        <v>40105</v>
      </c>
      <c r="B2781" s="260">
        <v>1088.219971</v>
      </c>
      <c r="C2781" s="260">
        <v>1100.170044</v>
      </c>
      <c r="D2781" s="260">
        <v>1086.4799800000001</v>
      </c>
      <c r="E2781" s="260">
        <v>1097.910034</v>
      </c>
      <c r="F2781" s="261">
        <v>1097.910034</v>
      </c>
      <c r="G2781" s="260">
        <v>4619240000</v>
      </c>
      <c r="H2781" s="263">
        <f t="shared" si="43"/>
        <v>9.4053209511186543E-3</v>
      </c>
      <c r="I2781" s="262"/>
      <c r="J2781" s="266">
        <v>2779</v>
      </c>
      <c r="K2781">
        <v>9.4053209511186543E-3</v>
      </c>
      <c r="L2781" s="267">
        <v>-1.8437566813384635E-3</v>
      </c>
    </row>
    <row r="2782" spans="1:12" ht="14.4" x14ac:dyDescent="0.3">
      <c r="A2782" s="8">
        <v>40102</v>
      </c>
      <c r="B2782" s="260">
        <v>1094.670044</v>
      </c>
      <c r="C2782" s="260">
        <v>1094.670044</v>
      </c>
      <c r="D2782" s="260">
        <v>1081.530029</v>
      </c>
      <c r="E2782" s="260">
        <v>1087.6800539999999</v>
      </c>
      <c r="F2782" s="261">
        <v>1087.6800539999999</v>
      </c>
      <c r="G2782" s="260">
        <v>4894740000</v>
      </c>
      <c r="H2782" s="263">
        <f t="shared" si="43"/>
        <v>-8.0980562141740233E-3</v>
      </c>
      <c r="I2782" s="262"/>
      <c r="J2782" s="266">
        <v>2780</v>
      </c>
      <c r="K2782">
        <v>-8.0980562141740233E-3</v>
      </c>
      <c r="L2782" s="267">
        <v>-1.8429539867059481E-3</v>
      </c>
    </row>
    <row r="2783" spans="1:12" ht="14.4" x14ac:dyDescent="0.3">
      <c r="A2783" s="8">
        <v>40101</v>
      </c>
      <c r="B2783" s="260">
        <v>1090.3599850000001</v>
      </c>
      <c r="C2783" s="260">
        <v>1096.5600589999999</v>
      </c>
      <c r="D2783" s="260">
        <v>1086.410034</v>
      </c>
      <c r="E2783" s="260">
        <v>1096.5600589999999</v>
      </c>
      <c r="F2783" s="261">
        <v>1096.5600589999999</v>
      </c>
      <c r="G2783" s="260">
        <v>5369780000</v>
      </c>
      <c r="H2783" s="263">
        <f t="shared" si="43"/>
        <v>4.1574686515362409E-3</v>
      </c>
      <c r="I2783" s="262"/>
      <c r="J2783" s="266">
        <v>2781</v>
      </c>
      <c r="K2783">
        <v>4.1574686515362409E-3</v>
      </c>
      <c r="L2783" s="267">
        <v>-1.842113059481767E-3</v>
      </c>
    </row>
    <row r="2784" spans="1:12" ht="14.4" x14ac:dyDescent="0.3">
      <c r="A2784" s="8">
        <v>40100</v>
      </c>
      <c r="B2784" s="260">
        <v>1078.6800539999999</v>
      </c>
      <c r="C2784" s="260">
        <v>1093.170044</v>
      </c>
      <c r="D2784" s="260">
        <v>1078.6800539999999</v>
      </c>
      <c r="E2784" s="260">
        <v>1092.0200199999999</v>
      </c>
      <c r="F2784" s="261">
        <v>1092.0200199999999</v>
      </c>
      <c r="G2784" s="260">
        <v>5406420000</v>
      </c>
      <c r="H2784" s="263">
        <f t="shared" si="43"/>
        <v>1.7545895913312366E-2</v>
      </c>
      <c r="I2784" s="262"/>
      <c r="J2784" s="266">
        <v>2782</v>
      </c>
      <c r="K2784">
        <v>1.7545895913312366E-2</v>
      </c>
      <c r="L2784" s="267">
        <v>-1.8415470291544937E-3</v>
      </c>
    </row>
    <row r="2785" spans="1:12" ht="14.4" x14ac:dyDescent="0.3">
      <c r="A2785" s="8">
        <v>40099</v>
      </c>
      <c r="B2785" s="260">
        <v>1074.959961</v>
      </c>
      <c r="C2785" s="260">
        <v>1075.3000489999999</v>
      </c>
      <c r="D2785" s="260">
        <v>1066.709961</v>
      </c>
      <c r="E2785" s="260">
        <v>1073.1899410000001</v>
      </c>
      <c r="F2785" s="261">
        <v>1073.1899410000001</v>
      </c>
      <c r="G2785" s="260">
        <v>4320480000</v>
      </c>
      <c r="H2785" s="263">
        <f t="shared" si="43"/>
        <v>-2.7876120057509436E-3</v>
      </c>
      <c r="I2785" s="262"/>
      <c r="J2785" s="266">
        <v>2783</v>
      </c>
      <c r="K2785">
        <v>-2.7876120057509436E-3</v>
      </c>
      <c r="L2785" s="267">
        <v>-1.8407126972377892E-3</v>
      </c>
    </row>
    <row r="2786" spans="1:12" ht="14.4" x14ac:dyDescent="0.3">
      <c r="A2786" s="8">
        <v>40098</v>
      </c>
      <c r="B2786" s="260">
        <v>1071.630005</v>
      </c>
      <c r="C2786" s="260">
        <v>1079.459961</v>
      </c>
      <c r="D2786" s="260">
        <v>1071.630005</v>
      </c>
      <c r="E2786" s="260">
        <v>1076.1899410000001</v>
      </c>
      <c r="F2786" s="261">
        <v>1076.1899410000001</v>
      </c>
      <c r="G2786" s="260">
        <v>3710430000</v>
      </c>
      <c r="H2786" s="263">
        <f t="shared" si="43"/>
        <v>4.3863694890887922E-3</v>
      </c>
      <c r="I2786" s="262"/>
      <c r="J2786" s="266">
        <v>2784</v>
      </c>
      <c r="K2786">
        <v>4.3863694890887922E-3</v>
      </c>
      <c r="L2786" s="267">
        <v>-1.8369417185468179E-3</v>
      </c>
    </row>
    <row r="2787" spans="1:12" ht="14.4" x14ac:dyDescent="0.3">
      <c r="A2787" s="8">
        <v>40095</v>
      </c>
      <c r="B2787" s="260">
        <v>1065.280029</v>
      </c>
      <c r="C2787" s="260">
        <v>1071.51001</v>
      </c>
      <c r="D2787" s="260">
        <v>1063</v>
      </c>
      <c r="E2787" s="260">
        <v>1071.48999</v>
      </c>
      <c r="F2787" s="261">
        <v>1071.48999</v>
      </c>
      <c r="G2787" s="260">
        <v>3763780000</v>
      </c>
      <c r="H2787" s="263">
        <f t="shared" si="43"/>
        <v>5.6406597146949353E-3</v>
      </c>
      <c r="I2787" s="262"/>
      <c r="J2787" s="266">
        <v>2785</v>
      </c>
      <c r="K2787">
        <v>5.6406597146949353E-3</v>
      </c>
      <c r="L2787" s="267">
        <v>-1.8369229383292996E-3</v>
      </c>
    </row>
    <row r="2788" spans="1:12" ht="14.4" x14ac:dyDescent="0.3">
      <c r="A2788" s="8">
        <v>40094</v>
      </c>
      <c r="B2788" s="260">
        <v>1060.030029</v>
      </c>
      <c r="C2788" s="260">
        <v>1070.670044</v>
      </c>
      <c r="D2788" s="260">
        <v>1060.030029</v>
      </c>
      <c r="E2788" s="260">
        <v>1065.4799800000001</v>
      </c>
      <c r="F2788" s="261">
        <v>1065.4799800000001</v>
      </c>
      <c r="G2788" s="260">
        <v>4988400000</v>
      </c>
      <c r="H2788" s="263">
        <f t="shared" si="43"/>
        <v>7.4699070790634672E-3</v>
      </c>
      <c r="I2788" s="262"/>
      <c r="J2788" s="266">
        <v>2786</v>
      </c>
      <c r="K2788">
        <v>7.4699070790634672E-3</v>
      </c>
      <c r="L2788" s="267">
        <v>-1.835516570630306E-3</v>
      </c>
    </row>
    <row r="2789" spans="1:12" ht="14.4" x14ac:dyDescent="0.3">
      <c r="A2789" s="8">
        <v>40093</v>
      </c>
      <c r="B2789" s="260">
        <v>1053.650024</v>
      </c>
      <c r="C2789" s="260">
        <v>1058.0200199999999</v>
      </c>
      <c r="D2789" s="260">
        <v>1050.099976</v>
      </c>
      <c r="E2789" s="260">
        <v>1057.579956</v>
      </c>
      <c r="F2789" s="261">
        <v>1057.579956</v>
      </c>
      <c r="G2789" s="260">
        <v>4238220000</v>
      </c>
      <c r="H2789" s="263">
        <f t="shared" si="43"/>
        <v>2.7116059984039608E-3</v>
      </c>
      <c r="I2789" s="262"/>
      <c r="J2789" s="266">
        <v>2787</v>
      </c>
      <c r="K2789">
        <v>2.7116059984039608E-3</v>
      </c>
      <c r="L2789" s="267">
        <v>-1.8353673366143957E-3</v>
      </c>
    </row>
    <row r="2790" spans="1:12" ht="14.4" x14ac:dyDescent="0.3">
      <c r="A2790" s="8">
        <v>40092</v>
      </c>
      <c r="B2790" s="260">
        <v>1042.0200199999999</v>
      </c>
      <c r="C2790" s="260">
        <v>1060.5500489999999</v>
      </c>
      <c r="D2790" s="260">
        <v>1042.0200199999999</v>
      </c>
      <c r="E2790" s="260">
        <v>1054.719971</v>
      </c>
      <c r="F2790" s="261">
        <v>1054.719971</v>
      </c>
      <c r="G2790" s="260">
        <v>5029840000</v>
      </c>
      <c r="H2790" s="263">
        <f t="shared" si="43"/>
        <v>1.3705486548751457E-2</v>
      </c>
      <c r="I2790" s="262"/>
      <c r="J2790" s="266">
        <v>2788</v>
      </c>
      <c r="K2790">
        <v>1.3705486548751457E-2</v>
      </c>
      <c r="L2790" s="267">
        <v>-1.8349297895309843E-3</v>
      </c>
    </row>
    <row r="2791" spans="1:12" ht="14.4" x14ac:dyDescent="0.3">
      <c r="A2791" s="8">
        <v>40091</v>
      </c>
      <c r="B2791" s="260">
        <v>1026.869995</v>
      </c>
      <c r="C2791" s="260">
        <v>1042.579956</v>
      </c>
      <c r="D2791" s="260">
        <v>1025.920044</v>
      </c>
      <c r="E2791" s="260">
        <v>1040.459961</v>
      </c>
      <c r="F2791" s="261">
        <v>1040.459961</v>
      </c>
      <c r="G2791" s="260">
        <v>4313310000</v>
      </c>
      <c r="H2791" s="263">
        <f t="shared" si="43"/>
        <v>1.487500178512214E-2</v>
      </c>
      <c r="I2791" s="262"/>
      <c r="J2791" s="266">
        <v>2789</v>
      </c>
      <c r="K2791">
        <v>1.487500178512214E-2</v>
      </c>
      <c r="L2791" s="267">
        <v>-1.8343935292976946E-3</v>
      </c>
    </row>
    <row r="2792" spans="1:12" ht="14.4" x14ac:dyDescent="0.3">
      <c r="A2792" s="8">
        <v>40088</v>
      </c>
      <c r="B2792" s="260">
        <v>1029.709961</v>
      </c>
      <c r="C2792" s="260">
        <v>1030.599976</v>
      </c>
      <c r="D2792" s="260">
        <v>1019.950012</v>
      </c>
      <c r="E2792" s="260">
        <v>1025.209961</v>
      </c>
      <c r="F2792" s="261">
        <v>1025.209961</v>
      </c>
      <c r="G2792" s="260">
        <v>5583240000</v>
      </c>
      <c r="H2792" s="263">
        <f t="shared" si="43"/>
        <v>-4.5055251814657988E-3</v>
      </c>
      <c r="I2792" s="262"/>
      <c r="J2792" s="266">
        <v>2790</v>
      </c>
      <c r="K2792">
        <v>-4.5055251814657988E-3</v>
      </c>
      <c r="L2792" s="267">
        <v>-1.8309081884234483E-3</v>
      </c>
    </row>
    <row r="2793" spans="1:12" ht="14.4" x14ac:dyDescent="0.3">
      <c r="A2793" s="8">
        <v>40087</v>
      </c>
      <c r="B2793" s="260">
        <v>1054.910034</v>
      </c>
      <c r="C2793" s="260">
        <v>1054.910034</v>
      </c>
      <c r="D2793" s="260">
        <v>1029.4499510000001</v>
      </c>
      <c r="E2793" s="260">
        <v>1029.849976</v>
      </c>
      <c r="F2793" s="261">
        <v>1029.849976</v>
      </c>
      <c r="G2793" s="260">
        <v>5791450000</v>
      </c>
      <c r="H2793" s="263">
        <f t="shared" si="43"/>
        <v>-2.5759621914541408E-2</v>
      </c>
      <c r="I2793" s="262"/>
      <c r="J2793" s="266">
        <v>2791</v>
      </c>
      <c r="K2793">
        <v>-2.5759621914541408E-2</v>
      </c>
      <c r="L2793" s="267">
        <v>-1.829501740400908E-3</v>
      </c>
    </row>
    <row r="2794" spans="1:12" ht="14.4" x14ac:dyDescent="0.3">
      <c r="A2794" s="8">
        <v>40086</v>
      </c>
      <c r="B2794" s="260">
        <v>1061.0200199999999</v>
      </c>
      <c r="C2794" s="260">
        <v>1063.400024</v>
      </c>
      <c r="D2794" s="260">
        <v>1046.469971</v>
      </c>
      <c r="E2794" s="260">
        <v>1057.079956</v>
      </c>
      <c r="F2794" s="261">
        <v>1057.079956</v>
      </c>
      <c r="G2794" s="260">
        <v>5998860000</v>
      </c>
      <c r="H2794" s="263">
        <f t="shared" si="43"/>
        <v>-3.3283007419546528E-3</v>
      </c>
      <c r="I2794" s="262"/>
      <c r="J2794" s="266">
        <v>2792</v>
      </c>
      <c r="K2794">
        <v>-3.3283007419546528E-3</v>
      </c>
      <c r="L2794" s="267">
        <v>-1.828287058841671E-3</v>
      </c>
    </row>
    <row r="2795" spans="1:12" ht="14.4" x14ac:dyDescent="0.3">
      <c r="A2795" s="8">
        <v>40085</v>
      </c>
      <c r="B2795" s="260">
        <v>1063.6899410000001</v>
      </c>
      <c r="C2795" s="260">
        <v>1069.619995</v>
      </c>
      <c r="D2795" s="260">
        <v>1057.829956</v>
      </c>
      <c r="E2795" s="260">
        <v>1060.6099850000001</v>
      </c>
      <c r="F2795" s="261">
        <v>1060.6099850000001</v>
      </c>
      <c r="G2795" s="260">
        <v>4949900000</v>
      </c>
      <c r="H2795" s="263">
        <f t="shared" si="43"/>
        <v>-2.2295763274864473E-3</v>
      </c>
      <c r="I2795" s="262"/>
      <c r="J2795" s="266">
        <v>2793</v>
      </c>
      <c r="K2795">
        <v>-2.2295763274864473E-3</v>
      </c>
      <c r="L2795" s="267">
        <v>-1.8272182355275454E-3</v>
      </c>
    </row>
    <row r="2796" spans="1:12" ht="14.4" x14ac:dyDescent="0.3">
      <c r="A2796" s="8">
        <v>40084</v>
      </c>
      <c r="B2796" s="260">
        <v>1045.380005</v>
      </c>
      <c r="C2796" s="260">
        <v>1065.130005</v>
      </c>
      <c r="D2796" s="260">
        <v>1045.380005</v>
      </c>
      <c r="E2796" s="260">
        <v>1062.9799800000001</v>
      </c>
      <c r="F2796" s="261">
        <v>1062.9799800000001</v>
      </c>
      <c r="G2796" s="260">
        <v>3726950000</v>
      </c>
      <c r="H2796" s="263">
        <f t="shared" si="43"/>
        <v>1.7809585506187556E-2</v>
      </c>
      <c r="I2796" s="262"/>
      <c r="J2796" s="266">
        <v>2794</v>
      </c>
      <c r="K2796">
        <v>1.7809585506187556E-2</v>
      </c>
      <c r="L2796" s="267">
        <v>-1.8218932349457072E-3</v>
      </c>
    </row>
    <row r="2797" spans="1:12" ht="14.4" x14ac:dyDescent="0.3">
      <c r="A2797" s="8">
        <v>40081</v>
      </c>
      <c r="B2797" s="260">
        <v>1049.4799800000001</v>
      </c>
      <c r="C2797" s="260">
        <v>1053.469971</v>
      </c>
      <c r="D2797" s="260">
        <v>1041.170044</v>
      </c>
      <c r="E2797" s="260">
        <v>1044.380005</v>
      </c>
      <c r="F2797" s="261">
        <v>1044.380005</v>
      </c>
      <c r="G2797" s="260">
        <v>4507090000</v>
      </c>
      <c r="H2797" s="263">
        <f t="shared" si="43"/>
        <v>-6.090736237241553E-3</v>
      </c>
      <c r="I2797" s="262"/>
      <c r="J2797" s="266">
        <v>2795</v>
      </c>
      <c r="K2797">
        <v>-6.090736237241553E-3</v>
      </c>
      <c r="L2797" s="267">
        <v>-1.8167256472411695E-3</v>
      </c>
    </row>
    <row r="2798" spans="1:12" ht="14.4" x14ac:dyDescent="0.3">
      <c r="A2798" s="8">
        <v>40080</v>
      </c>
      <c r="B2798" s="260">
        <v>1062.5600589999999</v>
      </c>
      <c r="C2798" s="260">
        <v>1066.290039</v>
      </c>
      <c r="D2798" s="260">
        <v>1045.849976</v>
      </c>
      <c r="E2798" s="260">
        <v>1050.780029</v>
      </c>
      <c r="F2798" s="261">
        <v>1050.780029</v>
      </c>
      <c r="G2798" s="260">
        <v>5505610000</v>
      </c>
      <c r="H2798" s="263">
        <f t="shared" si="43"/>
        <v>-9.5110296714537614E-3</v>
      </c>
      <c r="I2798" s="262"/>
      <c r="J2798" s="266">
        <v>2796</v>
      </c>
      <c r="K2798">
        <v>-9.5110296714537614E-3</v>
      </c>
      <c r="L2798" s="267">
        <v>-1.8149412896178703E-3</v>
      </c>
    </row>
    <row r="2799" spans="1:12" ht="14.4" x14ac:dyDescent="0.3">
      <c r="A2799" s="8">
        <v>40079</v>
      </c>
      <c r="B2799" s="260">
        <v>1072.6899410000001</v>
      </c>
      <c r="C2799" s="260">
        <v>1080.150024</v>
      </c>
      <c r="D2799" s="260">
        <v>1060.3900149999999</v>
      </c>
      <c r="E2799" s="260">
        <v>1060.869995</v>
      </c>
      <c r="F2799" s="261">
        <v>1060.869995</v>
      </c>
      <c r="G2799" s="260">
        <v>5531930000</v>
      </c>
      <c r="H2799" s="263">
        <f t="shared" si="43"/>
        <v>-1.0068527945122547E-2</v>
      </c>
      <c r="I2799" s="262"/>
      <c r="J2799" s="266">
        <v>2797</v>
      </c>
      <c r="K2799">
        <v>-1.0068527945122547E-2</v>
      </c>
      <c r="L2799" s="267">
        <v>-1.814853658393533E-3</v>
      </c>
    </row>
    <row r="2800" spans="1:12" ht="14.4" x14ac:dyDescent="0.3">
      <c r="A2800" s="8">
        <v>40078</v>
      </c>
      <c r="B2800" s="260">
        <v>1066.349976</v>
      </c>
      <c r="C2800" s="260">
        <v>1073.8100589999999</v>
      </c>
      <c r="D2800" s="260">
        <v>1066.349976</v>
      </c>
      <c r="E2800" s="260">
        <v>1071.660034</v>
      </c>
      <c r="F2800" s="261">
        <v>1071.660034</v>
      </c>
      <c r="G2800" s="260">
        <v>5246600000</v>
      </c>
      <c r="H2800" s="263">
        <f t="shared" si="43"/>
        <v>6.5748687622851068E-3</v>
      </c>
      <c r="I2800" s="262"/>
      <c r="J2800" s="266">
        <v>2798</v>
      </c>
      <c r="K2800">
        <v>6.5748687622851068E-3</v>
      </c>
      <c r="L2800" s="267">
        <v>-1.8120458498648881E-3</v>
      </c>
    </row>
    <row r="2801" spans="1:12" ht="14.4" x14ac:dyDescent="0.3">
      <c r="A2801" s="8">
        <v>40077</v>
      </c>
      <c r="B2801" s="260">
        <v>1067.1400149999999</v>
      </c>
      <c r="C2801" s="260">
        <v>1067.280029</v>
      </c>
      <c r="D2801" s="260">
        <v>1057.459961</v>
      </c>
      <c r="E2801" s="260">
        <v>1064.660034</v>
      </c>
      <c r="F2801" s="261">
        <v>1064.660034</v>
      </c>
      <c r="G2801" s="260">
        <v>4615280000</v>
      </c>
      <c r="H2801" s="263">
        <f t="shared" si="43"/>
        <v>-3.4072964832373123E-3</v>
      </c>
      <c r="I2801" s="262"/>
      <c r="J2801" s="266">
        <v>2799</v>
      </c>
      <c r="K2801">
        <v>-3.4072964832373123E-3</v>
      </c>
      <c r="L2801" s="267">
        <v>-1.8094361025456209E-3</v>
      </c>
    </row>
    <row r="2802" spans="1:12" ht="14.4" x14ac:dyDescent="0.3">
      <c r="A2802" s="8">
        <v>40074</v>
      </c>
      <c r="B2802" s="260">
        <v>1066.599976</v>
      </c>
      <c r="C2802" s="260">
        <v>1071.5200199999999</v>
      </c>
      <c r="D2802" s="260">
        <v>1064.2700199999999</v>
      </c>
      <c r="E2802" s="260">
        <v>1068.3000489999999</v>
      </c>
      <c r="F2802" s="261">
        <v>1068.3000489999999</v>
      </c>
      <c r="G2802" s="260">
        <v>5607970000</v>
      </c>
      <c r="H2802" s="263">
        <f t="shared" si="43"/>
        <v>2.6373396525291712E-3</v>
      </c>
      <c r="I2802" s="262"/>
      <c r="J2802" s="266">
        <v>2800</v>
      </c>
      <c r="K2802">
        <v>2.6373396525291712E-3</v>
      </c>
      <c r="L2802" s="267">
        <v>-1.806519008658211E-3</v>
      </c>
    </row>
    <row r="2803" spans="1:12" ht="14.4" x14ac:dyDescent="0.3">
      <c r="A2803" s="8">
        <v>40073</v>
      </c>
      <c r="B2803" s="260">
        <v>1067.869995</v>
      </c>
      <c r="C2803" s="260">
        <v>1074.7700199999999</v>
      </c>
      <c r="D2803" s="260">
        <v>1061.1999510000001</v>
      </c>
      <c r="E2803" s="260">
        <v>1065.48999</v>
      </c>
      <c r="F2803" s="261">
        <v>1065.48999</v>
      </c>
      <c r="G2803" s="260">
        <v>6668110000</v>
      </c>
      <c r="H2803" s="263">
        <f t="shared" si="43"/>
        <v>-3.0596391794261947E-3</v>
      </c>
      <c r="I2803" s="262"/>
      <c r="J2803" s="266">
        <v>2801</v>
      </c>
      <c r="K2803">
        <v>-3.0596391794261947E-3</v>
      </c>
      <c r="L2803" s="267">
        <v>-1.8059015151773512E-3</v>
      </c>
    </row>
    <row r="2804" spans="1:12" ht="14.4" x14ac:dyDescent="0.3">
      <c r="A2804" s="8">
        <v>40072</v>
      </c>
      <c r="B2804" s="260">
        <v>1053.98999</v>
      </c>
      <c r="C2804" s="260">
        <v>1068.76001</v>
      </c>
      <c r="D2804" s="260">
        <v>1052.869995</v>
      </c>
      <c r="E2804" s="260">
        <v>1068.76001</v>
      </c>
      <c r="F2804" s="261">
        <v>1068.76001</v>
      </c>
      <c r="G2804" s="260">
        <v>6793530000</v>
      </c>
      <c r="H2804" s="263">
        <f t="shared" si="43"/>
        <v>1.5323527662504721E-2</v>
      </c>
      <c r="I2804" s="262"/>
      <c r="J2804" s="266">
        <v>2802</v>
      </c>
      <c r="K2804">
        <v>1.5323527662504721E-2</v>
      </c>
      <c r="L2804" s="267">
        <v>-1.8053990483738486E-3</v>
      </c>
    </row>
    <row r="2805" spans="1:12" ht="14.4" x14ac:dyDescent="0.3">
      <c r="A2805" s="8">
        <v>40071</v>
      </c>
      <c r="B2805" s="260">
        <v>1049.030029</v>
      </c>
      <c r="C2805" s="260">
        <v>1056.040039</v>
      </c>
      <c r="D2805" s="260">
        <v>1043.420044</v>
      </c>
      <c r="E2805" s="260">
        <v>1052.630005</v>
      </c>
      <c r="F2805" s="261">
        <v>1052.630005</v>
      </c>
      <c r="G2805" s="260">
        <v>6185620000</v>
      </c>
      <c r="H2805" s="263">
        <f t="shared" si="43"/>
        <v>3.1353413637158455E-3</v>
      </c>
      <c r="I2805" s="262"/>
      <c r="J2805" s="266">
        <v>2803</v>
      </c>
      <c r="K2805">
        <v>3.1353413637158455E-3</v>
      </c>
      <c r="L2805" s="267">
        <v>-1.8046638359398306E-3</v>
      </c>
    </row>
    <row r="2806" spans="1:12" ht="14.4" x14ac:dyDescent="0.3">
      <c r="A2806" s="8">
        <v>40070</v>
      </c>
      <c r="B2806" s="260">
        <v>1040.150024</v>
      </c>
      <c r="C2806" s="260">
        <v>1049.73999</v>
      </c>
      <c r="D2806" s="260">
        <v>1035</v>
      </c>
      <c r="E2806" s="260">
        <v>1049.339966</v>
      </c>
      <c r="F2806" s="261">
        <v>1049.339966</v>
      </c>
      <c r="G2806" s="260">
        <v>4979610000</v>
      </c>
      <c r="H2806" s="263">
        <f t="shared" si="43"/>
        <v>6.33911571239175E-3</v>
      </c>
      <c r="I2806" s="262"/>
      <c r="J2806" s="266">
        <v>2804</v>
      </c>
      <c r="K2806">
        <v>6.33911571239175E-3</v>
      </c>
      <c r="L2806" s="267">
        <v>-1.8044340510071403E-3</v>
      </c>
    </row>
    <row r="2807" spans="1:12" ht="14.4" x14ac:dyDescent="0.3">
      <c r="A2807" s="8">
        <v>40067</v>
      </c>
      <c r="B2807" s="260">
        <v>1043.920044</v>
      </c>
      <c r="C2807" s="260">
        <v>1048.1800539999999</v>
      </c>
      <c r="D2807" s="260">
        <v>1038.400024</v>
      </c>
      <c r="E2807" s="260">
        <v>1042.7299800000001</v>
      </c>
      <c r="F2807" s="261">
        <v>1042.7299800000001</v>
      </c>
      <c r="G2807" s="260">
        <v>4922600000</v>
      </c>
      <c r="H2807" s="263">
        <f t="shared" si="43"/>
        <v>-1.3504271263848459E-3</v>
      </c>
      <c r="I2807" s="262"/>
      <c r="J2807" s="266">
        <v>2805</v>
      </c>
      <c r="K2807">
        <v>-1.3504271263848459E-3</v>
      </c>
      <c r="L2807" s="267">
        <v>-1.7988855029992755E-3</v>
      </c>
    </row>
    <row r="2808" spans="1:12" ht="14.4" x14ac:dyDescent="0.3">
      <c r="A2808" s="8">
        <v>40066</v>
      </c>
      <c r="B2808" s="260">
        <v>1032.98999</v>
      </c>
      <c r="C2808" s="260">
        <v>1044.1400149999999</v>
      </c>
      <c r="D2808" s="260">
        <v>1028.040039</v>
      </c>
      <c r="E2808" s="260">
        <v>1044.1400149999999</v>
      </c>
      <c r="F2808" s="261">
        <v>1044.1400149999999</v>
      </c>
      <c r="G2808" s="260">
        <v>5191380000</v>
      </c>
      <c r="H2808" s="263">
        <f t="shared" si="43"/>
        <v>1.0422230229357425E-2</v>
      </c>
      <c r="I2808" s="262"/>
      <c r="J2808" s="266">
        <v>2806</v>
      </c>
      <c r="K2808">
        <v>1.0422230229357425E-2</v>
      </c>
      <c r="L2808" s="267">
        <v>-1.7962337657450565E-3</v>
      </c>
    </row>
    <row r="2809" spans="1:12" ht="14.4" x14ac:dyDescent="0.3">
      <c r="A2809" s="8">
        <v>40065</v>
      </c>
      <c r="B2809" s="260">
        <v>1025.3599850000001</v>
      </c>
      <c r="C2809" s="260">
        <v>1036.339966</v>
      </c>
      <c r="D2809" s="260">
        <v>1023.969971</v>
      </c>
      <c r="E2809" s="260">
        <v>1033.369995</v>
      </c>
      <c r="F2809" s="261">
        <v>1033.369995</v>
      </c>
      <c r="G2809" s="260">
        <v>5202550000</v>
      </c>
      <c r="H2809" s="263">
        <f t="shared" si="43"/>
        <v>7.7823851249420144E-3</v>
      </c>
      <c r="I2809" s="262"/>
      <c r="J2809" s="266">
        <v>2807</v>
      </c>
      <c r="K2809">
        <v>7.7823851249420144E-3</v>
      </c>
      <c r="L2809" s="267">
        <v>-1.7929754245318919E-3</v>
      </c>
    </row>
    <row r="2810" spans="1:12" ht="14.4" x14ac:dyDescent="0.3">
      <c r="A2810" s="8">
        <v>40064</v>
      </c>
      <c r="B2810" s="260">
        <v>1018.669983</v>
      </c>
      <c r="C2810" s="260">
        <v>1026.0699460000001</v>
      </c>
      <c r="D2810" s="260">
        <v>1018.669983</v>
      </c>
      <c r="E2810" s="260">
        <v>1025.3900149999999</v>
      </c>
      <c r="F2810" s="261">
        <v>1025.3900149999999</v>
      </c>
      <c r="G2810" s="260">
        <v>5235160000</v>
      </c>
      <c r="H2810" s="263">
        <f t="shared" si="43"/>
        <v>8.8449338722171433E-3</v>
      </c>
      <c r="I2810" s="262"/>
      <c r="J2810" s="266">
        <v>2808</v>
      </c>
      <c r="K2810">
        <v>8.8449338722171433E-3</v>
      </c>
      <c r="L2810" s="267">
        <v>-1.7888257452379575E-3</v>
      </c>
    </row>
    <row r="2811" spans="1:12" ht="14.4" x14ac:dyDescent="0.3">
      <c r="A2811" s="8">
        <v>40060</v>
      </c>
      <c r="B2811" s="260">
        <v>1003.840027</v>
      </c>
      <c r="C2811" s="260">
        <v>1016.47998</v>
      </c>
      <c r="D2811" s="260">
        <v>1001.650024</v>
      </c>
      <c r="E2811" s="260">
        <v>1016.400024</v>
      </c>
      <c r="F2811" s="261">
        <v>1016.400024</v>
      </c>
      <c r="G2811" s="260">
        <v>4097370000</v>
      </c>
      <c r="H2811" s="263">
        <f t="shared" si="43"/>
        <v>1.3117533323208135E-2</v>
      </c>
      <c r="I2811" s="262"/>
      <c r="J2811" s="266">
        <v>2809</v>
      </c>
      <c r="K2811">
        <v>1.3117533323208135E-2</v>
      </c>
      <c r="L2811" s="267">
        <v>-1.7828868045055347E-3</v>
      </c>
    </row>
    <row r="2812" spans="1:12" ht="14.4" x14ac:dyDescent="0.3">
      <c r="A2812" s="8">
        <v>40059</v>
      </c>
      <c r="B2812" s="260">
        <v>996.11999500000002</v>
      </c>
      <c r="C2812" s="260">
        <v>1003.429993</v>
      </c>
      <c r="D2812" s="260">
        <v>992.25</v>
      </c>
      <c r="E2812" s="260">
        <v>1003.23999</v>
      </c>
      <c r="F2812" s="261">
        <v>1003.23999</v>
      </c>
      <c r="G2812" s="260">
        <v>4624280000</v>
      </c>
      <c r="H2812" s="263">
        <f t="shared" si="43"/>
        <v>8.5347976878613063E-3</v>
      </c>
      <c r="I2812" s="262"/>
      <c r="J2812" s="266">
        <v>2810</v>
      </c>
      <c r="K2812">
        <v>8.5347976878613063E-3</v>
      </c>
      <c r="L2812" s="267">
        <v>-1.7792295287858725E-3</v>
      </c>
    </row>
    <row r="2813" spans="1:12" ht="14.4" x14ac:dyDescent="0.3">
      <c r="A2813" s="8">
        <v>40058</v>
      </c>
      <c r="B2813" s="260">
        <v>996.07000700000003</v>
      </c>
      <c r="C2813" s="260">
        <v>1000.340027</v>
      </c>
      <c r="D2813" s="260">
        <v>991.96997099999999</v>
      </c>
      <c r="E2813" s="260">
        <v>994.75</v>
      </c>
      <c r="F2813" s="261">
        <v>994.75</v>
      </c>
      <c r="G2813" s="260">
        <v>5842730000</v>
      </c>
      <c r="H2813" s="263">
        <f t="shared" si="43"/>
        <v>-3.2964390931442419E-3</v>
      </c>
      <c r="I2813" s="262"/>
      <c r="J2813" s="266">
        <v>2811</v>
      </c>
      <c r="K2813">
        <v>-3.2964390931442419E-3</v>
      </c>
      <c r="L2813" s="267">
        <v>-1.7779214115258243E-3</v>
      </c>
    </row>
    <row r="2814" spans="1:12" ht="14.4" x14ac:dyDescent="0.3">
      <c r="A2814" s="8">
        <v>40057</v>
      </c>
      <c r="B2814" s="260">
        <v>1019.52002</v>
      </c>
      <c r="C2814" s="260">
        <v>1028.4499510000001</v>
      </c>
      <c r="D2814" s="260">
        <v>996.28002900000001</v>
      </c>
      <c r="E2814" s="260">
        <v>998.03997800000002</v>
      </c>
      <c r="F2814" s="261">
        <v>998.03997800000002</v>
      </c>
      <c r="G2814" s="260">
        <v>6862360000</v>
      </c>
      <c r="H2814" s="263">
        <f t="shared" si="43"/>
        <v>-2.2123823862572865E-2</v>
      </c>
      <c r="I2814" s="262"/>
      <c r="J2814" s="266">
        <v>2812</v>
      </c>
      <c r="K2814">
        <v>-2.2123823862572865E-2</v>
      </c>
      <c r="L2814" s="267">
        <v>-1.7722813536939512E-3</v>
      </c>
    </row>
    <row r="2815" spans="1:12" ht="14.4" x14ac:dyDescent="0.3">
      <c r="A2815" s="8">
        <v>40056</v>
      </c>
      <c r="B2815" s="260">
        <v>1025.209961</v>
      </c>
      <c r="C2815" s="260">
        <v>1025.209961</v>
      </c>
      <c r="D2815" s="260">
        <v>1014.619995</v>
      </c>
      <c r="E2815" s="260">
        <v>1020.619995</v>
      </c>
      <c r="F2815" s="261">
        <v>1020.619995</v>
      </c>
      <c r="G2815" s="260">
        <v>5004560000</v>
      </c>
      <c r="H2815" s="263">
        <f t="shared" si="43"/>
        <v>-8.076408078172349E-3</v>
      </c>
      <c r="I2815" s="262"/>
      <c r="J2815" s="266">
        <v>2813</v>
      </c>
      <c r="K2815">
        <v>-8.076408078172349E-3</v>
      </c>
      <c r="L2815" s="267">
        <v>-1.7719665943445476E-3</v>
      </c>
    </row>
    <row r="2816" spans="1:12" ht="14.4" x14ac:dyDescent="0.3">
      <c r="A2816" s="8">
        <v>40053</v>
      </c>
      <c r="B2816" s="260">
        <v>1031.619995</v>
      </c>
      <c r="C2816" s="260">
        <v>1039.469971</v>
      </c>
      <c r="D2816" s="260">
        <v>1023.130005</v>
      </c>
      <c r="E2816" s="260">
        <v>1028.9300539999999</v>
      </c>
      <c r="F2816" s="261">
        <v>1028.9300539999999</v>
      </c>
      <c r="G2816" s="260">
        <v>5785780000</v>
      </c>
      <c r="H2816" s="263">
        <f t="shared" si="43"/>
        <v>-1.988327649194644E-3</v>
      </c>
      <c r="I2816" s="262"/>
      <c r="J2816" s="266">
        <v>2814</v>
      </c>
      <c r="K2816">
        <v>-1.988327649194644E-3</v>
      </c>
      <c r="L2816" s="267">
        <v>-1.7704148533105963E-3</v>
      </c>
    </row>
    <row r="2817" spans="1:12" ht="14.4" x14ac:dyDescent="0.3">
      <c r="A2817" s="8">
        <v>40052</v>
      </c>
      <c r="B2817" s="260">
        <v>1027.8100589999999</v>
      </c>
      <c r="C2817" s="260">
        <v>1033.329956</v>
      </c>
      <c r="D2817" s="260">
        <v>1016.200012</v>
      </c>
      <c r="E2817" s="260">
        <v>1030.9799800000001</v>
      </c>
      <c r="F2817" s="261">
        <v>1030.9799800000001</v>
      </c>
      <c r="G2817" s="260">
        <v>5785880000</v>
      </c>
      <c r="H2817" s="263">
        <f t="shared" si="43"/>
        <v>2.7817618701210566E-3</v>
      </c>
      <c r="I2817" s="262"/>
      <c r="J2817" s="266">
        <v>2815</v>
      </c>
      <c r="K2817">
        <v>2.7817618701210566E-3</v>
      </c>
      <c r="L2817" s="267">
        <v>-1.768931659732059E-3</v>
      </c>
    </row>
    <row r="2818" spans="1:12" ht="14.4" x14ac:dyDescent="0.3">
      <c r="A2818" s="8">
        <v>40051</v>
      </c>
      <c r="B2818" s="260">
        <v>1027.349976</v>
      </c>
      <c r="C2818" s="260">
        <v>1032.469971</v>
      </c>
      <c r="D2818" s="260">
        <v>1021.570007</v>
      </c>
      <c r="E2818" s="260">
        <v>1028.119995</v>
      </c>
      <c r="F2818" s="261">
        <v>1028.119995</v>
      </c>
      <c r="G2818" s="260">
        <v>5080060000</v>
      </c>
      <c r="H2818" s="263">
        <f t="shared" si="43"/>
        <v>1.1672665369651476E-4</v>
      </c>
      <c r="I2818" s="262"/>
      <c r="J2818" s="266">
        <v>2816</v>
      </c>
      <c r="K2818">
        <v>1.1672665369651476E-4</v>
      </c>
      <c r="L2818" s="267">
        <v>-1.7689021705671389E-3</v>
      </c>
    </row>
    <row r="2819" spans="1:12" ht="14.4" x14ac:dyDescent="0.3">
      <c r="A2819" s="8">
        <v>40050</v>
      </c>
      <c r="B2819" s="260">
        <v>1026.630005</v>
      </c>
      <c r="C2819" s="260">
        <v>1037.75</v>
      </c>
      <c r="D2819" s="260">
        <v>1026.209961</v>
      </c>
      <c r="E2819" s="260">
        <v>1028</v>
      </c>
      <c r="F2819" s="261">
        <v>1028</v>
      </c>
      <c r="G2819" s="260">
        <v>5768740000</v>
      </c>
      <c r="H2819" s="263">
        <f t="shared" si="43"/>
        <v>2.369466860332437E-3</v>
      </c>
      <c r="I2819" s="262"/>
      <c r="J2819" s="266">
        <v>2817</v>
      </c>
      <c r="K2819">
        <v>2.369466860332437E-3</v>
      </c>
      <c r="L2819" s="267">
        <v>-1.7674598064104966E-3</v>
      </c>
    </row>
    <row r="2820" spans="1:12" ht="14.4" x14ac:dyDescent="0.3">
      <c r="A2820" s="8">
        <v>40049</v>
      </c>
      <c r="B2820" s="260">
        <v>1026.589966</v>
      </c>
      <c r="C2820" s="260">
        <v>1035.8199460000001</v>
      </c>
      <c r="D2820" s="260">
        <v>1022.47998</v>
      </c>
      <c r="E2820" s="260">
        <v>1025.5699460000001</v>
      </c>
      <c r="F2820" s="261">
        <v>1025.5699460000001</v>
      </c>
      <c r="G2820" s="260">
        <v>6302450000</v>
      </c>
      <c r="H2820" s="263">
        <f t="shared" ref="H2820:H2883" si="44">(F2820-F2821)/F2821</f>
        <v>-5.4579731346995365E-4</v>
      </c>
      <c r="I2820" s="262"/>
      <c r="J2820" s="266">
        <v>2818</v>
      </c>
      <c r="K2820">
        <v>-5.4579731346995365E-4</v>
      </c>
      <c r="L2820" s="267">
        <v>-1.7618682787631547E-3</v>
      </c>
    </row>
    <row r="2821" spans="1:12" ht="14.4" x14ac:dyDescent="0.3">
      <c r="A2821" s="8">
        <v>40046</v>
      </c>
      <c r="B2821" s="260">
        <v>1009.059998</v>
      </c>
      <c r="C2821" s="260">
        <v>1027.589966</v>
      </c>
      <c r="D2821" s="260">
        <v>1009.059998</v>
      </c>
      <c r="E2821" s="260">
        <v>1026.130005</v>
      </c>
      <c r="F2821" s="261">
        <v>1026.130005</v>
      </c>
      <c r="G2821" s="260">
        <v>5885550000</v>
      </c>
      <c r="H2821" s="263">
        <f t="shared" si="44"/>
        <v>1.8622760349339136E-2</v>
      </c>
      <c r="I2821" s="262"/>
      <c r="J2821" s="266">
        <v>2819</v>
      </c>
      <c r="K2821">
        <v>1.8622760349339136E-2</v>
      </c>
      <c r="L2821" s="267">
        <v>-1.7569853512066982E-3</v>
      </c>
    </row>
    <row r="2822" spans="1:12" ht="14.4" x14ac:dyDescent="0.3">
      <c r="A2822" s="8">
        <v>40045</v>
      </c>
      <c r="B2822" s="260">
        <v>996.40997300000004</v>
      </c>
      <c r="C2822" s="260">
        <v>1008.919983</v>
      </c>
      <c r="D2822" s="260">
        <v>996.39001499999995</v>
      </c>
      <c r="E2822" s="260">
        <v>1007.369995</v>
      </c>
      <c r="F2822" s="261">
        <v>1007.369995</v>
      </c>
      <c r="G2822" s="260">
        <v>4893160000</v>
      </c>
      <c r="H2822" s="263">
        <f t="shared" si="44"/>
        <v>1.0948731267816017E-2</v>
      </c>
      <c r="I2822" s="262"/>
      <c r="J2822" s="266">
        <v>2820</v>
      </c>
      <c r="K2822">
        <v>1.0948731267816017E-2</v>
      </c>
      <c r="L2822" s="267">
        <v>-1.7548268143076353E-3</v>
      </c>
    </row>
    <row r="2823" spans="1:12" ht="14.4" x14ac:dyDescent="0.3">
      <c r="A2823" s="8">
        <v>40044</v>
      </c>
      <c r="B2823" s="260">
        <v>986.88000499999998</v>
      </c>
      <c r="C2823" s="260">
        <v>999.60998500000005</v>
      </c>
      <c r="D2823" s="260">
        <v>980.61999500000002</v>
      </c>
      <c r="E2823" s="260">
        <v>996.46002199999998</v>
      </c>
      <c r="F2823" s="261">
        <v>996.46002199999998</v>
      </c>
      <c r="G2823" s="260">
        <v>4257000000</v>
      </c>
      <c r="H2823" s="263">
        <f t="shared" si="44"/>
        <v>6.8609123411192503E-3</v>
      </c>
      <c r="I2823" s="262"/>
      <c r="J2823" s="266">
        <v>2821</v>
      </c>
      <c r="K2823">
        <v>6.8609123411192503E-3</v>
      </c>
      <c r="L2823" s="267">
        <v>-1.7527108383560749E-3</v>
      </c>
    </row>
    <row r="2824" spans="1:12" ht="14.4" x14ac:dyDescent="0.3">
      <c r="A2824" s="8">
        <v>40043</v>
      </c>
      <c r="B2824" s="260">
        <v>980.61999500000002</v>
      </c>
      <c r="C2824" s="260">
        <v>991.20001200000002</v>
      </c>
      <c r="D2824" s="260">
        <v>980.61999500000002</v>
      </c>
      <c r="E2824" s="260">
        <v>989.669983</v>
      </c>
      <c r="F2824" s="261">
        <v>989.669983</v>
      </c>
      <c r="G2824" s="260">
        <v>4198970000</v>
      </c>
      <c r="H2824" s="263">
        <f t="shared" si="44"/>
        <v>1.0145655642792566E-2</v>
      </c>
      <c r="I2824" s="262"/>
      <c r="J2824" s="266">
        <v>2822</v>
      </c>
      <c r="K2824">
        <v>1.0145655642792566E-2</v>
      </c>
      <c r="L2824" s="267">
        <v>-1.7522971074762906E-3</v>
      </c>
    </row>
    <row r="2825" spans="1:12" ht="14.4" x14ac:dyDescent="0.3">
      <c r="A2825" s="8">
        <v>40042</v>
      </c>
      <c r="B2825" s="260">
        <v>998.17999299999997</v>
      </c>
      <c r="C2825" s="260">
        <v>998.17999299999997</v>
      </c>
      <c r="D2825" s="260">
        <v>978.51000999999997</v>
      </c>
      <c r="E2825" s="260">
        <v>979.72997999999995</v>
      </c>
      <c r="F2825" s="261">
        <v>979.72997999999995</v>
      </c>
      <c r="G2825" s="260">
        <v>4088570000</v>
      </c>
      <c r="H2825" s="263">
        <f t="shared" si="44"/>
        <v>-2.4260819592823234E-2</v>
      </c>
      <c r="I2825" s="262"/>
      <c r="J2825" s="266">
        <v>2823</v>
      </c>
      <c r="K2825">
        <v>-2.4260819592823234E-2</v>
      </c>
      <c r="L2825" s="267">
        <v>-1.7506226483432865E-3</v>
      </c>
    </row>
    <row r="2826" spans="1:12" ht="14.4" x14ac:dyDescent="0.3">
      <c r="A2826" s="8">
        <v>40039</v>
      </c>
      <c r="B2826" s="260">
        <v>1012.22998</v>
      </c>
      <c r="C2826" s="260">
        <v>1012.599976</v>
      </c>
      <c r="D2826" s="260">
        <v>994.59997599999997</v>
      </c>
      <c r="E2826" s="260">
        <v>1004.090027</v>
      </c>
      <c r="F2826" s="261">
        <v>1004.090027</v>
      </c>
      <c r="G2826" s="260">
        <v>4940750000</v>
      </c>
      <c r="H2826" s="263">
        <f t="shared" si="44"/>
        <v>-8.5313490966269136E-3</v>
      </c>
      <c r="I2826" s="262"/>
      <c r="J2826" s="266">
        <v>2824</v>
      </c>
      <c r="K2826">
        <v>-8.5313490966269136E-3</v>
      </c>
      <c r="L2826" s="267">
        <v>-1.7487087128838161E-3</v>
      </c>
    </row>
    <row r="2827" spans="1:12" ht="14.4" x14ac:dyDescent="0.3">
      <c r="A2827" s="8">
        <v>40038</v>
      </c>
      <c r="B2827" s="260">
        <v>1005.8599850000001</v>
      </c>
      <c r="C2827" s="260">
        <v>1013.1400149999999</v>
      </c>
      <c r="D2827" s="260">
        <v>1000.820007</v>
      </c>
      <c r="E2827" s="260">
        <v>1012.72998</v>
      </c>
      <c r="F2827" s="261">
        <v>1012.72998</v>
      </c>
      <c r="G2827" s="260">
        <v>5250660000</v>
      </c>
      <c r="H2827" s="263">
        <f t="shared" si="44"/>
        <v>6.8800091605373016E-3</v>
      </c>
      <c r="I2827" s="262"/>
      <c r="J2827" s="266">
        <v>2825</v>
      </c>
      <c r="K2827">
        <v>6.8800091605373016E-3</v>
      </c>
      <c r="L2827" s="267">
        <v>-1.7457311460168847E-3</v>
      </c>
    </row>
    <row r="2828" spans="1:12" ht="14.4" x14ac:dyDescent="0.3">
      <c r="A2828" s="8">
        <v>40037</v>
      </c>
      <c r="B2828" s="260">
        <v>994</v>
      </c>
      <c r="C2828" s="260">
        <v>1012.780029</v>
      </c>
      <c r="D2828" s="260">
        <v>993.35998500000005</v>
      </c>
      <c r="E2828" s="260">
        <v>1005.809998</v>
      </c>
      <c r="F2828" s="261">
        <v>1005.809998</v>
      </c>
      <c r="G2828" s="260">
        <v>5498170000</v>
      </c>
      <c r="H2828" s="263">
        <f t="shared" si="44"/>
        <v>1.1525139313725875E-2</v>
      </c>
      <c r="I2828" s="262"/>
      <c r="J2828" s="266">
        <v>2826</v>
      </c>
      <c r="K2828">
        <v>1.1525139313725875E-2</v>
      </c>
      <c r="L2828" s="267">
        <v>-1.7424960872980866E-3</v>
      </c>
    </row>
    <row r="2829" spans="1:12" ht="14.4" x14ac:dyDescent="0.3">
      <c r="A2829" s="8">
        <v>40036</v>
      </c>
      <c r="B2829" s="260">
        <v>1005.77002</v>
      </c>
      <c r="C2829" s="260">
        <v>1005.77002</v>
      </c>
      <c r="D2829" s="260">
        <v>992.40002400000003</v>
      </c>
      <c r="E2829" s="260">
        <v>994.34997599999997</v>
      </c>
      <c r="F2829" s="261">
        <v>994.34997599999997</v>
      </c>
      <c r="G2829" s="260">
        <v>5773160000</v>
      </c>
      <c r="H2829" s="263">
        <f t="shared" si="44"/>
        <v>-1.2660113498006876E-2</v>
      </c>
      <c r="I2829" s="262"/>
      <c r="J2829" s="266">
        <v>2827</v>
      </c>
      <c r="K2829">
        <v>-1.2660113498006876E-2</v>
      </c>
      <c r="L2829" s="267">
        <v>-1.7404114266579603E-3</v>
      </c>
    </row>
    <row r="2830" spans="1:12" ht="14.4" x14ac:dyDescent="0.3">
      <c r="A2830" s="8">
        <v>40035</v>
      </c>
      <c r="B2830" s="260">
        <v>1008.8900149999999</v>
      </c>
      <c r="C2830" s="260">
        <v>1010.119995</v>
      </c>
      <c r="D2830" s="260">
        <v>1000.98999</v>
      </c>
      <c r="E2830" s="260">
        <v>1007.099976</v>
      </c>
      <c r="F2830" s="261">
        <v>1007.099976</v>
      </c>
      <c r="G2830" s="260">
        <v>5406080000</v>
      </c>
      <c r="H2830" s="263">
        <f t="shared" si="44"/>
        <v>-3.3449490013646639E-3</v>
      </c>
      <c r="I2830" s="262"/>
      <c r="J2830" s="266">
        <v>2828</v>
      </c>
      <c r="K2830">
        <v>-3.3449490013646639E-3</v>
      </c>
      <c r="L2830" s="267">
        <v>-1.7368358727392343E-3</v>
      </c>
    </row>
    <row r="2831" spans="1:12" ht="14.4" x14ac:dyDescent="0.3">
      <c r="A2831" s="8">
        <v>40032</v>
      </c>
      <c r="B2831" s="260">
        <v>999.830017</v>
      </c>
      <c r="C2831" s="260">
        <v>1018</v>
      </c>
      <c r="D2831" s="260">
        <v>999.830017</v>
      </c>
      <c r="E2831" s="260">
        <v>1010.47998</v>
      </c>
      <c r="F2831" s="261">
        <v>1010.47998</v>
      </c>
      <c r="G2831" s="260">
        <v>6827090000</v>
      </c>
      <c r="H2831" s="263">
        <f t="shared" si="44"/>
        <v>1.3439205250865997E-2</v>
      </c>
      <c r="I2831" s="262"/>
      <c r="J2831" s="266">
        <v>2829</v>
      </c>
      <c r="K2831">
        <v>1.3439205250865997E-2</v>
      </c>
      <c r="L2831" s="267">
        <v>-1.7318869151060248E-3</v>
      </c>
    </row>
    <row r="2832" spans="1:12" ht="14.4" x14ac:dyDescent="0.3">
      <c r="A2832" s="8">
        <v>40031</v>
      </c>
      <c r="B2832" s="260">
        <v>1004.059998</v>
      </c>
      <c r="C2832" s="260">
        <v>1008</v>
      </c>
      <c r="D2832" s="260">
        <v>992.48999000000003</v>
      </c>
      <c r="E2832" s="260">
        <v>997.080017</v>
      </c>
      <c r="F2832" s="261">
        <v>997.080017</v>
      </c>
      <c r="G2832" s="260">
        <v>6753380000</v>
      </c>
      <c r="H2832" s="263">
        <f t="shared" si="44"/>
        <v>-5.6246551012396149E-3</v>
      </c>
      <c r="I2832" s="262"/>
      <c r="J2832" s="266">
        <v>2830</v>
      </c>
      <c r="K2832">
        <v>-5.6246551012396149E-3</v>
      </c>
      <c r="L2832" s="267">
        <v>-1.7281487043465207E-3</v>
      </c>
    </row>
    <row r="2833" spans="1:12" ht="14.4" x14ac:dyDescent="0.3">
      <c r="A2833" s="8">
        <v>40030</v>
      </c>
      <c r="B2833" s="260">
        <v>1005.409973</v>
      </c>
      <c r="C2833" s="260">
        <v>1006.6400149999999</v>
      </c>
      <c r="D2833" s="260">
        <v>994.30999799999995</v>
      </c>
      <c r="E2833" s="260">
        <v>1002.719971</v>
      </c>
      <c r="F2833" s="261">
        <v>1002.719971</v>
      </c>
      <c r="G2833" s="260">
        <v>7242120000</v>
      </c>
      <c r="H2833" s="263">
        <f t="shared" si="44"/>
        <v>-2.9135911401321096E-3</v>
      </c>
      <c r="I2833" s="262"/>
      <c r="J2833" s="266">
        <v>2831</v>
      </c>
      <c r="K2833">
        <v>-2.9135911401321096E-3</v>
      </c>
      <c r="L2833" s="267">
        <v>-1.7207355396895924E-3</v>
      </c>
    </row>
    <row r="2834" spans="1:12" ht="14.4" x14ac:dyDescent="0.3">
      <c r="A2834" s="8">
        <v>40029</v>
      </c>
      <c r="B2834" s="260">
        <v>1001.409973</v>
      </c>
      <c r="C2834" s="260">
        <v>1007.119995</v>
      </c>
      <c r="D2834" s="260">
        <v>996.67999299999997</v>
      </c>
      <c r="E2834" s="260">
        <v>1005.650024</v>
      </c>
      <c r="F2834" s="261">
        <v>1005.650024</v>
      </c>
      <c r="G2834" s="260">
        <v>5713700000</v>
      </c>
      <c r="H2834" s="263">
        <f t="shared" si="44"/>
        <v>3.0120971693840815E-3</v>
      </c>
      <c r="I2834" s="262"/>
      <c r="J2834" s="266">
        <v>2832</v>
      </c>
      <c r="K2834">
        <v>3.0120971693840815E-3</v>
      </c>
      <c r="L2834" s="267">
        <v>-1.7177586918259E-3</v>
      </c>
    </row>
    <row r="2835" spans="1:12" ht="14.4" x14ac:dyDescent="0.3">
      <c r="A2835" s="8">
        <v>40028</v>
      </c>
      <c r="B2835" s="260">
        <v>990.21997099999999</v>
      </c>
      <c r="C2835" s="260">
        <v>1003.6099850000001</v>
      </c>
      <c r="D2835" s="260">
        <v>990.21997099999999</v>
      </c>
      <c r="E2835" s="260">
        <v>1002.630005</v>
      </c>
      <c r="F2835" s="261">
        <v>1002.630005</v>
      </c>
      <c r="G2835" s="260">
        <v>5603440000</v>
      </c>
      <c r="H2835" s="263">
        <f t="shared" si="44"/>
        <v>1.5342108505328916E-2</v>
      </c>
      <c r="I2835" s="262"/>
      <c r="J2835" s="266">
        <v>2833</v>
      </c>
      <c r="K2835">
        <v>1.5342108505328916E-2</v>
      </c>
      <c r="L2835" s="267">
        <v>-1.717309291842263E-3</v>
      </c>
    </row>
    <row r="2836" spans="1:12" ht="14.4" x14ac:dyDescent="0.3">
      <c r="A2836" s="8">
        <v>40025</v>
      </c>
      <c r="B2836" s="260">
        <v>986.79998799999998</v>
      </c>
      <c r="C2836" s="260">
        <v>993.17999299999997</v>
      </c>
      <c r="D2836" s="260">
        <v>982.84997599999997</v>
      </c>
      <c r="E2836" s="260">
        <v>987.47997999999995</v>
      </c>
      <c r="F2836" s="261">
        <v>987.47997999999995</v>
      </c>
      <c r="G2836" s="260">
        <v>5139070000</v>
      </c>
      <c r="H2836" s="263">
        <f t="shared" si="44"/>
        <v>7.3978211299716742E-4</v>
      </c>
      <c r="I2836" s="262"/>
      <c r="J2836" s="266">
        <v>2834</v>
      </c>
      <c r="K2836">
        <v>7.3978211299716742E-4</v>
      </c>
      <c r="L2836" s="267">
        <v>-1.7171962294295108E-3</v>
      </c>
    </row>
    <row r="2837" spans="1:12" ht="14.4" x14ac:dyDescent="0.3">
      <c r="A2837" s="8">
        <v>40024</v>
      </c>
      <c r="B2837" s="260">
        <v>976.01000999999997</v>
      </c>
      <c r="C2837" s="260">
        <v>996.67999299999997</v>
      </c>
      <c r="D2837" s="260">
        <v>976.01000999999997</v>
      </c>
      <c r="E2837" s="260">
        <v>986.75</v>
      </c>
      <c r="F2837" s="261">
        <v>986.75</v>
      </c>
      <c r="G2837" s="260">
        <v>6035180000</v>
      </c>
      <c r="H2837" s="263">
        <f t="shared" si="44"/>
        <v>1.189558089986774E-2</v>
      </c>
      <c r="I2837" s="262"/>
      <c r="J2837" s="266">
        <v>2835</v>
      </c>
      <c r="K2837">
        <v>1.189558089986774E-2</v>
      </c>
      <c r="L2837" s="267">
        <v>-1.7164582234175745E-3</v>
      </c>
    </row>
    <row r="2838" spans="1:12" ht="14.4" x14ac:dyDescent="0.3">
      <c r="A2838" s="8">
        <v>40023</v>
      </c>
      <c r="B2838" s="260">
        <v>977.65997300000004</v>
      </c>
      <c r="C2838" s="260">
        <v>977.76000999999997</v>
      </c>
      <c r="D2838" s="260">
        <v>968.65002400000003</v>
      </c>
      <c r="E2838" s="260">
        <v>975.15002400000003</v>
      </c>
      <c r="F2838" s="261">
        <v>975.15002400000003</v>
      </c>
      <c r="G2838" s="260">
        <v>5178770000</v>
      </c>
      <c r="H2838" s="263">
        <f t="shared" si="44"/>
        <v>-4.5629642339017253E-3</v>
      </c>
      <c r="I2838" s="262"/>
      <c r="J2838" s="266">
        <v>2836</v>
      </c>
      <c r="K2838">
        <v>-4.5629642339017253E-3</v>
      </c>
      <c r="L2838" s="267">
        <v>-1.7163505528008957E-3</v>
      </c>
    </row>
    <row r="2839" spans="1:12" ht="14.4" x14ac:dyDescent="0.3">
      <c r="A2839" s="8">
        <v>40022</v>
      </c>
      <c r="B2839" s="260">
        <v>981.47997999999995</v>
      </c>
      <c r="C2839" s="260">
        <v>982.34997599999997</v>
      </c>
      <c r="D2839" s="260">
        <v>969.34997599999997</v>
      </c>
      <c r="E2839" s="260">
        <v>979.61999500000002</v>
      </c>
      <c r="F2839" s="261">
        <v>979.61999500000002</v>
      </c>
      <c r="G2839" s="260">
        <v>5490350000</v>
      </c>
      <c r="H2839" s="263">
        <f t="shared" si="44"/>
        <v>-2.6064448657527792E-3</v>
      </c>
      <c r="I2839" s="262"/>
      <c r="J2839" s="266">
        <v>2837</v>
      </c>
      <c r="K2839">
        <v>-2.6064448657527792E-3</v>
      </c>
      <c r="L2839" s="267">
        <v>-1.7123297823877128E-3</v>
      </c>
    </row>
    <row r="2840" spans="1:12" ht="14.4" x14ac:dyDescent="0.3">
      <c r="A2840" s="8">
        <v>40021</v>
      </c>
      <c r="B2840" s="260">
        <v>978.63000499999998</v>
      </c>
      <c r="C2840" s="260">
        <v>982.48999000000003</v>
      </c>
      <c r="D2840" s="260">
        <v>972.28997800000002</v>
      </c>
      <c r="E2840" s="260">
        <v>982.17999299999997</v>
      </c>
      <c r="F2840" s="261">
        <v>982.17999299999997</v>
      </c>
      <c r="G2840" s="260">
        <v>4631290000</v>
      </c>
      <c r="H2840" s="263">
        <f t="shared" si="44"/>
        <v>2.9818260422990236E-3</v>
      </c>
      <c r="I2840" s="262"/>
      <c r="J2840" s="266">
        <v>2838</v>
      </c>
      <c r="K2840">
        <v>2.9818260422990236E-3</v>
      </c>
      <c r="L2840" s="267">
        <v>-1.7119198471219903E-3</v>
      </c>
    </row>
    <row r="2841" spans="1:12" ht="14.4" x14ac:dyDescent="0.3">
      <c r="A2841" s="8">
        <v>40018</v>
      </c>
      <c r="B2841" s="260">
        <v>972.15997300000004</v>
      </c>
      <c r="C2841" s="260">
        <v>979.78997800000002</v>
      </c>
      <c r="D2841" s="260">
        <v>965.95001200000002</v>
      </c>
      <c r="E2841" s="260">
        <v>979.26000999999997</v>
      </c>
      <c r="F2841" s="261">
        <v>979.26000999999997</v>
      </c>
      <c r="G2841" s="260">
        <v>4458300000</v>
      </c>
      <c r="H2841" s="263">
        <f t="shared" si="44"/>
        <v>3.0421617213404872E-3</v>
      </c>
      <c r="I2841" s="262"/>
      <c r="J2841" s="266">
        <v>2839</v>
      </c>
      <c r="K2841">
        <v>3.0421617213404872E-3</v>
      </c>
      <c r="L2841" s="267">
        <v>-1.7107461093028972E-3</v>
      </c>
    </row>
    <row r="2842" spans="1:12" ht="14.4" x14ac:dyDescent="0.3">
      <c r="A2842" s="8">
        <v>40017</v>
      </c>
      <c r="B2842" s="260">
        <v>954.07000700000003</v>
      </c>
      <c r="C2842" s="260">
        <v>979.419983</v>
      </c>
      <c r="D2842" s="260">
        <v>953.27002000000005</v>
      </c>
      <c r="E2842" s="260">
        <v>976.28997800000002</v>
      </c>
      <c r="F2842" s="261">
        <v>976.28997800000002</v>
      </c>
      <c r="G2842" s="260">
        <v>5761650000</v>
      </c>
      <c r="H2842" s="263">
        <f t="shared" si="44"/>
        <v>2.3289665157663831E-2</v>
      </c>
      <c r="I2842" s="262"/>
      <c r="J2842" s="266">
        <v>2840</v>
      </c>
      <c r="K2842">
        <v>2.3289665157663831E-2</v>
      </c>
      <c r="L2842" s="267">
        <v>-1.709812315839227E-3</v>
      </c>
    </row>
    <row r="2843" spans="1:12" ht="14.4" x14ac:dyDescent="0.3">
      <c r="A2843" s="8">
        <v>40016</v>
      </c>
      <c r="B2843" s="260">
        <v>953.40002400000003</v>
      </c>
      <c r="C2843" s="260">
        <v>959.830017</v>
      </c>
      <c r="D2843" s="260">
        <v>947.75</v>
      </c>
      <c r="E2843" s="260">
        <v>954.07000700000003</v>
      </c>
      <c r="F2843" s="261">
        <v>954.07000700000003</v>
      </c>
      <c r="G2843" s="260">
        <v>4634100000</v>
      </c>
      <c r="H2843" s="263">
        <f t="shared" si="44"/>
        <v>-5.3427684522749192E-4</v>
      </c>
      <c r="I2843" s="262"/>
      <c r="J2843" s="266">
        <v>2841</v>
      </c>
      <c r="K2843">
        <v>-5.3427684522749192E-4</v>
      </c>
      <c r="L2843" s="267">
        <v>-1.7080171145771612E-3</v>
      </c>
    </row>
    <row r="2844" spans="1:12" ht="14.4" x14ac:dyDescent="0.3">
      <c r="A2844" s="8">
        <v>40015</v>
      </c>
      <c r="B2844" s="260">
        <v>951.96997099999999</v>
      </c>
      <c r="C2844" s="260">
        <v>956.53002900000001</v>
      </c>
      <c r="D2844" s="260">
        <v>943.21997099999999</v>
      </c>
      <c r="E2844" s="260">
        <v>954.580017</v>
      </c>
      <c r="F2844" s="261">
        <v>954.580017</v>
      </c>
      <c r="G2844" s="260">
        <v>5309300000</v>
      </c>
      <c r="H2844" s="263">
        <f t="shared" si="44"/>
        <v>3.6272770093085387E-3</v>
      </c>
      <c r="I2844" s="262"/>
      <c r="J2844" s="266">
        <v>2842</v>
      </c>
      <c r="K2844">
        <v>3.6272770093085387E-3</v>
      </c>
      <c r="L2844" s="267">
        <v>-1.7041679935436492E-3</v>
      </c>
    </row>
    <row r="2845" spans="1:12" ht="14.4" x14ac:dyDescent="0.3">
      <c r="A2845" s="8">
        <v>40014</v>
      </c>
      <c r="B2845" s="260">
        <v>942.07000700000003</v>
      </c>
      <c r="C2845" s="260">
        <v>951.61999500000002</v>
      </c>
      <c r="D2845" s="260">
        <v>940.98999000000003</v>
      </c>
      <c r="E2845" s="260">
        <v>951.13000499999998</v>
      </c>
      <c r="F2845" s="261">
        <v>951.13000499999998</v>
      </c>
      <c r="G2845" s="260">
        <v>4853150000</v>
      </c>
      <c r="H2845" s="263">
        <f t="shared" si="44"/>
        <v>1.1431548887515956E-2</v>
      </c>
      <c r="I2845" s="262"/>
      <c r="J2845" s="266">
        <v>2843</v>
      </c>
      <c r="K2845">
        <v>1.1431548887515956E-2</v>
      </c>
      <c r="L2845" s="267">
        <v>-1.6988641157427808E-3</v>
      </c>
    </row>
    <row r="2846" spans="1:12" ht="14.4" x14ac:dyDescent="0.3">
      <c r="A2846" s="8">
        <v>40011</v>
      </c>
      <c r="B2846" s="260">
        <v>940.55999799999995</v>
      </c>
      <c r="C2846" s="260">
        <v>941.89001499999995</v>
      </c>
      <c r="D2846" s="260">
        <v>934.65002400000003</v>
      </c>
      <c r="E2846" s="260">
        <v>940.38000499999998</v>
      </c>
      <c r="F2846" s="261">
        <v>940.38000499999998</v>
      </c>
      <c r="G2846" s="260">
        <v>5141380000</v>
      </c>
      <c r="H2846" s="263">
        <f t="shared" si="44"/>
        <v>-3.8266152584844564E-4</v>
      </c>
      <c r="I2846" s="262"/>
      <c r="J2846" s="266">
        <v>2844</v>
      </c>
      <c r="K2846">
        <v>-3.8266152584844564E-4</v>
      </c>
      <c r="L2846" s="267">
        <v>-1.6912621635861431E-3</v>
      </c>
    </row>
    <row r="2847" spans="1:12" ht="14.4" x14ac:dyDescent="0.3">
      <c r="A2847" s="8">
        <v>40010</v>
      </c>
      <c r="B2847" s="260">
        <v>930.169983</v>
      </c>
      <c r="C2847" s="260">
        <v>943.96002199999998</v>
      </c>
      <c r="D2847" s="260">
        <v>927.45001200000002</v>
      </c>
      <c r="E2847" s="260">
        <v>940.73999000000003</v>
      </c>
      <c r="F2847" s="261">
        <v>940.73999000000003</v>
      </c>
      <c r="G2847" s="260">
        <v>4898640000</v>
      </c>
      <c r="H2847" s="263">
        <f t="shared" si="44"/>
        <v>8.641760368499795E-3</v>
      </c>
      <c r="I2847" s="262"/>
      <c r="J2847" s="266">
        <v>2845</v>
      </c>
      <c r="K2847">
        <v>8.641760368499795E-3</v>
      </c>
      <c r="L2847" s="267">
        <v>-1.6899011101581347E-3</v>
      </c>
    </row>
    <row r="2848" spans="1:12" ht="14.4" x14ac:dyDescent="0.3">
      <c r="A2848" s="8">
        <v>40009</v>
      </c>
      <c r="B2848" s="260">
        <v>910.15002400000003</v>
      </c>
      <c r="C2848" s="260">
        <v>933.95001200000002</v>
      </c>
      <c r="D2848" s="260">
        <v>910.15002400000003</v>
      </c>
      <c r="E2848" s="260">
        <v>932.67999299999997</v>
      </c>
      <c r="F2848" s="261">
        <v>932.67999299999997</v>
      </c>
      <c r="G2848" s="260">
        <v>5238830000</v>
      </c>
      <c r="H2848" s="263">
        <f t="shared" si="44"/>
        <v>2.962991830786034E-2</v>
      </c>
      <c r="I2848" s="262"/>
      <c r="J2848" s="266">
        <v>2846</v>
      </c>
      <c r="K2848">
        <v>2.962991830786034E-2</v>
      </c>
      <c r="L2848" s="267">
        <v>-1.6867527186751748E-3</v>
      </c>
    </row>
    <row r="2849" spans="1:12" ht="14.4" x14ac:dyDescent="0.3">
      <c r="A2849" s="8">
        <v>40008</v>
      </c>
      <c r="B2849" s="260">
        <v>900.77002000000005</v>
      </c>
      <c r="C2849" s="260">
        <v>905.84002699999996</v>
      </c>
      <c r="D2849" s="260">
        <v>896.5</v>
      </c>
      <c r="E2849" s="260">
        <v>905.84002699999996</v>
      </c>
      <c r="F2849" s="261">
        <v>905.84002699999996</v>
      </c>
      <c r="G2849" s="260">
        <v>4149030000</v>
      </c>
      <c r="H2849" s="263">
        <f t="shared" si="44"/>
        <v>5.3160635522920387E-3</v>
      </c>
      <c r="I2849" s="262"/>
      <c r="J2849" s="266">
        <v>2847</v>
      </c>
      <c r="K2849">
        <v>5.3160635522920387E-3</v>
      </c>
      <c r="L2849" s="267">
        <v>-1.6863569667646932E-3</v>
      </c>
    </row>
    <row r="2850" spans="1:12" ht="14.4" x14ac:dyDescent="0.3">
      <c r="A2850" s="8">
        <v>40007</v>
      </c>
      <c r="B2850" s="260">
        <v>879.57000700000003</v>
      </c>
      <c r="C2850" s="260">
        <v>901.04998799999998</v>
      </c>
      <c r="D2850" s="260">
        <v>875.32000700000003</v>
      </c>
      <c r="E2850" s="260">
        <v>901.04998799999998</v>
      </c>
      <c r="F2850" s="261">
        <v>901.04998799999998</v>
      </c>
      <c r="G2850" s="260">
        <v>4499440000</v>
      </c>
      <c r="H2850" s="263">
        <f t="shared" si="44"/>
        <v>2.4933721833325439E-2</v>
      </c>
      <c r="I2850" s="262"/>
      <c r="J2850" s="266">
        <v>2848</v>
      </c>
      <c r="K2850">
        <v>2.4933721833325439E-2</v>
      </c>
      <c r="L2850" s="267">
        <v>-1.6796584925691696E-3</v>
      </c>
    </row>
    <row r="2851" spans="1:12" ht="14.4" x14ac:dyDescent="0.3">
      <c r="A2851" s="8">
        <v>40004</v>
      </c>
      <c r="B2851" s="260">
        <v>880.03002900000001</v>
      </c>
      <c r="C2851" s="260">
        <v>883.57000700000003</v>
      </c>
      <c r="D2851" s="260">
        <v>872.80999799999995</v>
      </c>
      <c r="E2851" s="260">
        <v>879.13000499999998</v>
      </c>
      <c r="F2851" s="261">
        <v>879.13000499999998</v>
      </c>
      <c r="G2851" s="260">
        <v>3912080000</v>
      </c>
      <c r="H2851" s="263">
        <f t="shared" si="44"/>
        <v>-4.0218290072877921E-3</v>
      </c>
      <c r="I2851" s="262"/>
      <c r="J2851" s="266">
        <v>2849</v>
      </c>
      <c r="K2851">
        <v>-4.0218290072877921E-3</v>
      </c>
      <c r="L2851" s="267">
        <v>-1.6740329977710498E-3</v>
      </c>
    </row>
    <row r="2852" spans="1:12" ht="14.4" x14ac:dyDescent="0.3">
      <c r="A2852" s="8">
        <v>40003</v>
      </c>
      <c r="B2852" s="260">
        <v>881.28002900000001</v>
      </c>
      <c r="C2852" s="260">
        <v>887.85998500000005</v>
      </c>
      <c r="D2852" s="260">
        <v>878.45001200000002</v>
      </c>
      <c r="E2852" s="260">
        <v>882.67999299999997</v>
      </c>
      <c r="F2852" s="261">
        <v>882.67999299999997</v>
      </c>
      <c r="G2852" s="260">
        <v>4347170000</v>
      </c>
      <c r="H2852" s="263">
        <f t="shared" si="44"/>
        <v>3.5472224829397225E-3</v>
      </c>
      <c r="I2852" s="262"/>
      <c r="J2852" s="266">
        <v>2850</v>
      </c>
      <c r="K2852">
        <v>3.5472224829397225E-3</v>
      </c>
      <c r="L2852" s="267">
        <v>-1.6685367712932549E-3</v>
      </c>
    </row>
    <row r="2853" spans="1:12" ht="14.4" x14ac:dyDescent="0.3">
      <c r="A2853" s="8">
        <v>40002</v>
      </c>
      <c r="B2853" s="260">
        <v>881.90002400000003</v>
      </c>
      <c r="C2853" s="260">
        <v>886.79998799999998</v>
      </c>
      <c r="D2853" s="260">
        <v>869.32000700000003</v>
      </c>
      <c r="E2853" s="260">
        <v>879.55999799999995</v>
      </c>
      <c r="F2853" s="261">
        <v>879.55999799999995</v>
      </c>
      <c r="G2853" s="260">
        <v>5721780000</v>
      </c>
      <c r="H2853" s="263">
        <f t="shared" si="44"/>
        <v>-1.6685367712932549E-3</v>
      </c>
      <c r="I2853" s="262"/>
      <c r="J2853" s="266">
        <v>2851</v>
      </c>
      <c r="K2853">
        <v>-1.6685367712932549E-3</v>
      </c>
      <c r="L2853" s="267">
        <v>-1.6661305078948E-3</v>
      </c>
    </row>
    <row r="2854" spans="1:12" ht="14.4" x14ac:dyDescent="0.3">
      <c r="A2854" s="8">
        <v>40001</v>
      </c>
      <c r="B2854" s="260">
        <v>898.59997599999997</v>
      </c>
      <c r="C2854" s="260">
        <v>898.59997599999997</v>
      </c>
      <c r="D2854" s="260">
        <v>879.92999299999997</v>
      </c>
      <c r="E2854" s="260">
        <v>881.03002900000001</v>
      </c>
      <c r="F2854" s="261">
        <v>881.03002900000001</v>
      </c>
      <c r="G2854" s="260">
        <v>4673300000</v>
      </c>
      <c r="H2854" s="263">
        <f t="shared" si="44"/>
        <v>-1.968348603660881E-2</v>
      </c>
      <c r="I2854" s="262"/>
      <c r="J2854" s="266">
        <v>2852</v>
      </c>
      <c r="K2854">
        <v>-1.968348603660881E-2</v>
      </c>
      <c r="L2854" s="267">
        <v>-1.6652416030398568E-3</v>
      </c>
    </row>
    <row r="2855" spans="1:12" ht="14.4" x14ac:dyDescent="0.3">
      <c r="A2855" s="8">
        <v>40000</v>
      </c>
      <c r="B2855" s="260">
        <v>894.27002000000005</v>
      </c>
      <c r="C2855" s="260">
        <v>898.71997099999999</v>
      </c>
      <c r="D2855" s="260">
        <v>886.35998500000005</v>
      </c>
      <c r="E2855" s="260">
        <v>898.71997099999999</v>
      </c>
      <c r="F2855" s="261">
        <v>898.71997099999999</v>
      </c>
      <c r="G2855" s="260">
        <v>4712580000</v>
      </c>
      <c r="H2855" s="263">
        <f t="shared" si="44"/>
        <v>2.5657482470468141E-3</v>
      </c>
      <c r="I2855" s="262"/>
      <c r="J2855" s="266">
        <v>2853</v>
      </c>
      <c r="K2855">
        <v>2.5657482470468141E-3</v>
      </c>
      <c r="L2855" s="267">
        <v>-1.6610054534745621E-3</v>
      </c>
    </row>
    <row r="2856" spans="1:12" ht="14.4" x14ac:dyDescent="0.3">
      <c r="A2856" s="8">
        <v>39996</v>
      </c>
      <c r="B2856" s="260">
        <v>921.23999000000003</v>
      </c>
      <c r="C2856" s="260">
        <v>921.23999000000003</v>
      </c>
      <c r="D2856" s="260">
        <v>896.419983</v>
      </c>
      <c r="E2856" s="260">
        <v>896.419983</v>
      </c>
      <c r="F2856" s="261">
        <v>896.419983</v>
      </c>
      <c r="G2856" s="260">
        <v>3931000000</v>
      </c>
      <c r="H2856" s="263">
        <f t="shared" si="44"/>
        <v>-2.9144545833605231E-2</v>
      </c>
      <c r="I2856" s="262"/>
      <c r="J2856" s="266">
        <v>2854</v>
      </c>
      <c r="K2856">
        <v>-2.9144545833605231E-2</v>
      </c>
      <c r="L2856" s="267">
        <v>-1.6607908426574676E-3</v>
      </c>
    </row>
    <row r="2857" spans="1:12" ht="14.4" x14ac:dyDescent="0.3">
      <c r="A2857" s="8">
        <v>39995</v>
      </c>
      <c r="B2857" s="260">
        <v>920.82000700000003</v>
      </c>
      <c r="C2857" s="260">
        <v>931.919983</v>
      </c>
      <c r="D2857" s="260">
        <v>920.82000700000003</v>
      </c>
      <c r="E2857" s="260">
        <v>923.330017</v>
      </c>
      <c r="F2857" s="261">
        <v>923.330017</v>
      </c>
      <c r="G2857" s="260">
        <v>3919400000</v>
      </c>
      <c r="H2857" s="263">
        <f t="shared" si="44"/>
        <v>4.3619305241553016E-3</v>
      </c>
      <c r="I2857" s="262"/>
      <c r="J2857" s="266">
        <v>2855</v>
      </c>
      <c r="K2857">
        <v>4.3619305241553016E-3</v>
      </c>
      <c r="L2857" s="267">
        <v>-1.6600068846815543E-3</v>
      </c>
    </row>
    <row r="2858" spans="1:12" ht="14.4" x14ac:dyDescent="0.3">
      <c r="A2858" s="8">
        <v>39994</v>
      </c>
      <c r="B2858" s="260">
        <v>927.15002400000003</v>
      </c>
      <c r="C2858" s="260">
        <v>930.01000999999997</v>
      </c>
      <c r="D2858" s="260">
        <v>912.85998500000005</v>
      </c>
      <c r="E2858" s="260">
        <v>919.32000700000003</v>
      </c>
      <c r="F2858" s="261">
        <v>919.32000700000003</v>
      </c>
      <c r="G2858" s="260">
        <v>4627570000</v>
      </c>
      <c r="H2858" s="263">
        <f t="shared" si="44"/>
        <v>-8.5307563070813591E-3</v>
      </c>
      <c r="I2858" s="262"/>
      <c r="J2858" s="266">
        <v>2856</v>
      </c>
      <c r="K2858">
        <v>-8.5307563070813591E-3</v>
      </c>
      <c r="L2858" s="267">
        <v>-1.6597240469848518E-3</v>
      </c>
    </row>
    <row r="2859" spans="1:12" ht="14.4" x14ac:dyDescent="0.3">
      <c r="A2859" s="8">
        <v>39993</v>
      </c>
      <c r="B2859" s="260">
        <v>919.85998500000005</v>
      </c>
      <c r="C2859" s="260">
        <v>927.98999000000003</v>
      </c>
      <c r="D2859" s="260">
        <v>916.17999299999997</v>
      </c>
      <c r="E2859" s="260">
        <v>927.22997999999995</v>
      </c>
      <c r="F2859" s="261">
        <v>927.22997999999995</v>
      </c>
      <c r="G2859" s="260">
        <v>4211760000</v>
      </c>
      <c r="H2859" s="263">
        <f t="shared" si="44"/>
        <v>9.0651385160916316E-3</v>
      </c>
      <c r="I2859" s="262"/>
      <c r="J2859" s="266">
        <v>2857</v>
      </c>
      <c r="K2859">
        <v>9.0651385160916316E-3</v>
      </c>
      <c r="L2859" s="267">
        <v>-1.6568822051361322E-3</v>
      </c>
    </row>
    <row r="2860" spans="1:12" ht="14.4" x14ac:dyDescent="0.3">
      <c r="A2860" s="8">
        <v>39990</v>
      </c>
      <c r="B2860" s="260">
        <v>918.84002699999996</v>
      </c>
      <c r="C2860" s="260">
        <v>922</v>
      </c>
      <c r="D2860" s="260">
        <v>913.03002900000001</v>
      </c>
      <c r="E2860" s="260">
        <v>918.90002400000003</v>
      </c>
      <c r="F2860" s="261">
        <v>918.90002400000003</v>
      </c>
      <c r="G2860" s="260">
        <v>6076660000</v>
      </c>
      <c r="H2860" s="263">
        <f t="shared" si="44"/>
        <v>-1.4778279890701057E-3</v>
      </c>
      <c r="I2860" s="262"/>
      <c r="J2860" s="266">
        <v>2858</v>
      </c>
      <c r="K2860">
        <v>-1.4778279890701057E-3</v>
      </c>
      <c r="L2860" s="267">
        <v>-1.6543222059174159E-3</v>
      </c>
    </row>
    <row r="2861" spans="1:12" ht="14.4" x14ac:dyDescent="0.3">
      <c r="A2861" s="8">
        <v>39989</v>
      </c>
      <c r="B2861" s="260">
        <v>899.45001200000002</v>
      </c>
      <c r="C2861" s="260">
        <v>921.419983</v>
      </c>
      <c r="D2861" s="260">
        <v>896.27002000000005</v>
      </c>
      <c r="E2861" s="260">
        <v>920.26000999999997</v>
      </c>
      <c r="F2861" s="261">
        <v>920.26000999999997</v>
      </c>
      <c r="G2861" s="260">
        <v>4911240000</v>
      </c>
      <c r="H2861" s="263">
        <f t="shared" si="44"/>
        <v>2.1444278150721866E-2</v>
      </c>
      <c r="I2861" s="262"/>
      <c r="J2861" s="266">
        <v>2859</v>
      </c>
      <c r="K2861">
        <v>2.1444278150721866E-2</v>
      </c>
      <c r="L2861" s="267">
        <v>-1.6515635798043402E-3</v>
      </c>
    </row>
    <row r="2862" spans="1:12" ht="14.4" x14ac:dyDescent="0.3">
      <c r="A2862" s="8">
        <v>39988</v>
      </c>
      <c r="B2862" s="260">
        <v>896.30999799999995</v>
      </c>
      <c r="C2862" s="260">
        <v>910.84997599999997</v>
      </c>
      <c r="D2862" s="260">
        <v>896.30999799999995</v>
      </c>
      <c r="E2862" s="260">
        <v>900.94000200000005</v>
      </c>
      <c r="F2862" s="261">
        <v>900.94000200000005</v>
      </c>
      <c r="G2862" s="260">
        <v>4636720000</v>
      </c>
      <c r="H2862" s="263">
        <f t="shared" si="44"/>
        <v>6.5244399023423501E-3</v>
      </c>
      <c r="I2862" s="262"/>
      <c r="J2862" s="266">
        <v>2860</v>
      </c>
      <c r="K2862">
        <v>6.5244399023423501E-3</v>
      </c>
      <c r="L2862" s="267">
        <v>-1.6465184856066216E-3</v>
      </c>
    </row>
    <row r="2863" spans="1:12" ht="14.4" x14ac:dyDescent="0.3">
      <c r="A2863" s="8">
        <v>39987</v>
      </c>
      <c r="B2863" s="260">
        <v>893.46002199999998</v>
      </c>
      <c r="C2863" s="260">
        <v>898.69000200000005</v>
      </c>
      <c r="D2863" s="260">
        <v>888.85998500000005</v>
      </c>
      <c r="E2863" s="260">
        <v>895.09997599999997</v>
      </c>
      <c r="F2863" s="261">
        <v>895.09997599999997</v>
      </c>
      <c r="G2863" s="260">
        <v>5071020000</v>
      </c>
      <c r="H2863" s="263">
        <f t="shared" si="44"/>
        <v>2.3067253994758456E-3</v>
      </c>
      <c r="I2863" s="262"/>
      <c r="J2863" s="266">
        <v>2861</v>
      </c>
      <c r="K2863">
        <v>2.3067253994758456E-3</v>
      </c>
      <c r="L2863" s="267">
        <v>-1.6443281560065059E-3</v>
      </c>
    </row>
    <row r="2864" spans="1:12" ht="14.4" x14ac:dyDescent="0.3">
      <c r="A2864" s="8">
        <v>39986</v>
      </c>
      <c r="B2864" s="260">
        <v>918.13000499999998</v>
      </c>
      <c r="C2864" s="260">
        <v>918.13000499999998</v>
      </c>
      <c r="D2864" s="260">
        <v>893.03997800000002</v>
      </c>
      <c r="E2864" s="260">
        <v>893.03997800000002</v>
      </c>
      <c r="F2864" s="261">
        <v>893.03997800000002</v>
      </c>
      <c r="G2864" s="260">
        <v>4903940000</v>
      </c>
      <c r="H2864" s="263">
        <f t="shared" si="44"/>
        <v>-3.060039578824816E-2</v>
      </c>
      <c r="I2864" s="262"/>
      <c r="J2864" s="266">
        <v>2862</v>
      </c>
      <c r="K2864">
        <v>-3.060039578824816E-2</v>
      </c>
      <c r="L2864" s="267">
        <v>-1.6437634120062179E-3</v>
      </c>
    </row>
    <row r="2865" spans="1:12" ht="14.4" x14ac:dyDescent="0.3">
      <c r="A2865" s="8">
        <v>39983</v>
      </c>
      <c r="B2865" s="260">
        <v>919.96002199999998</v>
      </c>
      <c r="C2865" s="260">
        <v>927.09002699999996</v>
      </c>
      <c r="D2865" s="260">
        <v>915.79998799999998</v>
      </c>
      <c r="E2865" s="260">
        <v>921.22997999999995</v>
      </c>
      <c r="F2865" s="261">
        <v>921.22997999999995</v>
      </c>
      <c r="G2865" s="260">
        <v>5713390000</v>
      </c>
      <c r="H2865" s="263">
        <f t="shared" si="44"/>
        <v>3.1141969092750442E-3</v>
      </c>
      <c r="I2865" s="262"/>
      <c r="J2865" s="266">
        <v>2863</v>
      </c>
      <c r="K2865">
        <v>3.1141969092750442E-3</v>
      </c>
      <c r="L2865" s="267">
        <v>-1.642125621157694E-3</v>
      </c>
    </row>
    <row r="2866" spans="1:12" ht="14.4" x14ac:dyDescent="0.3">
      <c r="A2866" s="8">
        <v>39982</v>
      </c>
      <c r="B2866" s="260">
        <v>910.85998500000005</v>
      </c>
      <c r="C2866" s="260">
        <v>921.92999299999997</v>
      </c>
      <c r="D2866" s="260">
        <v>907.94000200000005</v>
      </c>
      <c r="E2866" s="260">
        <v>918.36999500000002</v>
      </c>
      <c r="F2866" s="261">
        <v>918.36999500000002</v>
      </c>
      <c r="G2866" s="260">
        <v>4684010000</v>
      </c>
      <c r="H2866" s="263">
        <f t="shared" si="44"/>
        <v>8.4109901230449355E-3</v>
      </c>
      <c r="I2866" s="262"/>
      <c r="J2866" s="266">
        <v>2864</v>
      </c>
      <c r="K2866">
        <v>8.4109901230449355E-3</v>
      </c>
      <c r="L2866" s="267">
        <v>-1.6388319835702744E-3</v>
      </c>
    </row>
    <row r="2867" spans="1:12" ht="14.4" x14ac:dyDescent="0.3">
      <c r="A2867" s="8">
        <v>39981</v>
      </c>
      <c r="B2867" s="260">
        <v>911.89001499999995</v>
      </c>
      <c r="C2867" s="260">
        <v>918.44000200000005</v>
      </c>
      <c r="D2867" s="260">
        <v>903.78002900000001</v>
      </c>
      <c r="E2867" s="260">
        <v>910.71002199999998</v>
      </c>
      <c r="F2867" s="261">
        <v>910.71002199999998</v>
      </c>
      <c r="G2867" s="260">
        <v>5523650000</v>
      </c>
      <c r="H2867" s="263">
        <f t="shared" si="44"/>
        <v>-1.3815685165800332E-3</v>
      </c>
      <c r="I2867" s="262"/>
      <c r="J2867" s="266">
        <v>2865</v>
      </c>
      <c r="K2867">
        <v>-1.3815685165800332E-3</v>
      </c>
      <c r="L2867" s="267">
        <v>-1.6366416413624359E-3</v>
      </c>
    </row>
    <row r="2868" spans="1:12" ht="14.4" x14ac:dyDescent="0.3">
      <c r="A2868" s="8">
        <v>39980</v>
      </c>
      <c r="B2868" s="260">
        <v>925.59997599999997</v>
      </c>
      <c r="C2868" s="260">
        <v>928</v>
      </c>
      <c r="D2868" s="260">
        <v>911.59997599999997</v>
      </c>
      <c r="E2868" s="260">
        <v>911.96997099999999</v>
      </c>
      <c r="F2868" s="261">
        <v>911.96997099999999</v>
      </c>
      <c r="G2868" s="260">
        <v>4951200000</v>
      </c>
      <c r="H2868" s="263">
        <f t="shared" si="44"/>
        <v>-1.2720305253636224E-2</v>
      </c>
      <c r="I2868" s="262"/>
      <c r="J2868" s="266">
        <v>2866</v>
      </c>
      <c r="K2868">
        <v>-1.2720305253636224E-2</v>
      </c>
      <c r="L2868" s="267">
        <v>-1.636204061420981E-3</v>
      </c>
    </row>
    <row r="2869" spans="1:12" ht="14.4" x14ac:dyDescent="0.3">
      <c r="A2869" s="8">
        <v>39979</v>
      </c>
      <c r="B2869" s="260">
        <v>942.45001200000002</v>
      </c>
      <c r="C2869" s="260">
        <v>942.45001200000002</v>
      </c>
      <c r="D2869" s="260">
        <v>919.65002400000003</v>
      </c>
      <c r="E2869" s="260">
        <v>923.71997099999999</v>
      </c>
      <c r="F2869" s="261">
        <v>923.71997099999999</v>
      </c>
      <c r="G2869" s="260">
        <v>4697880000</v>
      </c>
      <c r="H2869" s="263">
        <f t="shared" si="44"/>
        <v>-2.37685613945019E-2</v>
      </c>
      <c r="I2869" s="262"/>
      <c r="J2869" s="266">
        <v>2867</v>
      </c>
      <c r="K2869">
        <v>-2.37685613945019E-2</v>
      </c>
      <c r="L2869" s="267">
        <v>-1.6332011511025748E-3</v>
      </c>
    </row>
    <row r="2870" spans="1:12" ht="14.4" x14ac:dyDescent="0.3">
      <c r="A2870" s="8">
        <v>39976</v>
      </c>
      <c r="B2870" s="260">
        <v>943.44000200000005</v>
      </c>
      <c r="C2870" s="260">
        <v>946.29998799999998</v>
      </c>
      <c r="D2870" s="260">
        <v>935.65997300000004</v>
      </c>
      <c r="E2870" s="260">
        <v>946.21002199999998</v>
      </c>
      <c r="F2870" s="261">
        <v>946.21002199999998</v>
      </c>
      <c r="G2870" s="260">
        <v>4528120000</v>
      </c>
      <c r="H2870" s="263">
        <f t="shared" si="44"/>
        <v>1.3969953952789229E-3</v>
      </c>
      <c r="I2870" s="262"/>
      <c r="J2870" s="266">
        <v>2868</v>
      </c>
      <c r="K2870">
        <v>1.3969953952789229E-3</v>
      </c>
      <c r="L2870" s="267">
        <v>-1.6323550290127302E-3</v>
      </c>
    </row>
    <row r="2871" spans="1:12" ht="14.4" x14ac:dyDescent="0.3">
      <c r="A2871" s="8">
        <v>39975</v>
      </c>
      <c r="B2871" s="260">
        <v>939.03997800000002</v>
      </c>
      <c r="C2871" s="260">
        <v>956.22997999999995</v>
      </c>
      <c r="D2871" s="260">
        <v>939.03997800000002</v>
      </c>
      <c r="E2871" s="260">
        <v>944.89001499999995</v>
      </c>
      <c r="F2871" s="261">
        <v>944.89001499999995</v>
      </c>
      <c r="G2871" s="260">
        <v>5500840000</v>
      </c>
      <c r="H2871" s="263">
        <f t="shared" si="44"/>
        <v>6.1118999662613197E-3</v>
      </c>
      <c r="I2871" s="262"/>
      <c r="J2871" s="266">
        <v>2869</v>
      </c>
      <c r="K2871">
        <v>6.1118999662613197E-3</v>
      </c>
      <c r="L2871" s="267">
        <v>-1.6304458062382371E-3</v>
      </c>
    </row>
    <row r="2872" spans="1:12" ht="14.4" x14ac:dyDescent="0.3">
      <c r="A2872" s="8">
        <v>39974</v>
      </c>
      <c r="B2872" s="260">
        <v>942.72997999999995</v>
      </c>
      <c r="C2872" s="260">
        <v>949.77002000000005</v>
      </c>
      <c r="D2872" s="260">
        <v>927.96997099999999</v>
      </c>
      <c r="E2872" s="260">
        <v>939.15002400000003</v>
      </c>
      <c r="F2872" s="261">
        <v>939.15002400000003</v>
      </c>
      <c r="G2872" s="260">
        <v>5379420000</v>
      </c>
      <c r="H2872" s="263">
        <f t="shared" si="44"/>
        <v>-3.4803317215732301E-3</v>
      </c>
      <c r="I2872" s="262"/>
      <c r="J2872" s="266">
        <v>2870</v>
      </c>
      <c r="K2872">
        <v>-3.4803317215732301E-3</v>
      </c>
      <c r="L2872" s="267">
        <v>-1.6267102889130742E-3</v>
      </c>
    </row>
    <row r="2873" spans="1:12" ht="14.4" x14ac:dyDescent="0.3">
      <c r="A2873" s="8">
        <v>39973</v>
      </c>
      <c r="B2873" s="260">
        <v>940.34997599999997</v>
      </c>
      <c r="C2873" s="260">
        <v>946.919983</v>
      </c>
      <c r="D2873" s="260">
        <v>936.15002400000003</v>
      </c>
      <c r="E2873" s="260">
        <v>942.42999299999997</v>
      </c>
      <c r="F2873" s="261">
        <v>942.42999299999997</v>
      </c>
      <c r="G2873" s="260">
        <v>4439950000</v>
      </c>
      <c r="H2873" s="263">
        <f t="shared" si="44"/>
        <v>3.5031815783081286E-3</v>
      </c>
      <c r="I2873" s="262"/>
      <c r="J2873" s="266">
        <v>2871</v>
      </c>
      <c r="K2873">
        <v>3.5031815783081286E-3</v>
      </c>
      <c r="L2873" s="267">
        <v>-1.6263243210118405E-3</v>
      </c>
    </row>
    <row r="2874" spans="1:12" ht="14.4" x14ac:dyDescent="0.3">
      <c r="A2874" s="8">
        <v>39972</v>
      </c>
      <c r="B2874" s="260">
        <v>938.11999500000002</v>
      </c>
      <c r="C2874" s="260">
        <v>946.330017</v>
      </c>
      <c r="D2874" s="260">
        <v>926.44000200000005</v>
      </c>
      <c r="E2874" s="260">
        <v>939.14001499999995</v>
      </c>
      <c r="F2874" s="261">
        <v>939.14001499999995</v>
      </c>
      <c r="G2874" s="260">
        <v>4483430000</v>
      </c>
      <c r="H2874" s="263">
        <f t="shared" si="44"/>
        <v>-1.0105542796062608E-3</v>
      </c>
      <c r="I2874" s="262"/>
      <c r="J2874" s="266">
        <v>2872</v>
      </c>
      <c r="K2874">
        <v>-1.0105542796062608E-3</v>
      </c>
      <c r="L2874" s="267">
        <v>-1.6248136262669703E-3</v>
      </c>
    </row>
    <row r="2875" spans="1:12" ht="14.4" x14ac:dyDescent="0.3">
      <c r="A2875" s="8">
        <v>39969</v>
      </c>
      <c r="B2875" s="260">
        <v>945.669983</v>
      </c>
      <c r="C2875" s="260">
        <v>951.69000200000005</v>
      </c>
      <c r="D2875" s="260">
        <v>934.13000499999998</v>
      </c>
      <c r="E2875" s="260">
        <v>940.09002699999996</v>
      </c>
      <c r="F2875" s="261">
        <v>940.09002699999996</v>
      </c>
      <c r="G2875" s="260">
        <v>5277910000</v>
      </c>
      <c r="H2875" s="263">
        <f t="shared" si="44"/>
        <v>-2.5146902199317026E-3</v>
      </c>
      <c r="I2875" s="262"/>
      <c r="J2875" s="266">
        <v>2873</v>
      </c>
      <c r="K2875">
        <v>-2.5146902199317026E-3</v>
      </c>
      <c r="L2875" s="267">
        <v>-1.6231250096905051E-3</v>
      </c>
    </row>
    <row r="2876" spans="1:12" ht="14.4" x14ac:dyDescent="0.3">
      <c r="A2876" s="8">
        <v>39968</v>
      </c>
      <c r="B2876" s="260">
        <v>932.48999000000003</v>
      </c>
      <c r="C2876" s="260">
        <v>942.46997099999999</v>
      </c>
      <c r="D2876" s="260">
        <v>929.32000700000003</v>
      </c>
      <c r="E2876" s="260">
        <v>942.46002199999998</v>
      </c>
      <c r="F2876" s="261">
        <v>942.46002199999998</v>
      </c>
      <c r="G2876" s="260">
        <v>5352890000</v>
      </c>
      <c r="H2876" s="263">
        <f t="shared" si="44"/>
        <v>1.1483656612393159E-2</v>
      </c>
      <c r="I2876" s="262"/>
      <c r="J2876" s="266">
        <v>2874</v>
      </c>
      <c r="K2876">
        <v>1.1483656612393159E-2</v>
      </c>
      <c r="L2876" s="267">
        <v>-1.6184624350666643E-3</v>
      </c>
    </row>
    <row r="2877" spans="1:12" ht="14.4" x14ac:dyDescent="0.3">
      <c r="A2877" s="8">
        <v>39967</v>
      </c>
      <c r="B2877" s="260">
        <v>942.51000999999997</v>
      </c>
      <c r="C2877" s="260">
        <v>942.51000999999997</v>
      </c>
      <c r="D2877" s="260">
        <v>923.84997599999997</v>
      </c>
      <c r="E2877" s="260">
        <v>931.76000999999997</v>
      </c>
      <c r="F2877" s="261">
        <v>931.76000999999997</v>
      </c>
      <c r="G2877" s="260">
        <v>5323770000</v>
      </c>
      <c r="H2877" s="263">
        <f t="shared" si="44"/>
        <v>-1.3739208816597324E-2</v>
      </c>
      <c r="I2877" s="262"/>
      <c r="J2877" s="266">
        <v>2875</v>
      </c>
      <c r="K2877">
        <v>-1.3739208816597324E-2</v>
      </c>
      <c r="L2877" s="267">
        <v>-1.6163899808150006E-3</v>
      </c>
    </row>
    <row r="2878" spans="1:12" ht="14.4" x14ac:dyDescent="0.3">
      <c r="A2878" s="8">
        <v>39966</v>
      </c>
      <c r="B2878" s="260">
        <v>942.86999500000002</v>
      </c>
      <c r="C2878" s="260">
        <v>949.38000499999998</v>
      </c>
      <c r="D2878" s="260">
        <v>938.46002199999998</v>
      </c>
      <c r="E2878" s="260">
        <v>944.73999000000003</v>
      </c>
      <c r="F2878" s="261">
        <v>944.73999000000003</v>
      </c>
      <c r="G2878" s="260">
        <v>5987340000</v>
      </c>
      <c r="H2878" s="263">
        <f t="shared" si="44"/>
        <v>1.9833009958069745E-3</v>
      </c>
      <c r="I2878" s="262"/>
      <c r="J2878" s="266">
        <v>2876</v>
      </c>
      <c r="K2878">
        <v>1.9833009958069745E-3</v>
      </c>
      <c r="L2878" s="267">
        <v>-1.6161143698240324E-3</v>
      </c>
    </row>
    <row r="2879" spans="1:12" ht="14.4" x14ac:dyDescent="0.3">
      <c r="A2879" s="8">
        <v>39965</v>
      </c>
      <c r="B2879" s="260">
        <v>923.26000999999997</v>
      </c>
      <c r="C2879" s="260">
        <v>947.77002000000005</v>
      </c>
      <c r="D2879" s="260">
        <v>923.26000999999997</v>
      </c>
      <c r="E2879" s="260">
        <v>942.86999500000002</v>
      </c>
      <c r="F2879" s="261">
        <v>942.86999500000002</v>
      </c>
      <c r="G2879" s="260">
        <v>6370440000</v>
      </c>
      <c r="H2879" s="263">
        <f t="shared" si="44"/>
        <v>2.5817589934869791E-2</v>
      </c>
      <c r="I2879" s="262"/>
      <c r="J2879" s="266">
        <v>2877</v>
      </c>
      <c r="K2879">
        <v>2.5817589934869791E-2</v>
      </c>
      <c r="L2879" s="267">
        <v>-1.6130277312234457E-3</v>
      </c>
    </row>
    <row r="2880" spans="1:12" ht="14.4" x14ac:dyDescent="0.3">
      <c r="A2880" s="8">
        <v>39962</v>
      </c>
      <c r="B2880" s="260">
        <v>907.02002000000005</v>
      </c>
      <c r="C2880" s="260">
        <v>920.02002000000005</v>
      </c>
      <c r="D2880" s="260">
        <v>903.55999799999995</v>
      </c>
      <c r="E2880" s="260">
        <v>919.14001499999995</v>
      </c>
      <c r="F2880" s="261">
        <v>919.14001499999995</v>
      </c>
      <c r="G2880" s="260">
        <v>6050420000</v>
      </c>
      <c r="H2880" s="263">
        <f t="shared" si="44"/>
        <v>1.3574757969221425E-2</v>
      </c>
      <c r="I2880" s="262"/>
      <c r="J2880" s="266">
        <v>2878</v>
      </c>
      <c r="K2880">
        <v>1.3574757969221425E-2</v>
      </c>
      <c r="L2880" s="267">
        <v>-1.6115122119045825E-3</v>
      </c>
    </row>
    <row r="2881" spans="1:12" ht="14.4" x14ac:dyDescent="0.3">
      <c r="A2881" s="8">
        <v>39961</v>
      </c>
      <c r="B2881" s="260">
        <v>892.96002199999998</v>
      </c>
      <c r="C2881" s="260">
        <v>909.45001200000002</v>
      </c>
      <c r="D2881" s="260">
        <v>887.59997599999997</v>
      </c>
      <c r="E2881" s="260">
        <v>906.830017</v>
      </c>
      <c r="F2881" s="261">
        <v>906.830017</v>
      </c>
      <c r="G2881" s="260">
        <v>5738980000</v>
      </c>
      <c r="H2881" s="263">
        <f t="shared" si="44"/>
        <v>1.5418918136337854E-2</v>
      </c>
      <c r="I2881" s="262"/>
      <c r="J2881" s="266">
        <v>2879</v>
      </c>
      <c r="K2881">
        <v>1.5418918136337854E-2</v>
      </c>
      <c r="L2881" s="267">
        <v>-1.6079300036218789E-3</v>
      </c>
    </row>
    <row r="2882" spans="1:12" ht="14.4" x14ac:dyDescent="0.3">
      <c r="A2882" s="8">
        <v>39960</v>
      </c>
      <c r="B2882" s="260">
        <v>909.95001200000002</v>
      </c>
      <c r="C2882" s="260">
        <v>913.84002699999996</v>
      </c>
      <c r="D2882" s="260">
        <v>891.86999500000002</v>
      </c>
      <c r="E2882" s="260">
        <v>893.05999799999995</v>
      </c>
      <c r="F2882" s="261">
        <v>893.05999799999995</v>
      </c>
      <c r="G2882" s="260">
        <v>5698800000</v>
      </c>
      <c r="H2882" s="263">
        <f t="shared" si="44"/>
        <v>-1.8971162850274382E-2</v>
      </c>
      <c r="I2882" s="262"/>
      <c r="J2882" s="266">
        <v>2880</v>
      </c>
      <c r="K2882">
        <v>-1.8971162850274382E-2</v>
      </c>
      <c r="L2882" s="267">
        <v>-1.6058811222700619E-3</v>
      </c>
    </row>
    <row r="2883" spans="1:12" ht="14.4" x14ac:dyDescent="0.3">
      <c r="A2883" s="8">
        <v>39959</v>
      </c>
      <c r="B2883" s="260">
        <v>887</v>
      </c>
      <c r="C2883" s="260">
        <v>911.76000999999997</v>
      </c>
      <c r="D2883" s="260">
        <v>881.46002199999998</v>
      </c>
      <c r="E2883" s="260">
        <v>910.330017</v>
      </c>
      <c r="F2883" s="261">
        <v>910.330017</v>
      </c>
      <c r="G2883" s="260">
        <v>5667050000</v>
      </c>
      <c r="H2883" s="263">
        <f t="shared" si="44"/>
        <v>2.6302161217587369E-2</v>
      </c>
      <c r="I2883" s="262"/>
      <c r="J2883" s="266">
        <v>2881</v>
      </c>
      <c r="K2883">
        <v>2.6302161217587369E-2</v>
      </c>
      <c r="L2883" s="267">
        <v>-1.6054253294270422E-3</v>
      </c>
    </row>
    <row r="2884" spans="1:12" ht="14.4" x14ac:dyDescent="0.3">
      <c r="A2884" s="8">
        <v>39955</v>
      </c>
      <c r="B2884" s="260">
        <v>888.67999299999997</v>
      </c>
      <c r="C2884" s="260">
        <v>896.65002400000003</v>
      </c>
      <c r="D2884" s="260">
        <v>883.75</v>
      </c>
      <c r="E2884" s="260">
        <v>887</v>
      </c>
      <c r="F2884" s="261">
        <v>887</v>
      </c>
      <c r="G2884" s="260">
        <v>5155320000</v>
      </c>
      <c r="H2884" s="263">
        <f t="shared" ref="H2884:H2947" si="45">(F2884-F2885)/F2885</f>
        <v>-1.4972104674472551E-3</v>
      </c>
      <c r="I2884" s="262"/>
      <c r="J2884" s="266">
        <v>2882</v>
      </c>
      <c r="K2884">
        <v>-1.4972104674472551E-3</v>
      </c>
      <c r="L2884" s="267">
        <v>-1.6030529601932411E-3</v>
      </c>
    </row>
    <row r="2885" spans="1:12" ht="14.4" x14ac:dyDescent="0.3">
      <c r="A2885" s="8">
        <v>39954</v>
      </c>
      <c r="B2885" s="260">
        <v>900.419983</v>
      </c>
      <c r="C2885" s="260">
        <v>900.419983</v>
      </c>
      <c r="D2885" s="260">
        <v>879.60998500000005</v>
      </c>
      <c r="E2885" s="260">
        <v>888.330017</v>
      </c>
      <c r="F2885" s="261">
        <v>888.330017</v>
      </c>
      <c r="G2885" s="260">
        <v>6019840000</v>
      </c>
      <c r="H2885" s="263">
        <f t="shared" si="45"/>
        <v>-1.675756194004149E-2</v>
      </c>
      <c r="I2885" s="262"/>
      <c r="J2885" s="266">
        <v>2883</v>
      </c>
      <c r="K2885">
        <v>-1.675756194004149E-2</v>
      </c>
      <c r="L2885" s="267">
        <v>-1.6027035466530544E-3</v>
      </c>
    </row>
    <row r="2886" spans="1:12" ht="14.4" x14ac:dyDescent="0.3">
      <c r="A2886" s="8">
        <v>39953</v>
      </c>
      <c r="B2886" s="260">
        <v>908.61999500000002</v>
      </c>
      <c r="C2886" s="260">
        <v>924.59997599999997</v>
      </c>
      <c r="D2886" s="260">
        <v>901.36999500000002</v>
      </c>
      <c r="E2886" s="260">
        <v>903.46997099999999</v>
      </c>
      <c r="F2886" s="261">
        <v>903.46997099999999</v>
      </c>
      <c r="G2886" s="260">
        <v>8205060000</v>
      </c>
      <c r="H2886" s="263">
        <f t="shared" si="45"/>
        <v>-5.131461326398962E-3</v>
      </c>
      <c r="I2886" s="262"/>
      <c r="J2886" s="266">
        <v>2884</v>
      </c>
      <c r="K2886">
        <v>-5.131461326398962E-3</v>
      </c>
      <c r="L2886" s="267">
        <v>-1.600134376314178E-3</v>
      </c>
    </row>
    <row r="2887" spans="1:12" ht="14.4" x14ac:dyDescent="0.3">
      <c r="A2887" s="8">
        <v>39952</v>
      </c>
      <c r="B2887" s="260">
        <v>909.669983</v>
      </c>
      <c r="C2887" s="260">
        <v>916.39001499999995</v>
      </c>
      <c r="D2887" s="260">
        <v>905.21997099999999</v>
      </c>
      <c r="E2887" s="260">
        <v>908.13000499999998</v>
      </c>
      <c r="F2887" s="261">
        <v>908.13000499999998</v>
      </c>
      <c r="G2887" s="260">
        <v>6616270000</v>
      </c>
      <c r="H2887" s="263">
        <f t="shared" si="45"/>
        <v>-1.7368358727392343E-3</v>
      </c>
      <c r="I2887" s="262"/>
      <c r="J2887" s="266">
        <v>2885</v>
      </c>
      <c r="K2887">
        <v>-1.7368358727392343E-3</v>
      </c>
      <c r="L2887" s="267">
        <v>-1.5986363048084951E-3</v>
      </c>
    </row>
    <row r="2888" spans="1:12" ht="14.4" x14ac:dyDescent="0.3">
      <c r="A2888" s="8">
        <v>39951</v>
      </c>
      <c r="B2888" s="260">
        <v>886.07000700000003</v>
      </c>
      <c r="C2888" s="260">
        <v>910</v>
      </c>
      <c r="D2888" s="260">
        <v>886.07000700000003</v>
      </c>
      <c r="E2888" s="260">
        <v>909.71002199999998</v>
      </c>
      <c r="F2888" s="261">
        <v>909.71002199999998</v>
      </c>
      <c r="G2888" s="260">
        <v>5702150000</v>
      </c>
      <c r="H2888" s="263">
        <f t="shared" si="45"/>
        <v>3.0389199945693637E-2</v>
      </c>
      <c r="I2888" s="262"/>
      <c r="J2888" s="266">
        <v>2886</v>
      </c>
      <c r="K2888">
        <v>3.0389199945693637E-2</v>
      </c>
      <c r="L2888" s="267">
        <v>-1.5935447815442708E-3</v>
      </c>
    </row>
    <row r="2889" spans="1:12" ht="14.4" x14ac:dyDescent="0.3">
      <c r="A2889" s="8">
        <v>39948</v>
      </c>
      <c r="B2889" s="260">
        <v>892.76000999999997</v>
      </c>
      <c r="C2889" s="260">
        <v>896.96997099999999</v>
      </c>
      <c r="D2889" s="260">
        <v>878.94000200000005</v>
      </c>
      <c r="E2889" s="260">
        <v>882.88000499999998</v>
      </c>
      <c r="F2889" s="261">
        <v>882.88000499999998</v>
      </c>
      <c r="G2889" s="260">
        <v>5439720000</v>
      </c>
      <c r="H2889" s="263">
        <f t="shared" si="45"/>
        <v>-1.1410081986999311E-2</v>
      </c>
      <c r="I2889" s="262"/>
      <c r="J2889" s="266">
        <v>2887</v>
      </c>
      <c r="K2889">
        <v>-1.1410081986999311E-2</v>
      </c>
      <c r="L2889" s="267">
        <v>-1.592877827404175E-3</v>
      </c>
    </row>
    <row r="2890" spans="1:12" ht="14.4" x14ac:dyDescent="0.3">
      <c r="A2890" s="8">
        <v>39947</v>
      </c>
      <c r="B2890" s="260">
        <v>884.23999000000003</v>
      </c>
      <c r="C2890" s="260">
        <v>898.35998500000005</v>
      </c>
      <c r="D2890" s="260">
        <v>882.52002000000005</v>
      </c>
      <c r="E2890" s="260">
        <v>893.07000700000003</v>
      </c>
      <c r="F2890" s="261">
        <v>893.07000700000003</v>
      </c>
      <c r="G2890" s="260">
        <v>6134870000</v>
      </c>
      <c r="H2890" s="263">
        <f t="shared" si="45"/>
        <v>1.0351642881683817E-2</v>
      </c>
      <c r="I2890" s="262"/>
      <c r="J2890" s="266">
        <v>2888</v>
      </c>
      <c r="K2890">
        <v>1.0351642881683817E-2</v>
      </c>
      <c r="L2890" s="267">
        <v>-1.5926699906059856E-3</v>
      </c>
    </row>
    <row r="2891" spans="1:12" ht="14.4" x14ac:dyDescent="0.3">
      <c r="A2891" s="8">
        <v>39946</v>
      </c>
      <c r="B2891" s="260">
        <v>905.40002400000003</v>
      </c>
      <c r="C2891" s="260">
        <v>905.40002400000003</v>
      </c>
      <c r="D2891" s="260">
        <v>882.79998799999998</v>
      </c>
      <c r="E2891" s="260">
        <v>883.919983</v>
      </c>
      <c r="F2891" s="261">
        <v>883.919983</v>
      </c>
      <c r="G2891" s="260">
        <v>7091820000</v>
      </c>
      <c r="H2891" s="263">
        <f t="shared" si="45"/>
        <v>-2.6894912363601989E-2</v>
      </c>
      <c r="I2891" s="262"/>
      <c r="J2891" s="266">
        <v>2889</v>
      </c>
      <c r="K2891">
        <v>-2.6894912363601989E-2</v>
      </c>
      <c r="L2891" s="267">
        <v>-1.5909486697123945E-3</v>
      </c>
    </row>
    <row r="2892" spans="1:12" ht="14.4" x14ac:dyDescent="0.3">
      <c r="A2892" s="8">
        <v>39945</v>
      </c>
      <c r="B2892" s="260">
        <v>910.52002000000005</v>
      </c>
      <c r="C2892" s="260">
        <v>915.57000700000003</v>
      </c>
      <c r="D2892" s="260">
        <v>896.46002199999998</v>
      </c>
      <c r="E2892" s="260">
        <v>908.34997599999997</v>
      </c>
      <c r="F2892" s="261">
        <v>908.34997599999997</v>
      </c>
      <c r="G2892" s="260">
        <v>6871750000</v>
      </c>
      <c r="H2892" s="263">
        <f t="shared" si="45"/>
        <v>-9.7885487856738977E-4</v>
      </c>
      <c r="I2892" s="262"/>
      <c r="J2892" s="266">
        <v>2890</v>
      </c>
      <c r="K2892">
        <v>-9.7885487856738977E-4</v>
      </c>
      <c r="L2892" s="267">
        <v>-1.582752250866146E-3</v>
      </c>
    </row>
    <row r="2893" spans="1:12" ht="14.4" x14ac:dyDescent="0.3">
      <c r="A2893" s="8">
        <v>39944</v>
      </c>
      <c r="B2893" s="260">
        <v>922.98999000000003</v>
      </c>
      <c r="C2893" s="260">
        <v>922.98999000000003</v>
      </c>
      <c r="D2893" s="260">
        <v>908.67999299999997</v>
      </c>
      <c r="E2893" s="260">
        <v>909.23999000000003</v>
      </c>
      <c r="F2893" s="261">
        <v>909.23999000000003</v>
      </c>
      <c r="G2893" s="260">
        <v>6150600000</v>
      </c>
      <c r="H2893" s="263">
        <f t="shared" si="45"/>
        <v>-2.1512424728267938E-2</v>
      </c>
      <c r="I2893" s="262"/>
      <c r="J2893" s="266">
        <v>2891</v>
      </c>
      <c r="K2893">
        <v>-2.1512424728267938E-2</v>
      </c>
      <c r="L2893" s="267">
        <v>-1.5822638011099694E-3</v>
      </c>
    </row>
    <row r="2894" spans="1:12" ht="14.4" x14ac:dyDescent="0.3">
      <c r="A2894" s="8">
        <v>39941</v>
      </c>
      <c r="B2894" s="260">
        <v>909.03002900000001</v>
      </c>
      <c r="C2894" s="260">
        <v>930.169983</v>
      </c>
      <c r="D2894" s="260">
        <v>909.03002900000001</v>
      </c>
      <c r="E2894" s="260">
        <v>929.22997999999995</v>
      </c>
      <c r="F2894" s="261">
        <v>929.22997999999995</v>
      </c>
      <c r="G2894" s="260">
        <v>8163280000</v>
      </c>
      <c r="H2894" s="263">
        <f t="shared" si="45"/>
        <v>2.4068994190992954E-2</v>
      </c>
      <c r="I2894" s="262"/>
      <c r="J2894" s="266">
        <v>2892</v>
      </c>
      <c r="K2894">
        <v>2.4068994190992954E-2</v>
      </c>
      <c r="L2894" s="267">
        <v>-1.5788167596264592E-3</v>
      </c>
    </row>
    <row r="2895" spans="1:12" ht="14.4" x14ac:dyDescent="0.3">
      <c r="A2895" s="8">
        <v>39940</v>
      </c>
      <c r="B2895" s="260">
        <v>919.580017</v>
      </c>
      <c r="C2895" s="260">
        <v>929.580017</v>
      </c>
      <c r="D2895" s="260">
        <v>901.35998500000005</v>
      </c>
      <c r="E2895" s="260">
        <v>907.39001499999995</v>
      </c>
      <c r="F2895" s="261">
        <v>907.39001499999995</v>
      </c>
      <c r="G2895" s="260">
        <v>9120100000</v>
      </c>
      <c r="H2895" s="263">
        <f t="shared" si="45"/>
        <v>-1.3202411685459013E-2</v>
      </c>
      <c r="I2895" s="262"/>
      <c r="J2895" s="266">
        <v>2893</v>
      </c>
      <c r="K2895">
        <v>-1.3202411685459013E-2</v>
      </c>
      <c r="L2895" s="267">
        <v>-1.5787363126221507E-3</v>
      </c>
    </row>
    <row r="2896" spans="1:12" ht="14.4" x14ac:dyDescent="0.3">
      <c r="A2896" s="8">
        <v>39939</v>
      </c>
      <c r="B2896" s="260">
        <v>903.95001200000002</v>
      </c>
      <c r="C2896" s="260">
        <v>920.28002900000001</v>
      </c>
      <c r="D2896" s="260">
        <v>903.95001200000002</v>
      </c>
      <c r="E2896" s="260">
        <v>919.53002900000001</v>
      </c>
      <c r="F2896" s="261">
        <v>919.53002900000001</v>
      </c>
      <c r="G2896" s="260">
        <v>8555040000</v>
      </c>
      <c r="H2896" s="263">
        <f t="shared" si="45"/>
        <v>1.7404338580274497E-2</v>
      </c>
      <c r="I2896" s="262"/>
      <c r="J2896" s="266">
        <v>2894</v>
      </c>
      <c r="K2896">
        <v>1.7404338580274497E-2</v>
      </c>
      <c r="L2896" s="267">
        <v>-1.5777950402008425E-3</v>
      </c>
    </row>
    <row r="2897" spans="1:12" ht="14.4" x14ac:dyDescent="0.3">
      <c r="A2897" s="8">
        <v>39938</v>
      </c>
      <c r="B2897" s="260">
        <v>906.09997599999997</v>
      </c>
      <c r="C2897" s="260">
        <v>907.70001200000002</v>
      </c>
      <c r="D2897" s="260">
        <v>897.34002699999996</v>
      </c>
      <c r="E2897" s="260">
        <v>903.79998799999998</v>
      </c>
      <c r="F2897" s="261">
        <v>903.79998799999998</v>
      </c>
      <c r="G2897" s="260">
        <v>6882860000</v>
      </c>
      <c r="H2897" s="263">
        <f t="shared" si="45"/>
        <v>-3.7917221880839373E-3</v>
      </c>
      <c r="I2897" s="262"/>
      <c r="J2897" s="266">
        <v>2895</v>
      </c>
      <c r="K2897">
        <v>-3.7917221880839373E-3</v>
      </c>
      <c r="L2897" s="267">
        <v>-1.5753661503066421E-3</v>
      </c>
    </row>
    <row r="2898" spans="1:12" ht="14.4" x14ac:dyDescent="0.3">
      <c r="A2898" s="8">
        <v>39937</v>
      </c>
      <c r="B2898" s="260">
        <v>879.21002199999998</v>
      </c>
      <c r="C2898" s="260">
        <v>907.84997599999997</v>
      </c>
      <c r="D2898" s="260">
        <v>879.21002199999998</v>
      </c>
      <c r="E2898" s="260">
        <v>907.23999000000003</v>
      </c>
      <c r="F2898" s="261">
        <v>907.23999000000003</v>
      </c>
      <c r="G2898" s="260">
        <v>7038840000</v>
      </c>
      <c r="H2898" s="263">
        <f t="shared" si="45"/>
        <v>3.3868138985592586E-2</v>
      </c>
      <c r="I2898" s="262"/>
      <c r="J2898" s="266">
        <v>2896</v>
      </c>
      <c r="K2898">
        <v>3.3868138985592586E-2</v>
      </c>
      <c r="L2898" s="267">
        <v>-1.5741096654728515E-3</v>
      </c>
    </row>
    <row r="2899" spans="1:12" ht="14.4" x14ac:dyDescent="0.3">
      <c r="A2899" s="8">
        <v>39934</v>
      </c>
      <c r="B2899" s="260">
        <v>872.73999000000003</v>
      </c>
      <c r="C2899" s="260">
        <v>880.47997999999995</v>
      </c>
      <c r="D2899" s="260">
        <v>866.09997599999997</v>
      </c>
      <c r="E2899" s="260">
        <v>877.52002000000005</v>
      </c>
      <c r="F2899" s="261">
        <v>877.52002000000005</v>
      </c>
      <c r="G2899" s="260">
        <v>5312170000</v>
      </c>
      <c r="H2899" s="263">
        <f t="shared" si="45"/>
        <v>5.3963886880224474E-3</v>
      </c>
      <c r="I2899" s="262"/>
      <c r="J2899" s="266">
        <v>2897</v>
      </c>
      <c r="K2899">
        <v>5.3963886880224474E-3</v>
      </c>
      <c r="L2899" s="267">
        <v>-1.5673569685576727E-3</v>
      </c>
    </row>
    <row r="2900" spans="1:12" ht="14.4" x14ac:dyDescent="0.3">
      <c r="A2900" s="8">
        <v>39933</v>
      </c>
      <c r="B2900" s="260">
        <v>876.59002699999996</v>
      </c>
      <c r="C2900" s="260">
        <v>888.70001200000002</v>
      </c>
      <c r="D2900" s="260">
        <v>868.51000999999997</v>
      </c>
      <c r="E2900" s="260">
        <v>872.80999799999995</v>
      </c>
      <c r="F2900" s="261">
        <v>872.80999799999995</v>
      </c>
      <c r="G2900" s="260">
        <v>6862540000</v>
      </c>
      <c r="H2900" s="263">
        <f t="shared" si="45"/>
        <v>-9.5006751722561387E-4</v>
      </c>
      <c r="I2900" s="262"/>
      <c r="J2900" s="266">
        <v>2898</v>
      </c>
      <c r="K2900">
        <v>-9.5006751722561387E-4</v>
      </c>
      <c r="L2900" s="267">
        <v>-1.5651597959429454E-3</v>
      </c>
    </row>
    <row r="2901" spans="1:12" ht="14.4" x14ac:dyDescent="0.3">
      <c r="A2901" s="8">
        <v>39932</v>
      </c>
      <c r="B2901" s="260">
        <v>856.84997599999997</v>
      </c>
      <c r="C2901" s="260">
        <v>882.05999799999995</v>
      </c>
      <c r="D2901" s="260">
        <v>856.84997599999997</v>
      </c>
      <c r="E2901" s="260">
        <v>873.64001499999995</v>
      </c>
      <c r="F2901" s="261">
        <v>873.64001499999995</v>
      </c>
      <c r="G2901" s="260">
        <v>6101620000</v>
      </c>
      <c r="H2901" s="263">
        <f t="shared" si="45"/>
        <v>2.1610040908684944E-2</v>
      </c>
      <c r="I2901" s="262"/>
      <c r="J2901" s="266">
        <v>2899</v>
      </c>
      <c r="K2901">
        <v>2.1610040908684944E-2</v>
      </c>
      <c r="L2901" s="267">
        <v>-1.5629014934516927E-3</v>
      </c>
    </row>
    <row r="2902" spans="1:12" ht="14.4" x14ac:dyDescent="0.3">
      <c r="A2902" s="8">
        <v>39931</v>
      </c>
      <c r="B2902" s="260">
        <v>854.47997999999995</v>
      </c>
      <c r="C2902" s="260">
        <v>864.47997999999995</v>
      </c>
      <c r="D2902" s="260">
        <v>847.11999500000002</v>
      </c>
      <c r="E2902" s="260">
        <v>855.15997300000004</v>
      </c>
      <c r="F2902" s="261">
        <v>855.15997300000004</v>
      </c>
      <c r="G2902" s="260">
        <v>6328000000</v>
      </c>
      <c r="H2902" s="263">
        <f t="shared" si="45"/>
        <v>-2.7405359384666886E-3</v>
      </c>
      <c r="I2902" s="262"/>
      <c r="J2902" s="266">
        <v>2900</v>
      </c>
      <c r="K2902">
        <v>-2.7405359384666886E-3</v>
      </c>
      <c r="L2902" s="267">
        <v>-1.5535247519331136E-3</v>
      </c>
    </row>
    <row r="2903" spans="1:12" ht="14.4" x14ac:dyDescent="0.3">
      <c r="A2903" s="8">
        <v>39930</v>
      </c>
      <c r="B2903" s="260">
        <v>862.82000700000003</v>
      </c>
      <c r="C2903" s="260">
        <v>868.830017</v>
      </c>
      <c r="D2903" s="260">
        <v>854.65002400000003</v>
      </c>
      <c r="E2903" s="260">
        <v>857.51000999999997</v>
      </c>
      <c r="F2903" s="261">
        <v>857.51000999999997</v>
      </c>
      <c r="G2903" s="260">
        <v>5613460000</v>
      </c>
      <c r="H2903" s="263">
        <f t="shared" si="45"/>
        <v>-1.0066576084101811E-2</v>
      </c>
      <c r="I2903" s="262"/>
      <c r="J2903" s="266">
        <v>2901</v>
      </c>
      <c r="K2903">
        <v>-1.0066576084101811E-2</v>
      </c>
      <c r="L2903" s="267">
        <v>-1.5518514539470394E-3</v>
      </c>
    </row>
    <row r="2904" spans="1:12" ht="14.4" x14ac:dyDescent="0.3">
      <c r="A2904" s="8">
        <v>39927</v>
      </c>
      <c r="B2904" s="260">
        <v>853.90997300000004</v>
      </c>
      <c r="C2904" s="260">
        <v>871.79998799999998</v>
      </c>
      <c r="D2904" s="260">
        <v>853.90997300000004</v>
      </c>
      <c r="E2904" s="260">
        <v>866.22997999999995</v>
      </c>
      <c r="F2904" s="261">
        <v>866.22997999999995</v>
      </c>
      <c r="G2904" s="260">
        <v>7114440000</v>
      </c>
      <c r="H2904" s="263">
        <f t="shared" si="45"/>
        <v>1.679734867775716E-2</v>
      </c>
      <c r="I2904" s="262"/>
      <c r="J2904" s="266">
        <v>2902</v>
      </c>
      <c r="K2904">
        <v>1.679734867775716E-2</v>
      </c>
      <c r="L2904" s="267">
        <v>-1.5479242097390762E-3</v>
      </c>
    </row>
    <row r="2905" spans="1:12" ht="14.4" x14ac:dyDescent="0.3">
      <c r="A2905" s="8">
        <v>39926</v>
      </c>
      <c r="B2905" s="260">
        <v>844.61999500000002</v>
      </c>
      <c r="C2905" s="260">
        <v>852.86999500000002</v>
      </c>
      <c r="D2905" s="260">
        <v>835.45001200000002</v>
      </c>
      <c r="E2905" s="260">
        <v>851.919983</v>
      </c>
      <c r="F2905" s="261">
        <v>851.919983</v>
      </c>
      <c r="G2905" s="260">
        <v>6563100000</v>
      </c>
      <c r="H2905" s="263">
        <f t="shared" si="45"/>
        <v>9.9223461787305688E-3</v>
      </c>
      <c r="I2905" s="262"/>
      <c r="J2905" s="266">
        <v>2903</v>
      </c>
      <c r="K2905">
        <v>9.9223461787305688E-3</v>
      </c>
      <c r="L2905" s="267">
        <v>-1.5454763661882504E-3</v>
      </c>
    </row>
    <row r="2906" spans="1:12" ht="14.4" x14ac:dyDescent="0.3">
      <c r="A2906" s="8">
        <v>39925</v>
      </c>
      <c r="B2906" s="260">
        <v>847.26000999999997</v>
      </c>
      <c r="C2906" s="260">
        <v>861.78002900000001</v>
      </c>
      <c r="D2906" s="260">
        <v>840.57000700000003</v>
      </c>
      <c r="E2906" s="260">
        <v>843.54998799999998</v>
      </c>
      <c r="F2906" s="261">
        <v>843.54998799999998</v>
      </c>
      <c r="G2906" s="260">
        <v>7327860000</v>
      </c>
      <c r="H2906" s="263">
        <f t="shared" si="45"/>
        <v>-7.6816639250561437E-3</v>
      </c>
      <c r="I2906" s="262"/>
      <c r="J2906" s="266">
        <v>2904</v>
      </c>
      <c r="K2906">
        <v>-7.6816639250561437E-3</v>
      </c>
      <c r="L2906" s="267">
        <v>-1.5403672851770744E-3</v>
      </c>
    </row>
    <row r="2907" spans="1:12" ht="14.4" x14ac:dyDescent="0.3">
      <c r="A2907" s="8">
        <v>39924</v>
      </c>
      <c r="B2907" s="260">
        <v>831.25</v>
      </c>
      <c r="C2907" s="260">
        <v>850.09002699999996</v>
      </c>
      <c r="D2907" s="260">
        <v>826.830017</v>
      </c>
      <c r="E2907" s="260">
        <v>850.080017</v>
      </c>
      <c r="F2907" s="261">
        <v>850.080017</v>
      </c>
      <c r="G2907" s="260">
        <v>7436490000</v>
      </c>
      <c r="H2907" s="263">
        <f t="shared" si="45"/>
        <v>2.1252059348645658E-2</v>
      </c>
      <c r="I2907" s="262"/>
      <c r="J2907" s="266">
        <v>2905</v>
      </c>
      <c r="K2907">
        <v>2.1252059348645658E-2</v>
      </c>
      <c r="L2907" s="267">
        <v>-1.5375768442469884E-3</v>
      </c>
    </row>
    <row r="2908" spans="1:12" ht="14.4" x14ac:dyDescent="0.3">
      <c r="A2908" s="8">
        <v>39923</v>
      </c>
      <c r="B2908" s="260">
        <v>868.27002000000005</v>
      </c>
      <c r="C2908" s="260">
        <v>868.27002000000005</v>
      </c>
      <c r="D2908" s="260">
        <v>832.39001499999995</v>
      </c>
      <c r="E2908" s="260">
        <v>832.39001499999995</v>
      </c>
      <c r="F2908" s="261">
        <v>832.39001499999995</v>
      </c>
      <c r="G2908" s="260">
        <v>6973960000</v>
      </c>
      <c r="H2908" s="263">
        <f t="shared" si="45"/>
        <v>-4.2789744741207329E-2</v>
      </c>
      <c r="I2908" s="262"/>
      <c r="J2908" s="266">
        <v>2906</v>
      </c>
      <c r="K2908">
        <v>-4.2789744741207329E-2</v>
      </c>
      <c r="L2908" s="267">
        <v>-1.5369766569815321E-3</v>
      </c>
    </row>
    <row r="2909" spans="1:12" ht="14.4" x14ac:dyDescent="0.3">
      <c r="A2909" s="8">
        <v>39920</v>
      </c>
      <c r="B2909" s="260">
        <v>865.17999299999997</v>
      </c>
      <c r="C2909" s="260">
        <v>875.63000499999998</v>
      </c>
      <c r="D2909" s="260">
        <v>860.86999500000002</v>
      </c>
      <c r="E2909" s="260">
        <v>869.59997599999997</v>
      </c>
      <c r="F2909" s="261">
        <v>869.59997599999997</v>
      </c>
      <c r="G2909" s="260">
        <v>7352010000</v>
      </c>
      <c r="H2909" s="263">
        <f t="shared" si="45"/>
        <v>4.9693609842046882E-3</v>
      </c>
      <c r="I2909" s="262"/>
      <c r="J2909" s="266">
        <v>2907</v>
      </c>
      <c r="K2909">
        <v>4.9693609842046882E-3</v>
      </c>
      <c r="L2909" s="267">
        <v>-1.5344211306420534E-3</v>
      </c>
    </row>
    <row r="2910" spans="1:12" ht="14.4" x14ac:dyDescent="0.3">
      <c r="A2910" s="8">
        <v>39919</v>
      </c>
      <c r="B2910" s="260">
        <v>854.53997800000002</v>
      </c>
      <c r="C2910" s="260">
        <v>870.34997599999997</v>
      </c>
      <c r="D2910" s="260">
        <v>847.03997800000002</v>
      </c>
      <c r="E2910" s="260">
        <v>865.29998799999998</v>
      </c>
      <c r="F2910" s="261">
        <v>865.29998799999998</v>
      </c>
      <c r="G2910" s="260">
        <v>6598670000</v>
      </c>
      <c r="H2910" s="263">
        <f t="shared" si="45"/>
        <v>1.5538800120974621E-2</v>
      </c>
      <c r="I2910" s="262"/>
      <c r="J2910" s="266">
        <v>2908</v>
      </c>
      <c r="K2910">
        <v>1.5538800120974621E-2</v>
      </c>
      <c r="L2910" s="267">
        <v>-1.5298346203306285E-3</v>
      </c>
    </row>
    <row r="2911" spans="1:12" ht="14.4" x14ac:dyDescent="0.3">
      <c r="A2911" s="8">
        <v>39918</v>
      </c>
      <c r="B2911" s="260">
        <v>839.44000200000005</v>
      </c>
      <c r="C2911" s="260">
        <v>852.92999299999997</v>
      </c>
      <c r="D2911" s="260">
        <v>835.580017</v>
      </c>
      <c r="E2911" s="260">
        <v>852.05999799999995</v>
      </c>
      <c r="F2911" s="261">
        <v>852.05999799999995</v>
      </c>
      <c r="G2911" s="260">
        <v>6241100000</v>
      </c>
      <c r="H2911" s="263">
        <f t="shared" si="45"/>
        <v>1.2549017231134819E-2</v>
      </c>
      <c r="I2911" s="262"/>
      <c r="J2911" s="266">
        <v>2909</v>
      </c>
      <c r="K2911">
        <v>1.2549017231134819E-2</v>
      </c>
      <c r="L2911" s="267">
        <v>-1.5277553105237907E-3</v>
      </c>
    </row>
    <row r="2912" spans="1:12" ht="14.4" x14ac:dyDescent="0.3">
      <c r="A2912" s="8">
        <v>39917</v>
      </c>
      <c r="B2912" s="260">
        <v>856.88000499999998</v>
      </c>
      <c r="C2912" s="260">
        <v>856.88000499999998</v>
      </c>
      <c r="D2912" s="260">
        <v>840.25</v>
      </c>
      <c r="E2912" s="260">
        <v>841.5</v>
      </c>
      <c r="F2912" s="261">
        <v>841.5</v>
      </c>
      <c r="G2912" s="260">
        <v>7569840000</v>
      </c>
      <c r="H2912" s="263">
        <f t="shared" si="45"/>
        <v>-2.0064491052239675E-2</v>
      </c>
      <c r="I2912" s="262"/>
      <c r="J2912" s="266">
        <v>2910</v>
      </c>
      <c r="K2912">
        <v>-2.0064491052239675E-2</v>
      </c>
      <c r="L2912" s="267">
        <v>-1.5265492387008138E-3</v>
      </c>
    </row>
    <row r="2913" spans="1:12" ht="14.4" x14ac:dyDescent="0.3">
      <c r="A2913" s="8">
        <v>39916</v>
      </c>
      <c r="B2913" s="260">
        <v>855.330017</v>
      </c>
      <c r="C2913" s="260">
        <v>864.30999799999995</v>
      </c>
      <c r="D2913" s="260">
        <v>845.34997599999997</v>
      </c>
      <c r="E2913" s="260">
        <v>858.72997999999995</v>
      </c>
      <c r="F2913" s="261">
        <v>858.72997999999995</v>
      </c>
      <c r="G2913" s="260">
        <v>6434890000</v>
      </c>
      <c r="H2913" s="263">
        <f t="shared" si="45"/>
        <v>2.5333683630647491E-3</v>
      </c>
      <c r="I2913" s="262"/>
      <c r="J2913" s="266">
        <v>2911</v>
      </c>
      <c r="K2913">
        <v>2.5333683630647491E-3</v>
      </c>
      <c r="L2913" s="267">
        <v>-1.5234234971914441E-3</v>
      </c>
    </row>
    <row r="2914" spans="1:12" ht="14.4" x14ac:dyDescent="0.3">
      <c r="A2914" s="8">
        <v>39912</v>
      </c>
      <c r="B2914" s="260">
        <v>829.28997800000002</v>
      </c>
      <c r="C2914" s="260">
        <v>856.90997300000004</v>
      </c>
      <c r="D2914" s="260">
        <v>829.28997800000002</v>
      </c>
      <c r="E2914" s="260">
        <v>856.55999799999995</v>
      </c>
      <c r="F2914" s="261">
        <v>856.55999799999995</v>
      </c>
      <c r="G2914" s="260">
        <v>7600710000</v>
      </c>
      <c r="H2914" s="263">
        <f t="shared" si="45"/>
        <v>3.8053257583302469E-2</v>
      </c>
      <c r="I2914" s="262"/>
      <c r="J2914" s="266">
        <v>2912</v>
      </c>
      <c r="K2914">
        <v>3.8053257583302469E-2</v>
      </c>
      <c r="L2914" s="267">
        <v>-1.522228361661734E-3</v>
      </c>
    </row>
    <row r="2915" spans="1:12" ht="14.4" x14ac:dyDescent="0.3">
      <c r="A2915" s="8">
        <v>39911</v>
      </c>
      <c r="B2915" s="260">
        <v>816.76000999999997</v>
      </c>
      <c r="C2915" s="260">
        <v>828.419983</v>
      </c>
      <c r="D2915" s="260">
        <v>814.84002699999996</v>
      </c>
      <c r="E2915" s="260">
        <v>825.15997300000004</v>
      </c>
      <c r="F2915" s="261">
        <v>825.15997300000004</v>
      </c>
      <c r="G2915" s="260">
        <v>5938460000</v>
      </c>
      <c r="H2915" s="263">
        <f t="shared" si="45"/>
        <v>1.1783440796274098E-2</v>
      </c>
      <c r="I2915" s="262"/>
      <c r="J2915" s="266">
        <v>2913</v>
      </c>
      <c r="K2915">
        <v>1.1783440796274098E-2</v>
      </c>
      <c r="L2915" s="267">
        <v>-1.5204801754576289E-3</v>
      </c>
    </row>
    <row r="2916" spans="1:12" ht="14.4" x14ac:dyDescent="0.3">
      <c r="A2916" s="8">
        <v>39910</v>
      </c>
      <c r="B2916" s="260">
        <v>834.11999500000002</v>
      </c>
      <c r="C2916" s="260">
        <v>834.11999500000002</v>
      </c>
      <c r="D2916" s="260">
        <v>814.53002900000001</v>
      </c>
      <c r="E2916" s="260">
        <v>815.54998799999998</v>
      </c>
      <c r="F2916" s="261">
        <v>815.54998799999998</v>
      </c>
      <c r="G2916" s="260">
        <v>5155580000</v>
      </c>
      <c r="H2916" s="263">
        <f t="shared" si="45"/>
        <v>-2.3854541673158907E-2</v>
      </c>
      <c r="I2916" s="262"/>
      <c r="J2916" s="266">
        <v>2914</v>
      </c>
      <c r="K2916">
        <v>-2.3854541673158907E-2</v>
      </c>
      <c r="L2916" s="267">
        <v>-1.5200060954518588E-3</v>
      </c>
    </row>
    <row r="2917" spans="1:12" ht="14.4" x14ac:dyDescent="0.3">
      <c r="A2917" s="8">
        <v>39909</v>
      </c>
      <c r="B2917" s="260">
        <v>839.75</v>
      </c>
      <c r="C2917" s="260">
        <v>839.75</v>
      </c>
      <c r="D2917" s="260">
        <v>822.78997800000002</v>
      </c>
      <c r="E2917" s="260">
        <v>835.47997999999995</v>
      </c>
      <c r="F2917" s="261">
        <v>835.47997999999995</v>
      </c>
      <c r="G2917" s="260">
        <v>6210000000</v>
      </c>
      <c r="H2917" s="263">
        <f t="shared" si="45"/>
        <v>-8.3323679525223078E-3</v>
      </c>
      <c r="I2917" s="262"/>
      <c r="J2917" s="266">
        <v>2915</v>
      </c>
      <c r="K2917">
        <v>-8.3323679525223078E-3</v>
      </c>
      <c r="L2917" s="267">
        <v>-1.5185932060129369E-3</v>
      </c>
    </row>
    <row r="2918" spans="1:12" ht="14.4" x14ac:dyDescent="0.3">
      <c r="A2918" s="8">
        <v>39906</v>
      </c>
      <c r="B2918" s="260">
        <v>835.13000499999998</v>
      </c>
      <c r="C2918" s="260">
        <v>842.5</v>
      </c>
      <c r="D2918" s="260">
        <v>826.70001200000002</v>
      </c>
      <c r="E2918" s="260">
        <v>842.5</v>
      </c>
      <c r="F2918" s="261">
        <v>842.5</v>
      </c>
      <c r="G2918" s="260">
        <v>5855640000</v>
      </c>
      <c r="H2918" s="263">
        <f t="shared" si="45"/>
        <v>9.7317708374375748E-3</v>
      </c>
      <c r="I2918" s="262"/>
      <c r="J2918" s="266">
        <v>2916</v>
      </c>
      <c r="K2918">
        <v>9.7317708374375748E-3</v>
      </c>
      <c r="L2918" s="267">
        <v>-1.5145329342818885E-3</v>
      </c>
    </row>
    <row r="2919" spans="1:12" ht="14.4" x14ac:dyDescent="0.3">
      <c r="A2919" s="8">
        <v>39905</v>
      </c>
      <c r="B2919" s="260">
        <v>814.53002900000001</v>
      </c>
      <c r="C2919" s="260">
        <v>845.60998500000005</v>
      </c>
      <c r="D2919" s="260">
        <v>814.53002900000001</v>
      </c>
      <c r="E2919" s="260">
        <v>834.38000499999998</v>
      </c>
      <c r="F2919" s="261">
        <v>834.38000499999998</v>
      </c>
      <c r="G2919" s="260">
        <v>7542810000</v>
      </c>
      <c r="H2919" s="263">
        <f t="shared" si="45"/>
        <v>2.8727113862552459E-2</v>
      </c>
      <c r="I2919" s="262"/>
      <c r="J2919" s="266">
        <v>2917</v>
      </c>
      <c r="K2919">
        <v>2.8727113862552459E-2</v>
      </c>
      <c r="L2919" s="267">
        <v>-1.5137220508527173E-3</v>
      </c>
    </row>
    <row r="2920" spans="1:12" ht="14.4" x14ac:dyDescent="0.3">
      <c r="A2920" s="8">
        <v>39904</v>
      </c>
      <c r="B2920" s="260">
        <v>793.59002699999996</v>
      </c>
      <c r="C2920" s="260">
        <v>813.61999500000002</v>
      </c>
      <c r="D2920" s="260">
        <v>783.32000700000003</v>
      </c>
      <c r="E2920" s="260">
        <v>811.080017</v>
      </c>
      <c r="F2920" s="261">
        <v>811.080017</v>
      </c>
      <c r="G2920" s="260">
        <v>6034140000</v>
      </c>
      <c r="H2920" s="263">
        <f t="shared" si="45"/>
        <v>1.6556609576476155E-2</v>
      </c>
      <c r="I2920" s="262"/>
      <c r="J2920" s="266">
        <v>2918</v>
      </c>
      <c r="K2920">
        <v>1.6556609576476155E-2</v>
      </c>
      <c r="L2920" s="267">
        <v>-1.5111722692779704E-3</v>
      </c>
    </row>
    <row r="2921" spans="1:12" ht="14.4" x14ac:dyDescent="0.3">
      <c r="A2921" s="8">
        <v>39903</v>
      </c>
      <c r="B2921" s="260">
        <v>790.88000499999998</v>
      </c>
      <c r="C2921" s="260">
        <v>810.47997999999995</v>
      </c>
      <c r="D2921" s="260">
        <v>790.88000499999998</v>
      </c>
      <c r="E2921" s="260">
        <v>797.86999500000002</v>
      </c>
      <c r="F2921" s="261">
        <v>797.86999500000002</v>
      </c>
      <c r="G2921" s="260">
        <v>6089100000</v>
      </c>
      <c r="H2921" s="263">
        <f t="shared" si="45"/>
        <v>1.312961489624671E-2</v>
      </c>
      <c r="I2921" s="262"/>
      <c r="J2921" s="266">
        <v>2919</v>
      </c>
      <c r="K2921">
        <v>1.312961489624671E-2</v>
      </c>
      <c r="L2921" s="267">
        <v>-1.5099015560788129E-3</v>
      </c>
    </row>
    <row r="2922" spans="1:12" ht="14.4" x14ac:dyDescent="0.3">
      <c r="A2922" s="8">
        <v>39902</v>
      </c>
      <c r="B2922" s="260">
        <v>809.07000700000003</v>
      </c>
      <c r="C2922" s="260">
        <v>809.07000700000003</v>
      </c>
      <c r="D2922" s="260">
        <v>779.80999799999995</v>
      </c>
      <c r="E2922" s="260">
        <v>787.53002900000001</v>
      </c>
      <c r="F2922" s="261">
        <v>787.53002900000001</v>
      </c>
      <c r="G2922" s="260">
        <v>5912660000</v>
      </c>
      <c r="H2922" s="263">
        <f t="shared" si="45"/>
        <v>-3.4818703495799477E-2</v>
      </c>
      <c r="I2922" s="262"/>
      <c r="J2922" s="266">
        <v>2920</v>
      </c>
      <c r="K2922">
        <v>-3.4818703495799477E-2</v>
      </c>
      <c r="L2922" s="267">
        <v>-1.5082188606436707E-3</v>
      </c>
    </row>
    <row r="2923" spans="1:12" ht="14.4" x14ac:dyDescent="0.3">
      <c r="A2923" s="8">
        <v>39899</v>
      </c>
      <c r="B2923" s="260">
        <v>828.67999299999997</v>
      </c>
      <c r="C2923" s="260">
        <v>828.67999299999997</v>
      </c>
      <c r="D2923" s="260">
        <v>813.42999299999997</v>
      </c>
      <c r="E2923" s="260">
        <v>815.94000200000005</v>
      </c>
      <c r="F2923" s="261">
        <v>815.94000200000005</v>
      </c>
      <c r="G2923" s="260">
        <v>5600210000</v>
      </c>
      <c r="H2923" s="263">
        <f t="shared" si="45"/>
        <v>-2.0315519180573914E-2</v>
      </c>
      <c r="I2923" s="262"/>
      <c r="J2923" s="266">
        <v>2921</v>
      </c>
      <c r="K2923">
        <v>-2.0315519180573914E-2</v>
      </c>
      <c r="L2923" s="267">
        <v>-1.5050491456451293E-3</v>
      </c>
    </row>
    <row r="2924" spans="1:12" ht="14.4" x14ac:dyDescent="0.3">
      <c r="A2924" s="8">
        <v>39898</v>
      </c>
      <c r="B2924" s="260">
        <v>814.05999799999995</v>
      </c>
      <c r="C2924" s="260">
        <v>832.97997999999995</v>
      </c>
      <c r="D2924" s="260">
        <v>814.05999799999995</v>
      </c>
      <c r="E2924" s="260">
        <v>832.85998500000005</v>
      </c>
      <c r="F2924" s="261">
        <v>832.85998500000005</v>
      </c>
      <c r="G2924" s="260">
        <v>6992960000</v>
      </c>
      <c r="H2924" s="263">
        <f t="shared" si="45"/>
        <v>2.3320366495550002E-2</v>
      </c>
      <c r="I2924" s="262"/>
      <c r="J2924" s="266">
        <v>2922</v>
      </c>
      <c r="K2924">
        <v>2.3320366495550002E-2</v>
      </c>
      <c r="L2924" s="267">
        <v>-1.5016102433997481E-3</v>
      </c>
    </row>
    <row r="2925" spans="1:12" ht="14.4" x14ac:dyDescent="0.3">
      <c r="A2925" s="8">
        <v>39897</v>
      </c>
      <c r="B2925" s="260">
        <v>806.80999799999995</v>
      </c>
      <c r="C2925" s="260">
        <v>826.78002900000001</v>
      </c>
      <c r="D2925" s="260">
        <v>791.36999500000002</v>
      </c>
      <c r="E2925" s="260">
        <v>813.88000499999998</v>
      </c>
      <c r="F2925" s="261">
        <v>813.88000499999998</v>
      </c>
      <c r="G2925" s="260">
        <v>7687180000</v>
      </c>
      <c r="H2925" s="263">
        <f t="shared" si="45"/>
        <v>9.6263708233660251E-3</v>
      </c>
      <c r="I2925" s="262"/>
      <c r="J2925" s="266">
        <v>2923</v>
      </c>
      <c r="K2925">
        <v>9.6263708233660251E-3</v>
      </c>
      <c r="L2925" s="267">
        <v>-1.5015683077650496E-3</v>
      </c>
    </row>
    <row r="2926" spans="1:12" ht="14.4" x14ac:dyDescent="0.3">
      <c r="A2926" s="8">
        <v>39896</v>
      </c>
      <c r="B2926" s="260">
        <v>820.59997599999997</v>
      </c>
      <c r="C2926" s="260">
        <v>823.65002400000003</v>
      </c>
      <c r="D2926" s="260">
        <v>805.47997999999995</v>
      </c>
      <c r="E2926" s="260">
        <v>806.11999500000002</v>
      </c>
      <c r="F2926" s="261">
        <v>806.11999500000002</v>
      </c>
      <c r="G2926" s="260">
        <v>6767980000</v>
      </c>
      <c r="H2926" s="263">
        <f t="shared" si="45"/>
        <v>-2.0415093018831192E-2</v>
      </c>
      <c r="I2926" s="262"/>
      <c r="J2926" s="266">
        <v>2924</v>
      </c>
      <c r="K2926">
        <v>-2.0415093018831192E-2</v>
      </c>
      <c r="L2926" s="267">
        <v>-1.501158946507052E-3</v>
      </c>
    </row>
    <row r="2927" spans="1:12" ht="14.4" x14ac:dyDescent="0.3">
      <c r="A2927" s="8">
        <v>39895</v>
      </c>
      <c r="B2927" s="260">
        <v>772.30999799999995</v>
      </c>
      <c r="C2927" s="260">
        <v>823.36999500000002</v>
      </c>
      <c r="D2927" s="260">
        <v>772.30999799999995</v>
      </c>
      <c r="E2927" s="260">
        <v>822.919983</v>
      </c>
      <c r="F2927" s="261">
        <v>822.919983</v>
      </c>
      <c r="G2927" s="260">
        <v>7715770000</v>
      </c>
      <c r="H2927" s="263">
        <f t="shared" si="45"/>
        <v>7.0757548802490508E-2</v>
      </c>
      <c r="I2927" s="262"/>
      <c r="J2927" s="266">
        <v>2925</v>
      </c>
      <c r="K2927">
        <v>7.0757548802490508E-2</v>
      </c>
      <c r="L2927" s="267">
        <v>-1.5010131110799211E-3</v>
      </c>
    </row>
    <row r="2928" spans="1:12" ht="14.4" x14ac:dyDescent="0.3">
      <c r="A2928" s="8">
        <v>39892</v>
      </c>
      <c r="B2928" s="260">
        <v>784.580017</v>
      </c>
      <c r="C2928" s="260">
        <v>788.90997300000004</v>
      </c>
      <c r="D2928" s="260">
        <v>766.20001200000002</v>
      </c>
      <c r="E2928" s="260">
        <v>768.53997800000002</v>
      </c>
      <c r="F2928" s="261">
        <v>768.53997800000002</v>
      </c>
      <c r="G2928" s="260">
        <v>7643720000</v>
      </c>
      <c r="H2928" s="263">
        <f t="shared" si="45"/>
        <v>-1.97694000751579E-2</v>
      </c>
      <c r="I2928" s="262"/>
      <c r="J2928" s="266">
        <v>2926</v>
      </c>
      <c r="K2928">
        <v>-1.97694000751579E-2</v>
      </c>
      <c r="L2928" s="267">
        <v>-1.4972104674472551E-3</v>
      </c>
    </row>
    <row r="2929" spans="1:12" ht="14.4" x14ac:dyDescent="0.3">
      <c r="A2929" s="8">
        <v>39891</v>
      </c>
      <c r="B2929" s="260">
        <v>797.919983</v>
      </c>
      <c r="C2929" s="260">
        <v>803.23999000000003</v>
      </c>
      <c r="D2929" s="260">
        <v>781.82000700000003</v>
      </c>
      <c r="E2929" s="260">
        <v>784.03997800000002</v>
      </c>
      <c r="F2929" s="261">
        <v>784.03997800000002</v>
      </c>
      <c r="G2929" s="260">
        <v>9033870000</v>
      </c>
      <c r="H2929" s="263">
        <f t="shared" si="45"/>
        <v>-1.2979163229684482E-2</v>
      </c>
      <c r="I2929" s="262"/>
      <c r="J2929" s="266">
        <v>2927</v>
      </c>
      <c r="K2929">
        <v>-1.2979163229684482E-2</v>
      </c>
      <c r="L2929" s="267">
        <v>-1.4940686878114544E-3</v>
      </c>
    </row>
    <row r="2930" spans="1:12" ht="14.4" x14ac:dyDescent="0.3">
      <c r="A2930" s="8">
        <v>39890</v>
      </c>
      <c r="B2930" s="260">
        <v>776.01000999999997</v>
      </c>
      <c r="C2930" s="260">
        <v>803.03997800000002</v>
      </c>
      <c r="D2930" s="260">
        <v>765.64001499999995</v>
      </c>
      <c r="E2930" s="260">
        <v>794.34997599999997</v>
      </c>
      <c r="F2930" s="261">
        <v>794.34997599999997</v>
      </c>
      <c r="G2930" s="260">
        <v>9098450000</v>
      </c>
      <c r="H2930" s="263">
        <f t="shared" si="45"/>
        <v>2.0857941068587953E-2</v>
      </c>
      <c r="I2930" s="262"/>
      <c r="J2930" s="266">
        <v>2928</v>
      </c>
      <c r="K2930">
        <v>2.0857941068587953E-2</v>
      </c>
      <c r="L2930" s="267">
        <v>-1.4888506973723228E-3</v>
      </c>
    </row>
    <row r="2931" spans="1:12" ht="14.4" x14ac:dyDescent="0.3">
      <c r="A2931" s="8">
        <v>39889</v>
      </c>
      <c r="B2931" s="260">
        <v>753.88000499999998</v>
      </c>
      <c r="C2931" s="260">
        <v>778.11999500000002</v>
      </c>
      <c r="D2931" s="260">
        <v>749.92999299999997</v>
      </c>
      <c r="E2931" s="260">
        <v>778.11999500000002</v>
      </c>
      <c r="F2931" s="261">
        <v>778.11999500000002</v>
      </c>
      <c r="G2931" s="260">
        <v>6156800000</v>
      </c>
      <c r="H2931" s="263">
        <f t="shared" si="45"/>
        <v>3.213994020069369E-2</v>
      </c>
      <c r="I2931" s="262"/>
      <c r="J2931" s="266">
        <v>2929</v>
      </c>
      <c r="K2931">
        <v>3.213994020069369E-2</v>
      </c>
      <c r="L2931" s="267">
        <v>-1.4842163372424345E-3</v>
      </c>
    </row>
    <row r="2932" spans="1:12" ht="14.4" x14ac:dyDescent="0.3">
      <c r="A2932" s="8">
        <v>39888</v>
      </c>
      <c r="B2932" s="260">
        <v>758.84002699999996</v>
      </c>
      <c r="C2932" s="260">
        <v>774.53002900000001</v>
      </c>
      <c r="D2932" s="260">
        <v>753.36999500000002</v>
      </c>
      <c r="E2932" s="260">
        <v>753.89001499999995</v>
      </c>
      <c r="F2932" s="261">
        <v>753.89001499999995</v>
      </c>
      <c r="G2932" s="260">
        <v>7883540000</v>
      </c>
      <c r="H2932" s="263">
        <f t="shared" si="45"/>
        <v>-3.5159249781126643E-3</v>
      </c>
      <c r="I2932" s="262"/>
      <c r="J2932" s="266">
        <v>2930</v>
      </c>
      <c r="K2932">
        <v>-3.5159249781126643E-3</v>
      </c>
      <c r="L2932" s="267">
        <v>-1.4819196700837237E-3</v>
      </c>
    </row>
    <row r="2933" spans="1:12" ht="14.4" x14ac:dyDescent="0.3">
      <c r="A2933" s="8">
        <v>39885</v>
      </c>
      <c r="B2933" s="260">
        <v>751.96997099999999</v>
      </c>
      <c r="C2933" s="260">
        <v>758.28997800000002</v>
      </c>
      <c r="D2933" s="260">
        <v>742.46002199999998</v>
      </c>
      <c r="E2933" s="260">
        <v>756.54998799999998</v>
      </c>
      <c r="F2933" s="261">
        <v>756.54998799999998</v>
      </c>
      <c r="G2933" s="260">
        <v>6787090000</v>
      </c>
      <c r="H2933" s="263">
        <f t="shared" si="45"/>
        <v>7.7390282619685018E-3</v>
      </c>
      <c r="I2933" s="262"/>
      <c r="J2933" s="266">
        <v>2931</v>
      </c>
      <c r="K2933">
        <v>7.7390282619685018E-3</v>
      </c>
      <c r="L2933" s="267">
        <v>-1.481635026277483E-3</v>
      </c>
    </row>
    <row r="2934" spans="1:12" ht="14.4" x14ac:dyDescent="0.3">
      <c r="A2934" s="8">
        <v>39884</v>
      </c>
      <c r="B2934" s="260">
        <v>720.89001499999995</v>
      </c>
      <c r="C2934" s="260">
        <v>752.63000499999998</v>
      </c>
      <c r="D2934" s="260">
        <v>714.76000999999997</v>
      </c>
      <c r="E2934" s="260">
        <v>750.73999000000003</v>
      </c>
      <c r="F2934" s="261">
        <v>750.73999000000003</v>
      </c>
      <c r="G2934" s="260">
        <v>7326630000</v>
      </c>
      <c r="H2934" s="263">
        <f t="shared" si="45"/>
        <v>4.0728631489033842E-2</v>
      </c>
      <c r="I2934" s="262"/>
      <c r="J2934" s="266">
        <v>2932</v>
      </c>
      <c r="K2934">
        <v>4.0728631489033842E-2</v>
      </c>
      <c r="L2934" s="267">
        <v>-1.4806051919155593E-3</v>
      </c>
    </row>
    <row r="2935" spans="1:12" ht="14.4" x14ac:dyDescent="0.3">
      <c r="A2935" s="8">
        <v>39883</v>
      </c>
      <c r="B2935" s="260">
        <v>719.59002699999996</v>
      </c>
      <c r="C2935" s="260">
        <v>731.919983</v>
      </c>
      <c r="D2935" s="260">
        <v>713.84997599999997</v>
      </c>
      <c r="E2935" s="260">
        <v>721.35998500000005</v>
      </c>
      <c r="F2935" s="261">
        <v>721.35998500000005</v>
      </c>
      <c r="G2935" s="260">
        <v>7287810000</v>
      </c>
      <c r="H2935" s="263">
        <f t="shared" si="45"/>
        <v>2.4458158125342713E-3</v>
      </c>
      <c r="I2935" s="262"/>
      <c r="J2935" s="266">
        <v>2933</v>
      </c>
      <c r="K2935">
        <v>2.4458158125342713E-3</v>
      </c>
      <c r="L2935" s="267">
        <v>-1.4798346668581E-3</v>
      </c>
    </row>
    <row r="2936" spans="1:12" ht="14.4" x14ac:dyDescent="0.3">
      <c r="A2936" s="8">
        <v>39882</v>
      </c>
      <c r="B2936" s="260">
        <v>679.28002900000001</v>
      </c>
      <c r="C2936" s="260">
        <v>719.59997599999997</v>
      </c>
      <c r="D2936" s="260">
        <v>679.28002900000001</v>
      </c>
      <c r="E2936" s="260">
        <v>719.59997599999997</v>
      </c>
      <c r="F2936" s="261">
        <v>719.59997599999997</v>
      </c>
      <c r="G2936" s="260">
        <v>8618330000</v>
      </c>
      <c r="H2936" s="263">
        <f t="shared" si="45"/>
        <v>6.3663023300921287E-2</v>
      </c>
      <c r="I2936" s="262"/>
      <c r="J2936" s="266">
        <v>2934</v>
      </c>
      <c r="K2936">
        <v>6.3663023300921287E-2</v>
      </c>
      <c r="L2936" s="267">
        <v>-1.4787825196087444E-3</v>
      </c>
    </row>
    <row r="2937" spans="1:12" ht="14.4" x14ac:dyDescent="0.3">
      <c r="A2937" s="8">
        <v>39881</v>
      </c>
      <c r="B2937" s="260">
        <v>680.76000999999997</v>
      </c>
      <c r="C2937" s="260">
        <v>695.27002000000005</v>
      </c>
      <c r="D2937" s="260">
        <v>672.88000499999998</v>
      </c>
      <c r="E2937" s="260">
        <v>676.53002900000001</v>
      </c>
      <c r="F2937" s="261">
        <v>676.53002900000001</v>
      </c>
      <c r="G2937" s="260">
        <v>7277320000</v>
      </c>
      <c r="H2937" s="263">
        <f t="shared" si="45"/>
        <v>-1.0023670505255666E-2</v>
      </c>
      <c r="I2937" s="262"/>
      <c r="J2937" s="266">
        <v>2935</v>
      </c>
      <c r="K2937">
        <v>-1.0023670505255666E-2</v>
      </c>
      <c r="L2937" s="267">
        <v>-1.4784413421209208E-3</v>
      </c>
    </row>
    <row r="2938" spans="1:12" ht="14.4" x14ac:dyDescent="0.3">
      <c r="A2938" s="8">
        <v>39878</v>
      </c>
      <c r="B2938" s="260">
        <v>684.03997800000002</v>
      </c>
      <c r="C2938" s="260">
        <v>699.09002699999996</v>
      </c>
      <c r="D2938" s="260">
        <v>666.78997800000002</v>
      </c>
      <c r="E2938" s="260">
        <v>683.38000499999998</v>
      </c>
      <c r="F2938" s="261">
        <v>683.38000499999998</v>
      </c>
      <c r="G2938" s="260">
        <v>7331830000</v>
      </c>
      <c r="H2938" s="263">
        <f t="shared" si="45"/>
        <v>1.2160530577871728E-3</v>
      </c>
      <c r="I2938" s="262"/>
      <c r="J2938" s="266">
        <v>2936</v>
      </c>
      <c r="K2938">
        <v>1.2160530577871728E-3</v>
      </c>
      <c r="L2938" s="267">
        <v>-1.4782487408124519E-3</v>
      </c>
    </row>
    <row r="2939" spans="1:12" ht="14.4" x14ac:dyDescent="0.3">
      <c r="A2939" s="8">
        <v>39877</v>
      </c>
      <c r="B2939" s="260">
        <v>708.27002000000005</v>
      </c>
      <c r="C2939" s="260">
        <v>708.27002000000005</v>
      </c>
      <c r="D2939" s="260">
        <v>677.92999299999997</v>
      </c>
      <c r="E2939" s="260">
        <v>682.54998799999998</v>
      </c>
      <c r="F2939" s="261">
        <v>682.54998799999998</v>
      </c>
      <c r="G2939" s="260">
        <v>7507250000</v>
      </c>
      <c r="H2939" s="263">
        <f t="shared" si="45"/>
        <v>-4.2532309134430651E-2</v>
      </c>
      <c r="I2939" s="262"/>
      <c r="J2939" s="266">
        <v>2937</v>
      </c>
      <c r="K2939">
        <v>-4.2532309134430651E-2</v>
      </c>
      <c r="L2939" s="267">
        <v>-1.4778279890701057E-3</v>
      </c>
    </row>
    <row r="2940" spans="1:12" ht="14.4" x14ac:dyDescent="0.3">
      <c r="A2940" s="8">
        <v>39876</v>
      </c>
      <c r="B2940" s="260">
        <v>698.59997599999997</v>
      </c>
      <c r="C2940" s="260">
        <v>724.11999500000002</v>
      </c>
      <c r="D2940" s="260">
        <v>698.59997599999997</v>
      </c>
      <c r="E2940" s="260">
        <v>712.86999500000002</v>
      </c>
      <c r="F2940" s="261">
        <v>712.86999500000002</v>
      </c>
      <c r="G2940" s="260">
        <v>7673620000</v>
      </c>
      <c r="H2940" s="263">
        <f t="shared" si="45"/>
        <v>2.3753073393646362E-2</v>
      </c>
      <c r="I2940" s="262"/>
      <c r="J2940" s="266">
        <v>2938</v>
      </c>
      <c r="K2940">
        <v>2.3753073393646362E-2</v>
      </c>
      <c r="L2940" s="267">
        <v>-1.4774977004227649E-3</v>
      </c>
    </row>
    <row r="2941" spans="1:12" ht="14.4" x14ac:dyDescent="0.3">
      <c r="A2941" s="8">
        <v>39875</v>
      </c>
      <c r="B2941" s="260">
        <v>704.44000200000005</v>
      </c>
      <c r="C2941" s="260">
        <v>711.669983</v>
      </c>
      <c r="D2941" s="260">
        <v>692.29998799999998</v>
      </c>
      <c r="E2941" s="260">
        <v>696.330017</v>
      </c>
      <c r="F2941" s="261">
        <v>696.330017</v>
      </c>
      <c r="G2941" s="260">
        <v>7583230000</v>
      </c>
      <c r="H2941" s="263">
        <f t="shared" si="45"/>
        <v>-6.4067662954148995E-3</v>
      </c>
      <c r="I2941" s="262"/>
      <c r="J2941" s="266">
        <v>2939</v>
      </c>
      <c r="K2941">
        <v>-6.4067662954148995E-3</v>
      </c>
      <c r="L2941" s="267">
        <v>-1.4760281390749272E-3</v>
      </c>
    </row>
    <row r="2942" spans="1:12" ht="14.4" x14ac:dyDescent="0.3">
      <c r="A2942" s="8">
        <v>39874</v>
      </c>
      <c r="B2942" s="260">
        <v>729.57000700000003</v>
      </c>
      <c r="C2942" s="260">
        <v>729.57000700000003</v>
      </c>
      <c r="D2942" s="260">
        <v>699.70001200000002</v>
      </c>
      <c r="E2942" s="260">
        <v>700.82000700000003</v>
      </c>
      <c r="F2942" s="261">
        <v>700.82000700000003</v>
      </c>
      <c r="G2942" s="260">
        <v>7868290000</v>
      </c>
      <c r="H2942" s="263">
        <f t="shared" si="45"/>
        <v>-4.6620167246535005E-2</v>
      </c>
      <c r="I2942" s="262"/>
      <c r="J2942" s="266">
        <v>2940</v>
      </c>
      <c r="K2942">
        <v>-4.6620167246535005E-2</v>
      </c>
      <c r="L2942" s="267">
        <v>-1.4756205533597031E-3</v>
      </c>
    </row>
    <row r="2943" spans="1:12" ht="14.4" x14ac:dyDescent="0.3">
      <c r="A2943" s="8">
        <v>39871</v>
      </c>
      <c r="B2943" s="260">
        <v>749.92999299999997</v>
      </c>
      <c r="C2943" s="260">
        <v>751.27002000000005</v>
      </c>
      <c r="D2943" s="260">
        <v>734.52002000000005</v>
      </c>
      <c r="E2943" s="260">
        <v>735.09002699999996</v>
      </c>
      <c r="F2943" s="261">
        <v>735.09002699999996</v>
      </c>
      <c r="G2943" s="260">
        <v>8926480000</v>
      </c>
      <c r="H2943" s="263">
        <f t="shared" si="45"/>
        <v>-2.3564403118107913E-2</v>
      </c>
      <c r="I2943" s="262"/>
      <c r="J2943" s="266">
        <v>2941</v>
      </c>
      <c r="K2943">
        <v>-2.3564403118107913E-2</v>
      </c>
      <c r="L2943" s="267">
        <v>-1.4709598784906821E-3</v>
      </c>
    </row>
    <row r="2944" spans="1:12" ht="14.4" x14ac:dyDescent="0.3">
      <c r="A2944" s="8">
        <v>39870</v>
      </c>
      <c r="B2944" s="260">
        <v>765.76000999999997</v>
      </c>
      <c r="C2944" s="260">
        <v>779.419983</v>
      </c>
      <c r="D2944" s="260">
        <v>751.75</v>
      </c>
      <c r="E2944" s="260">
        <v>752.830017</v>
      </c>
      <c r="F2944" s="261">
        <v>752.830017</v>
      </c>
      <c r="G2944" s="260">
        <v>7599970000</v>
      </c>
      <c r="H2944" s="263">
        <f t="shared" si="45"/>
        <v>-1.5779849158430712E-2</v>
      </c>
      <c r="I2944" s="262"/>
      <c r="J2944" s="266">
        <v>2942</v>
      </c>
      <c r="K2944">
        <v>-1.5779849158430712E-2</v>
      </c>
      <c r="L2944" s="267">
        <v>-1.4696042452893362E-3</v>
      </c>
    </row>
    <row r="2945" spans="1:12" ht="14.4" x14ac:dyDescent="0.3">
      <c r="A2945" s="8">
        <v>39869</v>
      </c>
      <c r="B2945" s="260">
        <v>770.64001499999995</v>
      </c>
      <c r="C2945" s="260">
        <v>780.11999500000002</v>
      </c>
      <c r="D2945" s="260">
        <v>752.89001499999995</v>
      </c>
      <c r="E2945" s="260">
        <v>764.90002400000003</v>
      </c>
      <c r="F2945" s="261">
        <v>764.90002400000003</v>
      </c>
      <c r="G2945" s="260">
        <v>7483640000</v>
      </c>
      <c r="H2945" s="263">
        <f t="shared" si="45"/>
        <v>-1.0657825025393258E-2</v>
      </c>
      <c r="I2945" s="262"/>
      <c r="J2945" s="266">
        <v>2943</v>
      </c>
      <c r="K2945">
        <v>-1.0657825025393258E-2</v>
      </c>
      <c r="L2945" s="267">
        <v>-1.4631121727992278E-3</v>
      </c>
    </row>
    <row r="2946" spans="1:12" ht="14.4" x14ac:dyDescent="0.3">
      <c r="A2946" s="8">
        <v>39868</v>
      </c>
      <c r="B2946" s="260">
        <v>744.69000200000005</v>
      </c>
      <c r="C2946" s="260">
        <v>775.48999000000003</v>
      </c>
      <c r="D2946" s="260">
        <v>744.69000200000005</v>
      </c>
      <c r="E2946" s="260">
        <v>773.14001499999995</v>
      </c>
      <c r="F2946" s="261">
        <v>773.14001499999995</v>
      </c>
      <c r="G2946" s="260">
        <v>7234490000</v>
      </c>
      <c r="H2946" s="263">
        <f t="shared" si="45"/>
        <v>4.0103315241203225E-2</v>
      </c>
      <c r="I2946" s="262"/>
      <c r="J2946" s="266">
        <v>2944</v>
      </c>
      <c r="K2946">
        <v>4.0103315241203225E-2</v>
      </c>
      <c r="L2946" s="267">
        <v>-1.4619312869237323E-3</v>
      </c>
    </row>
    <row r="2947" spans="1:12" ht="14.4" x14ac:dyDescent="0.3">
      <c r="A2947" s="8">
        <v>39867</v>
      </c>
      <c r="B2947" s="260">
        <v>773.25</v>
      </c>
      <c r="C2947" s="260">
        <v>777.84997599999997</v>
      </c>
      <c r="D2947" s="260">
        <v>742.36999500000002</v>
      </c>
      <c r="E2947" s="260">
        <v>743.330017</v>
      </c>
      <c r="F2947" s="261">
        <v>743.330017</v>
      </c>
      <c r="G2947" s="260">
        <v>6509300000</v>
      </c>
      <c r="H2947" s="263">
        <f t="shared" si="45"/>
        <v>-3.4699008397361328E-2</v>
      </c>
      <c r="I2947" s="262"/>
      <c r="J2947" s="266">
        <v>2945</v>
      </c>
      <c r="K2947">
        <v>-3.4699008397361328E-2</v>
      </c>
      <c r="L2947" s="267">
        <v>-1.4601270920039237E-3</v>
      </c>
    </row>
    <row r="2948" spans="1:12" ht="14.4" x14ac:dyDescent="0.3">
      <c r="A2948" s="8">
        <v>39864</v>
      </c>
      <c r="B2948" s="260">
        <v>775.86999500000002</v>
      </c>
      <c r="C2948" s="260">
        <v>778.69000200000005</v>
      </c>
      <c r="D2948" s="260">
        <v>754.25</v>
      </c>
      <c r="E2948" s="260">
        <v>770.04998799999998</v>
      </c>
      <c r="F2948" s="261">
        <v>770.04998799999998</v>
      </c>
      <c r="G2948" s="260">
        <v>8210590000</v>
      </c>
      <c r="H2948" s="263">
        <f t="shared" ref="H2948:H3011" si="46">(F2948-F2949)/F2949</f>
        <v>-1.1412963741975167E-2</v>
      </c>
      <c r="I2948" s="262"/>
      <c r="J2948" s="266">
        <v>2946</v>
      </c>
      <c r="K2948">
        <v>-1.1412963741975167E-2</v>
      </c>
      <c r="L2948" s="267">
        <v>-1.4601072016637128E-3</v>
      </c>
    </row>
    <row r="2949" spans="1:12" ht="14.4" x14ac:dyDescent="0.3">
      <c r="A2949" s="8">
        <v>39863</v>
      </c>
      <c r="B2949" s="260">
        <v>787.90997300000004</v>
      </c>
      <c r="C2949" s="260">
        <v>797.580017</v>
      </c>
      <c r="D2949" s="260">
        <v>777.03002900000001</v>
      </c>
      <c r="E2949" s="260">
        <v>778.94000200000005</v>
      </c>
      <c r="F2949" s="261">
        <v>778.94000200000005</v>
      </c>
      <c r="G2949" s="260">
        <v>5746940000</v>
      </c>
      <c r="H2949" s="263">
        <f t="shared" si="46"/>
        <v>-1.2024024256625104E-2</v>
      </c>
      <c r="I2949" s="262"/>
      <c r="J2949" s="266">
        <v>2947</v>
      </c>
      <c r="K2949">
        <v>-1.2024024256625104E-2</v>
      </c>
      <c r="L2949" s="267">
        <v>-1.4599384119242493E-3</v>
      </c>
    </row>
    <row r="2950" spans="1:12" ht="14.4" x14ac:dyDescent="0.3">
      <c r="A2950" s="8">
        <v>39862</v>
      </c>
      <c r="B2950" s="260">
        <v>791.05999799999995</v>
      </c>
      <c r="C2950" s="260">
        <v>796.169983</v>
      </c>
      <c r="D2950" s="260">
        <v>780.42999299999997</v>
      </c>
      <c r="E2950" s="260">
        <v>788.419983</v>
      </c>
      <c r="F2950" s="261">
        <v>788.419983</v>
      </c>
      <c r="G2950" s="260">
        <v>5740710000</v>
      </c>
      <c r="H2950" s="263">
        <f t="shared" si="46"/>
        <v>-9.5036559442986319E-4</v>
      </c>
      <c r="I2950" s="262"/>
      <c r="J2950" s="266">
        <v>2948</v>
      </c>
      <c r="K2950">
        <v>-9.5036559442986319E-4</v>
      </c>
      <c r="L2950" s="267">
        <v>-1.4562467073728508E-3</v>
      </c>
    </row>
    <row r="2951" spans="1:12" ht="14.4" x14ac:dyDescent="0.3">
      <c r="A2951" s="8">
        <v>39861</v>
      </c>
      <c r="B2951" s="260">
        <v>818.60998500000005</v>
      </c>
      <c r="C2951" s="260">
        <v>818.60998500000005</v>
      </c>
      <c r="D2951" s="260">
        <v>789.169983</v>
      </c>
      <c r="E2951" s="260">
        <v>789.169983</v>
      </c>
      <c r="F2951" s="261">
        <v>789.169983</v>
      </c>
      <c r="G2951" s="260">
        <v>5907820000</v>
      </c>
      <c r="H2951" s="263">
        <f t="shared" si="46"/>
        <v>-4.5559047421394328E-2</v>
      </c>
      <c r="I2951" s="262"/>
      <c r="J2951" s="266">
        <v>2949</v>
      </c>
      <c r="K2951">
        <v>-4.5559047421394328E-2</v>
      </c>
      <c r="L2951" s="267">
        <v>-1.4497652950997402E-3</v>
      </c>
    </row>
    <row r="2952" spans="1:12" ht="14.4" x14ac:dyDescent="0.3">
      <c r="A2952" s="8">
        <v>39857</v>
      </c>
      <c r="B2952" s="260">
        <v>833.95001200000002</v>
      </c>
      <c r="C2952" s="260">
        <v>839.42999299999997</v>
      </c>
      <c r="D2952" s="260">
        <v>825.21002199999998</v>
      </c>
      <c r="E2952" s="260">
        <v>826.84002699999996</v>
      </c>
      <c r="F2952" s="261">
        <v>826.84002699999996</v>
      </c>
      <c r="G2952" s="260">
        <v>5296650000</v>
      </c>
      <c r="H2952" s="263">
        <f t="shared" si="46"/>
        <v>-9.9976951112976629E-3</v>
      </c>
      <c r="I2952" s="262"/>
      <c r="J2952" s="266">
        <v>2950</v>
      </c>
      <c r="K2952">
        <v>-9.9976951112976629E-3</v>
      </c>
      <c r="L2952" s="267">
        <v>-1.4433802252049391E-3</v>
      </c>
    </row>
    <row r="2953" spans="1:12" ht="14.4" x14ac:dyDescent="0.3">
      <c r="A2953" s="8">
        <v>39856</v>
      </c>
      <c r="B2953" s="260">
        <v>829.90997300000004</v>
      </c>
      <c r="C2953" s="260">
        <v>835.47997999999995</v>
      </c>
      <c r="D2953" s="260">
        <v>808.05999799999995</v>
      </c>
      <c r="E2953" s="260">
        <v>835.19000200000005</v>
      </c>
      <c r="F2953" s="261">
        <v>835.19000200000005</v>
      </c>
      <c r="G2953" s="260">
        <v>6476460000</v>
      </c>
      <c r="H2953" s="263">
        <f t="shared" si="46"/>
        <v>1.7391657080045005E-3</v>
      </c>
      <c r="I2953" s="262"/>
      <c r="J2953" s="266">
        <v>2951</v>
      </c>
      <c r="K2953">
        <v>1.7391657080045005E-3</v>
      </c>
      <c r="L2953" s="267">
        <v>-1.4416744482073506E-3</v>
      </c>
    </row>
    <row r="2954" spans="1:12" ht="14.4" x14ac:dyDescent="0.3">
      <c r="A2954" s="8">
        <v>39855</v>
      </c>
      <c r="B2954" s="260">
        <v>827.40997300000004</v>
      </c>
      <c r="C2954" s="260">
        <v>838.21997099999999</v>
      </c>
      <c r="D2954" s="260">
        <v>822.29998799999998</v>
      </c>
      <c r="E2954" s="260">
        <v>833.73999000000003</v>
      </c>
      <c r="F2954" s="261">
        <v>833.73999000000003</v>
      </c>
      <c r="G2954" s="260">
        <v>5926460000</v>
      </c>
      <c r="H2954" s="263">
        <f t="shared" si="46"/>
        <v>7.9549509342614153E-3</v>
      </c>
      <c r="I2954" s="262"/>
      <c r="J2954" s="266">
        <v>2952</v>
      </c>
      <c r="K2954">
        <v>7.9549509342614153E-3</v>
      </c>
      <c r="L2954" s="267">
        <v>-1.4402716807320286E-3</v>
      </c>
    </row>
    <row r="2955" spans="1:12" ht="14.4" x14ac:dyDescent="0.3">
      <c r="A2955" s="8">
        <v>39854</v>
      </c>
      <c r="B2955" s="260">
        <v>866.86999500000002</v>
      </c>
      <c r="C2955" s="260">
        <v>868.04998799999998</v>
      </c>
      <c r="D2955" s="260">
        <v>822.98999000000003</v>
      </c>
      <c r="E2955" s="260">
        <v>827.15997300000004</v>
      </c>
      <c r="F2955" s="261">
        <v>827.15997300000004</v>
      </c>
      <c r="G2955" s="260">
        <v>6770170000</v>
      </c>
      <c r="H2955" s="263">
        <f t="shared" si="46"/>
        <v>-4.9121200684203642E-2</v>
      </c>
      <c r="I2955" s="262"/>
      <c r="J2955" s="266">
        <v>2953</v>
      </c>
      <c r="K2955">
        <v>-4.9121200684203642E-2</v>
      </c>
      <c r="L2955" s="267">
        <v>-1.4361830452781976E-3</v>
      </c>
    </row>
    <row r="2956" spans="1:12" ht="14.4" x14ac:dyDescent="0.3">
      <c r="A2956" s="8">
        <v>39853</v>
      </c>
      <c r="B2956" s="260">
        <v>868.23999000000003</v>
      </c>
      <c r="C2956" s="260">
        <v>875.01000999999997</v>
      </c>
      <c r="D2956" s="260">
        <v>861.65002400000003</v>
      </c>
      <c r="E2956" s="260">
        <v>869.89001499999995</v>
      </c>
      <c r="F2956" s="261">
        <v>869.89001499999995</v>
      </c>
      <c r="G2956" s="260">
        <v>5574370000</v>
      </c>
      <c r="H2956" s="263">
        <f t="shared" si="46"/>
        <v>1.4851934557271722E-3</v>
      </c>
      <c r="I2956" s="262"/>
      <c r="J2956" s="266">
        <v>2954</v>
      </c>
      <c r="K2956">
        <v>1.4851934557271722E-3</v>
      </c>
      <c r="L2956" s="267">
        <v>-1.4351739837110476E-3</v>
      </c>
    </row>
    <row r="2957" spans="1:12" ht="14.4" x14ac:dyDescent="0.3">
      <c r="A2957" s="8">
        <v>39850</v>
      </c>
      <c r="B2957" s="260">
        <v>846.09002699999996</v>
      </c>
      <c r="C2957" s="260">
        <v>870.75</v>
      </c>
      <c r="D2957" s="260">
        <v>845.419983</v>
      </c>
      <c r="E2957" s="260">
        <v>868.59997599999997</v>
      </c>
      <c r="F2957" s="261">
        <v>868.59997599999997</v>
      </c>
      <c r="G2957" s="260">
        <v>6484100000</v>
      </c>
      <c r="H2957" s="263">
        <f t="shared" si="46"/>
        <v>2.6896022516408987E-2</v>
      </c>
      <c r="I2957" s="262"/>
      <c r="J2957" s="266">
        <v>2955</v>
      </c>
      <c r="K2957">
        <v>2.6896022516408987E-2</v>
      </c>
      <c r="L2957" s="267">
        <v>-1.4338793828935876E-3</v>
      </c>
    </row>
    <row r="2958" spans="1:12" ht="14.4" x14ac:dyDescent="0.3">
      <c r="A2958" s="8">
        <v>39849</v>
      </c>
      <c r="B2958" s="260">
        <v>831.75</v>
      </c>
      <c r="C2958" s="260">
        <v>850.54998799999998</v>
      </c>
      <c r="D2958" s="260">
        <v>819.90997300000004</v>
      </c>
      <c r="E2958" s="260">
        <v>845.84997599999997</v>
      </c>
      <c r="F2958" s="261">
        <v>845.84997599999997</v>
      </c>
      <c r="G2958" s="260">
        <v>6624030000</v>
      </c>
      <c r="H2958" s="263">
        <f t="shared" si="46"/>
        <v>1.636566373155653E-2</v>
      </c>
      <c r="I2958" s="262"/>
      <c r="J2958" s="266">
        <v>2956</v>
      </c>
      <c r="K2958">
        <v>1.636566373155653E-2</v>
      </c>
      <c r="L2958" s="267">
        <v>-1.4314356028343131E-3</v>
      </c>
    </row>
    <row r="2959" spans="1:12" ht="14.4" x14ac:dyDescent="0.3">
      <c r="A2959" s="8">
        <v>39848</v>
      </c>
      <c r="B2959" s="260">
        <v>837.77002000000005</v>
      </c>
      <c r="C2959" s="260">
        <v>851.84997599999997</v>
      </c>
      <c r="D2959" s="260">
        <v>829.17999299999997</v>
      </c>
      <c r="E2959" s="260">
        <v>832.22997999999995</v>
      </c>
      <c r="F2959" s="261">
        <v>832.22997999999995</v>
      </c>
      <c r="G2959" s="260">
        <v>6420450000</v>
      </c>
      <c r="H2959" s="263">
        <f t="shared" si="46"/>
        <v>-7.4895110673753448E-3</v>
      </c>
      <c r="I2959" s="262"/>
      <c r="J2959" s="266">
        <v>2957</v>
      </c>
      <c r="K2959">
        <v>-7.4895110673753448E-3</v>
      </c>
      <c r="L2959" s="267">
        <v>-1.4311712183218063E-3</v>
      </c>
    </row>
    <row r="2960" spans="1:12" ht="14.4" x14ac:dyDescent="0.3">
      <c r="A2960" s="8">
        <v>39847</v>
      </c>
      <c r="B2960" s="260">
        <v>825.69000200000005</v>
      </c>
      <c r="C2960" s="260">
        <v>842.59997599999997</v>
      </c>
      <c r="D2960" s="260">
        <v>821.97997999999995</v>
      </c>
      <c r="E2960" s="260">
        <v>838.51000999999997</v>
      </c>
      <c r="F2960" s="261">
        <v>838.51000999999997</v>
      </c>
      <c r="G2960" s="260">
        <v>5886310000</v>
      </c>
      <c r="H2960" s="263">
        <f t="shared" si="46"/>
        <v>1.5833989106818106E-2</v>
      </c>
      <c r="I2960" s="262"/>
      <c r="J2960" s="266">
        <v>2958</v>
      </c>
      <c r="K2960">
        <v>1.5833989106818106E-2</v>
      </c>
      <c r="L2960" s="267">
        <v>-1.4211232639603452E-3</v>
      </c>
    </row>
    <row r="2961" spans="1:12" ht="14.4" x14ac:dyDescent="0.3">
      <c r="A2961" s="8">
        <v>39846</v>
      </c>
      <c r="B2961" s="260">
        <v>823.09002699999996</v>
      </c>
      <c r="C2961" s="260">
        <v>830.78002900000001</v>
      </c>
      <c r="D2961" s="260">
        <v>812.86999500000002</v>
      </c>
      <c r="E2961" s="260">
        <v>825.44000200000005</v>
      </c>
      <c r="F2961" s="261">
        <v>825.44000200000005</v>
      </c>
      <c r="G2961" s="260">
        <v>5673270000</v>
      </c>
      <c r="H2961" s="263">
        <f t="shared" si="46"/>
        <v>-5.327686798761199E-4</v>
      </c>
      <c r="I2961" s="262"/>
      <c r="J2961" s="266">
        <v>2959</v>
      </c>
      <c r="K2961">
        <v>-5.327686798761199E-4</v>
      </c>
      <c r="L2961" s="267">
        <v>-1.4210900306260651E-3</v>
      </c>
    </row>
    <row r="2962" spans="1:12" ht="14.4" x14ac:dyDescent="0.3">
      <c r="A2962" s="8">
        <v>39843</v>
      </c>
      <c r="B2962" s="260">
        <v>845.69000200000005</v>
      </c>
      <c r="C2962" s="260">
        <v>851.65997300000004</v>
      </c>
      <c r="D2962" s="260">
        <v>821.669983</v>
      </c>
      <c r="E2962" s="260">
        <v>825.88000499999998</v>
      </c>
      <c r="F2962" s="261">
        <v>825.88000499999998</v>
      </c>
      <c r="G2962" s="260">
        <v>5350580000</v>
      </c>
      <c r="H2962" s="263">
        <f t="shared" si="46"/>
        <v>-2.2789135123367655E-2</v>
      </c>
      <c r="I2962" s="262"/>
      <c r="J2962" s="266">
        <v>2960</v>
      </c>
      <c r="K2962">
        <v>-2.2789135123367655E-2</v>
      </c>
      <c r="L2962" s="267">
        <v>-1.4208486832309845E-3</v>
      </c>
    </row>
    <row r="2963" spans="1:12" ht="14.4" x14ac:dyDescent="0.3">
      <c r="A2963" s="8">
        <v>39842</v>
      </c>
      <c r="B2963" s="260">
        <v>868.89001499999995</v>
      </c>
      <c r="C2963" s="260">
        <v>868.89001499999995</v>
      </c>
      <c r="D2963" s="260">
        <v>844.15002400000003</v>
      </c>
      <c r="E2963" s="260">
        <v>845.14001499999995</v>
      </c>
      <c r="F2963" s="261">
        <v>845.14001499999995</v>
      </c>
      <c r="G2963" s="260">
        <v>5067060000</v>
      </c>
      <c r="H2963" s="263">
        <f t="shared" si="46"/>
        <v>-3.3120171956841256E-2</v>
      </c>
      <c r="I2963" s="262"/>
      <c r="J2963" s="266">
        <v>2961</v>
      </c>
      <c r="K2963">
        <v>-3.3120171956841256E-2</v>
      </c>
      <c r="L2963" s="267">
        <v>-1.4179037440386971E-3</v>
      </c>
    </row>
    <row r="2964" spans="1:12" ht="14.4" x14ac:dyDescent="0.3">
      <c r="A2964" s="8">
        <v>39841</v>
      </c>
      <c r="B2964" s="260">
        <v>845.72997999999995</v>
      </c>
      <c r="C2964" s="260">
        <v>877.85998500000005</v>
      </c>
      <c r="D2964" s="260">
        <v>845.72997999999995</v>
      </c>
      <c r="E2964" s="260">
        <v>874.09002699999996</v>
      </c>
      <c r="F2964" s="261">
        <v>874.09002699999996</v>
      </c>
      <c r="G2964" s="260">
        <v>6199180000</v>
      </c>
      <c r="H2964" s="263">
        <f t="shared" si="46"/>
        <v>3.355760752708685E-2</v>
      </c>
      <c r="I2964" s="262"/>
      <c r="J2964" s="266">
        <v>2962</v>
      </c>
      <c r="K2964">
        <v>3.355760752708685E-2</v>
      </c>
      <c r="L2964" s="267">
        <v>-1.4170109295123959E-3</v>
      </c>
    </row>
    <row r="2965" spans="1:12" ht="14.4" x14ac:dyDescent="0.3">
      <c r="A2965" s="8">
        <v>39840</v>
      </c>
      <c r="B2965" s="260">
        <v>837.29998799999998</v>
      </c>
      <c r="C2965" s="260">
        <v>850.45001200000002</v>
      </c>
      <c r="D2965" s="260">
        <v>835.40002400000003</v>
      </c>
      <c r="E2965" s="260">
        <v>845.71002199999998</v>
      </c>
      <c r="F2965" s="261">
        <v>845.71002199999998</v>
      </c>
      <c r="G2965" s="260">
        <v>5353260000</v>
      </c>
      <c r="H2965" s="263">
        <f t="shared" si="46"/>
        <v>1.0925582944070271E-2</v>
      </c>
      <c r="I2965" s="262"/>
      <c r="J2965" s="266">
        <v>2963</v>
      </c>
      <c r="K2965">
        <v>1.0925582944070271E-2</v>
      </c>
      <c r="L2965" s="267">
        <v>-1.414310082297284E-3</v>
      </c>
    </row>
    <row r="2966" spans="1:12" ht="14.4" x14ac:dyDescent="0.3">
      <c r="A2966" s="8">
        <v>39839</v>
      </c>
      <c r="B2966" s="260">
        <v>832.5</v>
      </c>
      <c r="C2966" s="260">
        <v>852.53002900000001</v>
      </c>
      <c r="D2966" s="260">
        <v>827.69000200000005</v>
      </c>
      <c r="E2966" s="260">
        <v>836.57000700000003</v>
      </c>
      <c r="F2966" s="261">
        <v>836.57000700000003</v>
      </c>
      <c r="G2966" s="260">
        <v>6039940000</v>
      </c>
      <c r="H2966" s="263">
        <f t="shared" si="46"/>
        <v>5.5532122523727027E-3</v>
      </c>
      <c r="I2966" s="262"/>
      <c r="J2966" s="266">
        <v>2964</v>
      </c>
      <c r="K2966">
        <v>5.5532122523727027E-3</v>
      </c>
      <c r="L2966" s="267">
        <v>-1.4134274190066936E-3</v>
      </c>
    </row>
    <row r="2967" spans="1:12" ht="14.4" x14ac:dyDescent="0.3">
      <c r="A2967" s="8">
        <v>39836</v>
      </c>
      <c r="B2967" s="260">
        <v>822.15997300000004</v>
      </c>
      <c r="C2967" s="260">
        <v>838.60998500000005</v>
      </c>
      <c r="D2967" s="260">
        <v>806.07000700000003</v>
      </c>
      <c r="E2967" s="260">
        <v>831.95001200000002</v>
      </c>
      <c r="F2967" s="261">
        <v>831.95001200000002</v>
      </c>
      <c r="G2967" s="260">
        <v>5832160000</v>
      </c>
      <c r="H2967" s="263">
        <f t="shared" si="46"/>
        <v>5.3776580060423147E-3</v>
      </c>
      <c r="I2967" s="262"/>
      <c r="J2967" s="266">
        <v>2965</v>
      </c>
      <c r="K2967">
        <v>5.3776580060423147E-3</v>
      </c>
      <c r="L2967" s="267">
        <v>-1.4122890888170628E-3</v>
      </c>
    </row>
    <row r="2968" spans="1:12" ht="14.4" x14ac:dyDescent="0.3">
      <c r="A2968" s="8">
        <v>39835</v>
      </c>
      <c r="B2968" s="260">
        <v>839.73999000000003</v>
      </c>
      <c r="C2968" s="260">
        <v>839.73999000000003</v>
      </c>
      <c r="D2968" s="260">
        <v>811.28997800000002</v>
      </c>
      <c r="E2968" s="260">
        <v>827.5</v>
      </c>
      <c r="F2968" s="261">
        <v>827.5</v>
      </c>
      <c r="G2968" s="260">
        <v>5843830000</v>
      </c>
      <c r="H2968" s="263">
        <f t="shared" si="46"/>
        <v>-1.5162322850165741E-2</v>
      </c>
      <c r="I2968" s="262"/>
      <c r="J2968" s="266">
        <v>2966</v>
      </c>
      <c r="K2968">
        <v>-1.5162322850165741E-2</v>
      </c>
      <c r="L2968" s="267">
        <v>-1.409816530249901E-3</v>
      </c>
    </row>
    <row r="2969" spans="1:12" ht="14.4" x14ac:dyDescent="0.3">
      <c r="A2969" s="8">
        <v>39834</v>
      </c>
      <c r="B2969" s="260">
        <v>806.77002000000005</v>
      </c>
      <c r="C2969" s="260">
        <v>841.71997099999999</v>
      </c>
      <c r="D2969" s="260">
        <v>804.29998799999998</v>
      </c>
      <c r="E2969" s="260">
        <v>840.23999000000003</v>
      </c>
      <c r="F2969" s="261">
        <v>840.23999000000003</v>
      </c>
      <c r="G2969" s="260">
        <v>6467830000</v>
      </c>
      <c r="H2969" s="263">
        <f t="shared" si="46"/>
        <v>4.3491244953237813E-2</v>
      </c>
      <c r="I2969" s="262"/>
      <c r="J2969" s="266">
        <v>2967</v>
      </c>
      <c r="K2969">
        <v>4.3491244953237813E-2</v>
      </c>
      <c r="L2969" s="267">
        <v>-1.4069579866942379E-3</v>
      </c>
    </row>
    <row r="2970" spans="1:12" ht="14.4" x14ac:dyDescent="0.3">
      <c r="A2970" s="8">
        <v>39833</v>
      </c>
      <c r="B2970" s="260">
        <v>849.64001499999995</v>
      </c>
      <c r="C2970" s="260">
        <v>849.64001499999995</v>
      </c>
      <c r="D2970" s="260">
        <v>804.46997099999999</v>
      </c>
      <c r="E2970" s="260">
        <v>805.21997099999999</v>
      </c>
      <c r="F2970" s="261">
        <v>805.21997099999999</v>
      </c>
      <c r="G2970" s="260">
        <v>6375230000</v>
      </c>
      <c r="H2970" s="263">
        <f t="shared" si="46"/>
        <v>-5.2816101566932359E-2</v>
      </c>
      <c r="I2970" s="262"/>
      <c r="J2970" s="266">
        <v>2968</v>
      </c>
      <c r="K2970">
        <v>-5.2816101566932359E-2</v>
      </c>
      <c r="L2970" s="267">
        <v>-1.405858344764114E-3</v>
      </c>
    </row>
    <row r="2971" spans="1:12" ht="14.4" x14ac:dyDescent="0.3">
      <c r="A2971" s="8">
        <v>39829</v>
      </c>
      <c r="B2971" s="260">
        <v>844.45001200000002</v>
      </c>
      <c r="C2971" s="260">
        <v>858.13000499999998</v>
      </c>
      <c r="D2971" s="260">
        <v>830.65997300000004</v>
      </c>
      <c r="E2971" s="260">
        <v>850.11999500000002</v>
      </c>
      <c r="F2971" s="261">
        <v>850.11999500000002</v>
      </c>
      <c r="G2971" s="260">
        <v>6786040000</v>
      </c>
      <c r="H2971" s="263">
        <f t="shared" si="46"/>
        <v>7.5615771157178206E-3</v>
      </c>
      <c r="I2971" s="262"/>
      <c r="J2971" s="266">
        <v>2969</v>
      </c>
      <c r="K2971">
        <v>7.5615771157178206E-3</v>
      </c>
      <c r="L2971" s="267">
        <v>-1.4044509235994155E-3</v>
      </c>
    </row>
    <row r="2972" spans="1:12" ht="14.4" x14ac:dyDescent="0.3">
      <c r="A2972" s="8">
        <v>39828</v>
      </c>
      <c r="B2972" s="260">
        <v>841.98999000000003</v>
      </c>
      <c r="C2972" s="260">
        <v>851.59002699999996</v>
      </c>
      <c r="D2972" s="260">
        <v>817.03997800000002</v>
      </c>
      <c r="E2972" s="260">
        <v>843.73999000000003</v>
      </c>
      <c r="F2972" s="261">
        <v>843.73999000000003</v>
      </c>
      <c r="G2972" s="260">
        <v>7807350000</v>
      </c>
      <c r="H2972" s="263">
        <f t="shared" si="46"/>
        <v>1.3291816081340642E-3</v>
      </c>
      <c r="I2972" s="262"/>
      <c r="J2972" s="266">
        <v>2970</v>
      </c>
      <c r="K2972">
        <v>1.3291816081340642E-3</v>
      </c>
      <c r="L2972" s="267">
        <v>-1.401381356888392E-3</v>
      </c>
    </row>
    <row r="2973" spans="1:12" ht="14.4" x14ac:dyDescent="0.3">
      <c r="A2973" s="8">
        <v>39827</v>
      </c>
      <c r="B2973" s="260">
        <v>867.28002900000001</v>
      </c>
      <c r="C2973" s="260">
        <v>867.28002900000001</v>
      </c>
      <c r="D2973" s="260">
        <v>836.92999299999997</v>
      </c>
      <c r="E2973" s="260">
        <v>842.61999500000002</v>
      </c>
      <c r="F2973" s="261">
        <v>842.61999500000002</v>
      </c>
      <c r="G2973" s="260">
        <v>5407880000</v>
      </c>
      <c r="H2973" s="263">
        <f t="shared" si="46"/>
        <v>-3.3459874208372695E-2</v>
      </c>
      <c r="I2973" s="262"/>
      <c r="J2973" s="266">
        <v>2971</v>
      </c>
      <c r="K2973">
        <v>-3.3459874208372695E-2</v>
      </c>
      <c r="L2973" s="267">
        <v>-1.4010515875165915E-3</v>
      </c>
    </row>
    <row r="2974" spans="1:12" ht="14.4" x14ac:dyDescent="0.3">
      <c r="A2974" s="8">
        <v>39826</v>
      </c>
      <c r="B2974" s="260">
        <v>869.78997800000002</v>
      </c>
      <c r="C2974" s="260">
        <v>877.02002000000005</v>
      </c>
      <c r="D2974" s="260">
        <v>862.02002000000005</v>
      </c>
      <c r="E2974" s="260">
        <v>871.78997800000002</v>
      </c>
      <c r="F2974" s="261">
        <v>871.78997800000002</v>
      </c>
      <c r="G2974" s="260">
        <v>5567460000</v>
      </c>
      <c r="H2974" s="263">
        <f t="shared" si="46"/>
        <v>1.7580584910480415E-3</v>
      </c>
      <c r="I2974" s="262"/>
      <c r="J2974" s="266">
        <v>2972</v>
      </c>
      <c r="K2974">
        <v>1.7580584910480415E-3</v>
      </c>
      <c r="L2974" s="267">
        <v>-1.3979501669953202E-3</v>
      </c>
    </row>
    <row r="2975" spans="1:12" ht="14.4" x14ac:dyDescent="0.3">
      <c r="A2975" s="8">
        <v>39825</v>
      </c>
      <c r="B2975" s="260">
        <v>890.40002400000003</v>
      </c>
      <c r="C2975" s="260">
        <v>890.40002400000003</v>
      </c>
      <c r="D2975" s="260">
        <v>864.32000700000003</v>
      </c>
      <c r="E2975" s="260">
        <v>870.26000999999997</v>
      </c>
      <c r="F2975" s="261">
        <v>870.26000999999997</v>
      </c>
      <c r="G2975" s="260">
        <v>4725050000</v>
      </c>
      <c r="H2975" s="263">
        <f t="shared" si="46"/>
        <v>-2.2564122582735942E-2</v>
      </c>
      <c r="I2975" s="262"/>
      <c r="J2975" s="266">
        <v>2973</v>
      </c>
      <c r="K2975">
        <v>-2.2564122582735942E-2</v>
      </c>
      <c r="L2975" s="267">
        <v>-1.3935186918211824E-3</v>
      </c>
    </row>
    <row r="2976" spans="1:12" ht="14.4" x14ac:dyDescent="0.3">
      <c r="A2976" s="8">
        <v>39822</v>
      </c>
      <c r="B2976" s="260">
        <v>909.90997300000004</v>
      </c>
      <c r="C2976" s="260">
        <v>911.92999299999997</v>
      </c>
      <c r="D2976" s="260">
        <v>888.30999799999995</v>
      </c>
      <c r="E2976" s="260">
        <v>890.34997599999997</v>
      </c>
      <c r="F2976" s="261">
        <v>890.34997599999997</v>
      </c>
      <c r="G2976" s="260">
        <v>4716500000</v>
      </c>
      <c r="H2976" s="263">
        <f t="shared" si="46"/>
        <v>-2.1303028839392526E-2</v>
      </c>
      <c r="I2976" s="262"/>
      <c r="J2976" s="266">
        <v>2974</v>
      </c>
      <c r="K2976">
        <v>-2.1303028839392526E-2</v>
      </c>
      <c r="L2976" s="267">
        <v>-1.3885917681482457E-3</v>
      </c>
    </row>
    <row r="2977" spans="1:12" ht="14.4" x14ac:dyDescent="0.3">
      <c r="A2977" s="8">
        <v>39821</v>
      </c>
      <c r="B2977" s="260">
        <v>905.72997999999995</v>
      </c>
      <c r="C2977" s="260">
        <v>910</v>
      </c>
      <c r="D2977" s="260">
        <v>896.80999799999995</v>
      </c>
      <c r="E2977" s="260">
        <v>909.72997999999995</v>
      </c>
      <c r="F2977" s="261">
        <v>909.72997999999995</v>
      </c>
      <c r="G2977" s="260">
        <v>4991550000</v>
      </c>
      <c r="H2977" s="263">
        <f t="shared" si="46"/>
        <v>3.3970726503834785E-3</v>
      </c>
      <c r="I2977" s="262"/>
      <c r="J2977" s="266">
        <v>2975</v>
      </c>
      <c r="K2977">
        <v>3.3970726503834785E-3</v>
      </c>
      <c r="L2977" s="267">
        <v>-1.3871190067762998E-3</v>
      </c>
    </row>
    <row r="2978" spans="1:12" ht="14.4" x14ac:dyDescent="0.3">
      <c r="A2978" s="8">
        <v>39820</v>
      </c>
      <c r="B2978" s="260">
        <v>927.45001200000002</v>
      </c>
      <c r="C2978" s="260">
        <v>927.45001200000002</v>
      </c>
      <c r="D2978" s="260">
        <v>902.36999500000002</v>
      </c>
      <c r="E2978" s="260">
        <v>906.65002400000003</v>
      </c>
      <c r="F2978" s="261">
        <v>906.65002400000003</v>
      </c>
      <c r="G2978" s="260">
        <v>4704940000</v>
      </c>
      <c r="H2978" s="263">
        <f t="shared" si="46"/>
        <v>-3.0009615534272598E-2</v>
      </c>
      <c r="I2978" s="262"/>
      <c r="J2978" s="266">
        <v>2976</v>
      </c>
      <c r="K2978">
        <v>-3.0009615534272598E-2</v>
      </c>
      <c r="L2978" s="267">
        <v>-1.3853554984094006E-3</v>
      </c>
    </row>
    <row r="2979" spans="1:12" ht="14.4" x14ac:dyDescent="0.3">
      <c r="A2979" s="8">
        <v>39819</v>
      </c>
      <c r="B2979" s="260">
        <v>931.169983</v>
      </c>
      <c r="C2979" s="260">
        <v>943.84997599999997</v>
      </c>
      <c r="D2979" s="260">
        <v>927.28002900000001</v>
      </c>
      <c r="E2979" s="260">
        <v>934.70001200000002</v>
      </c>
      <c r="F2979" s="261">
        <v>934.70001200000002</v>
      </c>
      <c r="G2979" s="260">
        <v>5392620000</v>
      </c>
      <c r="H2979" s="263">
        <f t="shared" si="46"/>
        <v>7.817132897939949E-3</v>
      </c>
      <c r="I2979" s="262"/>
      <c r="J2979" s="266">
        <v>2977</v>
      </c>
      <c r="K2979">
        <v>7.817132897939949E-3</v>
      </c>
      <c r="L2979" s="267">
        <v>-1.3832398218563116E-3</v>
      </c>
    </row>
    <row r="2980" spans="1:12" ht="14.4" x14ac:dyDescent="0.3">
      <c r="A2980" s="8">
        <v>39818</v>
      </c>
      <c r="B2980" s="260">
        <v>929.169983</v>
      </c>
      <c r="C2980" s="260">
        <v>936.63000499999998</v>
      </c>
      <c r="D2980" s="260">
        <v>919.53002900000001</v>
      </c>
      <c r="E2980" s="260">
        <v>927.45001200000002</v>
      </c>
      <c r="F2980" s="261">
        <v>927.45001200000002</v>
      </c>
      <c r="G2980" s="260">
        <v>5413910000</v>
      </c>
      <c r="H2980" s="263">
        <f t="shared" si="46"/>
        <v>-4.6683580768622735E-3</v>
      </c>
      <c r="I2980" s="262"/>
      <c r="J2980" s="266">
        <v>2978</v>
      </c>
      <c r="K2980">
        <v>-4.6683580768622735E-3</v>
      </c>
      <c r="L2980" s="267">
        <v>-1.3815685165800332E-3</v>
      </c>
    </row>
    <row r="2981" spans="1:12" ht="14.4" x14ac:dyDescent="0.3">
      <c r="A2981" s="8">
        <v>39815</v>
      </c>
      <c r="B2981" s="260">
        <v>902.98999000000003</v>
      </c>
      <c r="C2981" s="260">
        <v>934.72997999999995</v>
      </c>
      <c r="D2981" s="260">
        <v>899.34997599999997</v>
      </c>
      <c r="E2981" s="260">
        <v>931.79998799999998</v>
      </c>
      <c r="F2981" s="261">
        <v>931.79998799999998</v>
      </c>
      <c r="G2981" s="260">
        <v>4048270000</v>
      </c>
      <c r="H2981" s="263">
        <f t="shared" si="46"/>
        <v>3.1608068641018526E-2</v>
      </c>
      <c r="I2981" s="262"/>
      <c r="J2981" s="266">
        <v>2979</v>
      </c>
      <c r="K2981">
        <v>3.1608068641018526E-2</v>
      </c>
      <c r="L2981" s="267">
        <v>-1.3788582200331826E-3</v>
      </c>
    </row>
    <row r="2982" spans="1:12" ht="14.4" x14ac:dyDescent="0.3">
      <c r="A2982" s="8">
        <v>39813</v>
      </c>
      <c r="B2982" s="260">
        <v>890.59002699999996</v>
      </c>
      <c r="C2982" s="260">
        <v>910.32000700000003</v>
      </c>
      <c r="D2982" s="260">
        <v>889.669983</v>
      </c>
      <c r="E2982" s="260">
        <v>903.25</v>
      </c>
      <c r="F2982" s="261">
        <v>903.25</v>
      </c>
      <c r="G2982" s="260">
        <v>4172940000</v>
      </c>
      <c r="H2982" s="263">
        <f t="shared" si="46"/>
        <v>1.4158340954397891E-2</v>
      </c>
      <c r="I2982" s="262"/>
      <c r="J2982" s="266">
        <v>2980</v>
      </c>
      <c r="K2982">
        <v>1.4158340954397891E-2</v>
      </c>
      <c r="L2982" s="267">
        <v>-1.3787006145086283E-3</v>
      </c>
    </row>
    <row r="2983" spans="1:12" ht="14.4" x14ac:dyDescent="0.3">
      <c r="A2983" s="8">
        <v>39812</v>
      </c>
      <c r="B2983" s="260">
        <v>870.580017</v>
      </c>
      <c r="C2983" s="260">
        <v>891.11999500000002</v>
      </c>
      <c r="D2983" s="260">
        <v>870.580017</v>
      </c>
      <c r="E2983" s="260">
        <v>890.64001499999995</v>
      </c>
      <c r="F2983" s="261">
        <v>890.64001499999995</v>
      </c>
      <c r="G2983" s="260">
        <v>3627800000</v>
      </c>
      <c r="H2983" s="263">
        <f t="shared" si="46"/>
        <v>2.4407113265074269E-2</v>
      </c>
      <c r="I2983" s="262"/>
      <c r="J2983" s="266">
        <v>2981</v>
      </c>
      <c r="K2983">
        <v>2.4407113265074269E-2</v>
      </c>
      <c r="L2983" s="267">
        <v>-1.3763271726307512E-3</v>
      </c>
    </row>
    <row r="2984" spans="1:12" ht="14.4" x14ac:dyDescent="0.3">
      <c r="A2984" s="8">
        <v>39811</v>
      </c>
      <c r="B2984" s="260">
        <v>872.36999500000002</v>
      </c>
      <c r="C2984" s="260">
        <v>873.70001200000002</v>
      </c>
      <c r="D2984" s="260">
        <v>857.07000700000003</v>
      </c>
      <c r="E2984" s="260">
        <v>869.419983</v>
      </c>
      <c r="F2984" s="261">
        <v>869.419983</v>
      </c>
      <c r="G2984" s="260">
        <v>3323430000</v>
      </c>
      <c r="H2984" s="263">
        <f t="shared" si="46"/>
        <v>-3.8725997324371903E-3</v>
      </c>
      <c r="I2984" s="262"/>
      <c r="J2984" s="266">
        <v>2982</v>
      </c>
      <c r="K2984">
        <v>-3.8725997324371903E-3</v>
      </c>
      <c r="L2984" s="267">
        <v>-1.3757238742645931E-3</v>
      </c>
    </row>
    <row r="2985" spans="1:12" ht="14.4" x14ac:dyDescent="0.3">
      <c r="A2985" s="8">
        <v>39808</v>
      </c>
      <c r="B2985" s="260">
        <v>869.51000999999997</v>
      </c>
      <c r="C2985" s="260">
        <v>873.73999000000003</v>
      </c>
      <c r="D2985" s="260">
        <v>866.52002000000005</v>
      </c>
      <c r="E2985" s="260">
        <v>872.79998799999998</v>
      </c>
      <c r="F2985" s="261">
        <v>872.79998799999998</v>
      </c>
      <c r="G2985" s="260">
        <v>1880050000</v>
      </c>
      <c r="H2985" s="263">
        <f t="shared" si="46"/>
        <v>5.356175628004077E-3</v>
      </c>
      <c r="I2985" s="262"/>
      <c r="J2985" s="266">
        <v>2983</v>
      </c>
      <c r="K2985">
        <v>5.356175628004077E-3</v>
      </c>
      <c r="L2985" s="267">
        <v>-1.373624916048477E-3</v>
      </c>
    </row>
    <row r="2986" spans="1:12" ht="14.4" x14ac:dyDescent="0.3">
      <c r="A2986" s="8">
        <v>39806</v>
      </c>
      <c r="B2986" s="260">
        <v>863.86999500000002</v>
      </c>
      <c r="C2986" s="260">
        <v>869.78997800000002</v>
      </c>
      <c r="D2986" s="260">
        <v>861.44000200000005</v>
      </c>
      <c r="E2986" s="260">
        <v>868.15002400000003</v>
      </c>
      <c r="F2986" s="261">
        <v>868.15002400000003</v>
      </c>
      <c r="G2986" s="260">
        <v>1546550000</v>
      </c>
      <c r="H2986" s="263">
        <f t="shared" si="46"/>
        <v>5.7811427268303064E-3</v>
      </c>
      <c r="I2986" s="262"/>
      <c r="J2986" s="266">
        <v>2984</v>
      </c>
      <c r="K2986">
        <v>5.7811427268303064E-3</v>
      </c>
      <c r="L2986" s="267">
        <v>-1.3671407548066364E-3</v>
      </c>
    </row>
    <row r="2987" spans="1:12" ht="14.4" x14ac:dyDescent="0.3">
      <c r="A2987" s="8">
        <v>39805</v>
      </c>
      <c r="B2987" s="260">
        <v>874.30999799999995</v>
      </c>
      <c r="C2987" s="260">
        <v>880.44000200000005</v>
      </c>
      <c r="D2987" s="260">
        <v>860.09997599999997</v>
      </c>
      <c r="E2987" s="260">
        <v>863.15997300000004</v>
      </c>
      <c r="F2987" s="261">
        <v>863.15997300000004</v>
      </c>
      <c r="G2987" s="260">
        <v>4051970000</v>
      </c>
      <c r="H2987" s="263">
        <f t="shared" si="46"/>
        <v>-9.7174626291117033E-3</v>
      </c>
      <c r="I2987" s="262"/>
      <c r="J2987" s="266">
        <v>2985</v>
      </c>
      <c r="K2987">
        <v>-9.7174626291117033E-3</v>
      </c>
      <c r="L2987" s="267">
        <v>-1.365227301395816E-3</v>
      </c>
    </row>
    <row r="2988" spans="1:12" ht="14.4" x14ac:dyDescent="0.3">
      <c r="A2988" s="8">
        <v>39804</v>
      </c>
      <c r="B2988" s="260">
        <v>887.20001200000002</v>
      </c>
      <c r="C2988" s="260">
        <v>887.36999500000002</v>
      </c>
      <c r="D2988" s="260">
        <v>857.09002699999996</v>
      </c>
      <c r="E2988" s="260">
        <v>871.63000499999998</v>
      </c>
      <c r="F2988" s="261">
        <v>871.63000499999998</v>
      </c>
      <c r="G2988" s="260">
        <v>4869850000</v>
      </c>
      <c r="H2988" s="263">
        <f t="shared" si="46"/>
        <v>-1.8302022692807458E-2</v>
      </c>
      <c r="I2988" s="262"/>
      <c r="J2988" s="266">
        <v>2986</v>
      </c>
      <c r="K2988">
        <v>-1.8302022692807458E-2</v>
      </c>
      <c r="L2988" s="267">
        <v>-1.3646647399445844E-3</v>
      </c>
    </row>
    <row r="2989" spans="1:12" ht="14.4" x14ac:dyDescent="0.3">
      <c r="A2989" s="8">
        <v>39801</v>
      </c>
      <c r="B2989" s="260">
        <v>886.96002199999998</v>
      </c>
      <c r="C2989" s="260">
        <v>905.46997099999999</v>
      </c>
      <c r="D2989" s="260">
        <v>883.02002000000005</v>
      </c>
      <c r="E2989" s="260">
        <v>887.88000499999998</v>
      </c>
      <c r="F2989" s="261">
        <v>887.88000499999998</v>
      </c>
      <c r="G2989" s="260">
        <v>6705310000</v>
      </c>
      <c r="H2989" s="263">
        <f t="shared" si="46"/>
        <v>2.9368967048052199E-3</v>
      </c>
      <c r="I2989" s="262"/>
      <c r="J2989" s="266">
        <v>2987</v>
      </c>
      <c r="K2989">
        <v>2.9368967048052199E-3</v>
      </c>
      <c r="L2989" s="267">
        <v>-1.3621151164927817E-3</v>
      </c>
    </row>
    <row r="2990" spans="1:12" ht="14.4" x14ac:dyDescent="0.3">
      <c r="A2990" s="8">
        <v>39800</v>
      </c>
      <c r="B2990" s="260">
        <v>905.97997999999995</v>
      </c>
      <c r="C2990" s="260">
        <v>911.02002000000005</v>
      </c>
      <c r="D2990" s="260">
        <v>877.44000200000005</v>
      </c>
      <c r="E2990" s="260">
        <v>885.28002900000001</v>
      </c>
      <c r="F2990" s="261">
        <v>885.28002900000001</v>
      </c>
      <c r="G2990" s="260">
        <v>5675000000</v>
      </c>
      <c r="H2990" s="263">
        <f t="shared" si="46"/>
        <v>-2.1162683664409911E-2</v>
      </c>
      <c r="I2990" s="262"/>
      <c r="J2990" s="266">
        <v>2988</v>
      </c>
      <c r="K2990">
        <v>-2.1162683664409911E-2</v>
      </c>
      <c r="L2990" s="267">
        <v>-1.3617028593394681E-3</v>
      </c>
    </row>
    <row r="2991" spans="1:12" ht="14.4" x14ac:dyDescent="0.3">
      <c r="A2991" s="8">
        <v>39799</v>
      </c>
      <c r="B2991" s="260">
        <v>908.15997300000004</v>
      </c>
      <c r="C2991" s="260">
        <v>918.84997599999997</v>
      </c>
      <c r="D2991" s="260">
        <v>895.94000200000005</v>
      </c>
      <c r="E2991" s="260">
        <v>904.419983</v>
      </c>
      <c r="F2991" s="261">
        <v>904.419983</v>
      </c>
      <c r="G2991" s="260">
        <v>5907380000</v>
      </c>
      <c r="H2991" s="263">
        <f t="shared" si="46"/>
        <v>-9.5928623788847783E-3</v>
      </c>
      <c r="I2991" s="262"/>
      <c r="J2991" s="266">
        <v>2989</v>
      </c>
      <c r="K2991">
        <v>-9.5928623788847783E-3</v>
      </c>
      <c r="L2991" s="267">
        <v>-1.3608297208323572E-3</v>
      </c>
    </row>
    <row r="2992" spans="1:12" ht="14.4" x14ac:dyDescent="0.3">
      <c r="A2992" s="8">
        <v>39798</v>
      </c>
      <c r="B2992" s="260">
        <v>871.53002900000001</v>
      </c>
      <c r="C2992" s="260">
        <v>914.65997300000004</v>
      </c>
      <c r="D2992" s="260">
        <v>871.53002900000001</v>
      </c>
      <c r="E2992" s="260">
        <v>913.17999299999997</v>
      </c>
      <c r="F2992" s="261">
        <v>913.17999299999997</v>
      </c>
      <c r="G2992" s="260">
        <v>6009780000</v>
      </c>
      <c r="H2992" s="263">
        <f t="shared" si="46"/>
        <v>5.1360265310197308E-2</v>
      </c>
      <c r="I2992" s="262"/>
      <c r="J2992" s="266">
        <v>2990</v>
      </c>
      <c r="K2992">
        <v>5.1360265310197308E-2</v>
      </c>
      <c r="L2992" s="267">
        <v>-1.357983319043115E-3</v>
      </c>
    </row>
    <row r="2993" spans="1:12" ht="14.4" x14ac:dyDescent="0.3">
      <c r="A2993" s="8">
        <v>39797</v>
      </c>
      <c r="B2993" s="260">
        <v>881.07000700000003</v>
      </c>
      <c r="C2993" s="260">
        <v>884.63000499999998</v>
      </c>
      <c r="D2993" s="260">
        <v>857.71997099999999</v>
      </c>
      <c r="E2993" s="260">
        <v>868.57000700000003</v>
      </c>
      <c r="F2993" s="261">
        <v>868.57000700000003</v>
      </c>
      <c r="G2993" s="260">
        <v>4982390000</v>
      </c>
      <c r="H2993" s="263">
        <f t="shared" si="46"/>
        <v>-1.2685679985579124E-2</v>
      </c>
      <c r="I2993" s="262"/>
      <c r="J2993" s="266">
        <v>2991</v>
      </c>
      <c r="K2993">
        <v>-1.2685679985579124E-2</v>
      </c>
      <c r="L2993" s="267">
        <v>-1.3536195604307278E-3</v>
      </c>
    </row>
    <row r="2994" spans="1:12" ht="14.4" x14ac:dyDescent="0.3">
      <c r="A2994" s="8">
        <v>39794</v>
      </c>
      <c r="B2994" s="260">
        <v>871.78997800000002</v>
      </c>
      <c r="C2994" s="260">
        <v>883.23999000000003</v>
      </c>
      <c r="D2994" s="260">
        <v>851.34997599999997</v>
      </c>
      <c r="E2994" s="260">
        <v>879.72997999999995</v>
      </c>
      <c r="F2994" s="261">
        <v>879.72997999999995</v>
      </c>
      <c r="G2994" s="260">
        <v>5959590000</v>
      </c>
      <c r="H2994" s="263">
        <f t="shared" si="46"/>
        <v>7.0284147142627481E-3</v>
      </c>
      <c r="I2994" s="262"/>
      <c r="J2994" s="266">
        <v>2992</v>
      </c>
      <c r="K2994">
        <v>7.0284147142627481E-3</v>
      </c>
      <c r="L2994" s="267">
        <v>-1.3504271263848459E-3</v>
      </c>
    </row>
    <row r="2995" spans="1:12" ht="14.4" x14ac:dyDescent="0.3">
      <c r="A2995" s="8">
        <v>39793</v>
      </c>
      <c r="B2995" s="260">
        <v>898.34997599999997</v>
      </c>
      <c r="C2995" s="260">
        <v>904.63000499999998</v>
      </c>
      <c r="D2995" s="260">
        <v>868.72997999999995</v>
      </c>
      <c r="E2995" s="260">
        <v>873.59002699999996</v>
      </c>
      <c r="F2995" s="261">
        <v>873.59002699999996</v>
      </c>
      <c r="G2995" s="260">
        <v>5513840000</v>
      </c>
      <c r="H2995" s="263">
        <f t="shared" si="46"/>
        <v>-2.8524046178151029E-2</v>
      </c>
      <c r="I2995" s="262"/>
      <c r="J2995" s="266">
        <v>2993</v>
      </c>
      <c r="K2995">
        <v>-2.8524046178151029E-2</v>
      </c>
      <c r="L2995" s="267">
        <v>-1.3484450263229145E-3</v>
      </c>
    </row>
    <row r="2996" spans="1:12" ht="14.4" x14ac:dyDescent="0.3">
      <c r="A2996" s="8">
        <v>39792</v>
      </c>
      <c r="B2996" s="260">
        <v>892.169983</v>
      </c>
      <c r="C2996" s="260">
        <v>908.27002000000005</v>
      </c>
      <c r="D2996" s="260">
        <v>885.45001200000002</v>
      </c>
      <c r="E2996" s="260">
        <v>899.23999000000003</v>
      </c>
      <c r="F2996" s="261">
        <v>899.23999000000003</v>
      </c>
      <c r="G2996" s="260">
        <v>5942130000</v>
      </c>
      <c r="H2996" s="263">
        <f t="shared" si="46"/>
        <v>1.1894187046036449E-2</v>
      </c>
      <c r="I2996" s="262"/>
      <c r="J2996" s="266">
        <v>2994</v>
      </c>
      <c r="K2996">
        <v>1.1894187046036449E-2</v>
      </c>
      <c r="L2996" s="267">
        <v>-1.3476816104130516E-3</v>
      </c>
    </row>
    <row r="2997" spans="1:12" ht="14.4" x14ac:dyDescent="0.3">
      <c r="A2997" s="8">
        <v>39791</v>
      </c>
      <c r="B2997" s="260">
        <v>906.47997999999995</v>
      </c>
      <c r="C2997" s="260">
        <v>916.26000999999997</v>
      </c>
      <c r="D2997" s="260">
        <v>885.38000499999998</v>
      </c>
      <c r="E2997" s="260">
        <v>888.669983</v>
      </c>
      <c r="F2997" s="261">
        <v>888.669983</v>
      </c>
      <c r="G2997" s="260">
        <v>5693110000</v>
      </c>
      <c r="H2997" s="263">
        <f t="shared" si="46"/>
        <v>-2.3117542841144881E-2</v>
      </c>
      <c r="I2997" s="262"/>
      <c r="J2997" s="266">
        <v>2995</v>
      </c>
      <c r="K2997">
        <v>-2.3117542841144881E-2</v>
      </c>
      <c r="L2997" s="267">
        <v>-1.347120177271142E-3</v>
      </c>
    </row>
    <row r="2998" spans="1:12" ht="14.4" x14ac:dyDescent="0.3">
      <c r="A2998" s="8">
        <v>39790</v>
      </c>
      <c r="B2998" s="260">
        <v>882.71002199999998</v>
      </c>
      <c r="C2998" s="260">
        <v>918.57000700000003</v>
      </c>
      <c r="D2998" s="260">
        <v>882.71002199999998</v>
      </c>
      <c r="E2998" s="260">
        <v>909.70001200000002</v>
      </c>
      <c r="F2998" s="261">
        <v>909.70001200000002</v>
      </c>
      <c r="G2998" s="260">
        <v>6553600000</v>
      </c>
      <c r="H2998" s="263">
        <f t="shared" si="46"/>
        <v>3.838734887770217E-2</v>
      </c>
      <c r="I2998" s="262"/>
      <c r="J2998" s="266">
        <v>2996</v>
      </c>
      <c r="K2998">
        <v>3.838734887770217E-2</v>
      </c>
      <c r="L2998" s="267">
        <v>-1.3431708081122437E-3</v>
      </c>
    </row>
    <row r="2999" spans="1:12" ht="14.4" x14ac:dyDescent="0.3">
      <c r="A2999" s="8">
        <v>39787</v>
      </c>
      <c r="B2999" s="260">
        <v>844.42999299999997</v>
      </c>
      <c r="C2999" s="260">
        <v>879.419983</v>
      </c>
      <c r="D2999" s="260">
        <v>818.40997300000004</v>
      </c>
      <c r="E2999" s="260">
        <v>876.07000700000003</v>
      </c>
      <c r="F2999" s="261">
        <v>876.07000700000003</v>
      </c>
      <c r="G2999" s="260">
        <v>6165370000</v>
      </c>
      <c r="H2999" s="263">
        <f t="shared" si="46"/>
        <v>3.6499416789100035E-2</v>
      </c>
      <c r="I2999" s="262"/>
      <c r="J2999" s="266">
        <v>2997</v>
      </c>
      <c r="K2999">
        <v>3.6499416789100035E-2</v>
      </c>
      <c r="L2999" s="267">
        <v>-1.3411154893339964E-3</v>
      </c>
    </row>
    <row r="3000" spans="1:12" ht="14.4" x14ac:dyDescent="0.3">
      <c r="A3000" s="8">
        <v>39786</v>
      </c>
      <c r="B3000" s="260">
        <v>869.75</v>
      </c>
      <c r="C3000" s="260">
        <v>875.59997599999997</v>
      </c>
      <c r="D3000" s="260">
        <v>833.59997599999997</v>
      </c>
      <c r="E3000" s="260">
        <v>845.21997099999999</v>
      </c>
      <c r="F3000" s="261">
        <v>845.21997099999999</v>
      </c>
      <c r="G3000" s="260">
        <v>5860390000</v>
      </c>
      <c r="H3000" s="263">
        <f t="shared" si="46"/>
        <v>-2.9308426502841618E-2</v>
      </c>
      <c r="I3000" s="262"/>
      <c r="J3000" s="266">
        <v>2998</v>
      </c>
      <c r="K3000">
        <v>-2.9308426502841618E-2</v>
      </c>
      <c r="L3000" s="267">
        <v>-1.3398339842533155E-3</v>
      </c>
    </row>
    <row r="3001" spans="1:12" ht="14.4" x14ac:dyDescent="0.3">
      <c r="A3001" s="8">
        <v>39785</v>
      </c>
      <c r="B3001" s="260">
        <v>843.59997599999997</v>
      </c>
      <c r="C3001" s="260">
        <v>873.11999500000002</v>
      </c>
      <c r="D3001" s="260">
        <v>827.59997599999997</v>
      </c>
      <c r="E3001" s="260">
        <v>870.73999000000003</v>
      </c>
      <c r="F3001" s="261">
        <v>870.73999000000003</v>
      </c>
      <c r="G3001" s="260">
        <v>6221880000</v>
      </c>
      <c r="H3001" s="263">
        <f t="shared" si="46"/>
        <v>2.5836161274811097E-2</v>
      </c>
      <c r="I3001" s="262"/>
      <c r="J3001" s="266">
        <v>2999</v>
      </c>
      <c r="K3001">
        <v>2.5836161274811097E-2</v>
      </c>
      <c r="L3001" s="267">
        <v>-1.3393792484004772E-3</v>
      </c>
    </row>
    <row r="3002" spans="1:12" ht="14.4" x14ac:dyDescent="0.3">
      <c r="A3002" s="8">
        <v>39784</v>
      </c>
      <c r="B3002" s="260">
        <v>817.94000200000005</v>
      </c>
      <c r="C3002" s="260">
        <v>850.53997800000002</v>
      </c>
      <c r="D3002" s="260">
        <v>817.94000200000005</v>
      </c>
      <c r="E3002" s="260">
        <v>848.80999799999995</v>
      </c>
      <c r="F3002" s="261">
        <v>848.80999799999995</v>
      </c>
      <c r="G3002" s="260">
        <v>6170100000</v>
      </c>
      <c r="H3002" s="263">
        <f t="shared" si="46"/>
        <v>3.9940671054391891E-2</v>
      </c>
      <c r="I3002" s="262"/>
      <c r="J3002" s="266">
        <v>3000</v>
      </c>
      <c r="K3002">
        <v>3.9940671054391891E-2</v>
      </c>
      <c r="L3002" s="267">
        <v>-1.3361790151366398E-3</v>
      </c>
    </row>
    <row r="3003" spans="1:12" ht="14.4" x14ac:dyDescent="0.3">
      <c r="A3003" s="8">
        <v>39783</v>
      </c>
      <c r="B3003" s="260">
        <v>888.60998500000005</v>
      </c>
      <c r="C3003" s="260">
        <v>888.60998500000005</v>
      </c>
      <c r="D3003" s="260">
        <v>815.69000200000005</v>
      </c>
      <c r="E3003" s="260">
        <v>816.21002199999998</v>
      </c>
      <c r="F3003" s="261">
        <v>816.21002199999998</v>
      </c>
      <c r="G3003" s="260">
        <v>6052010000</v>
      </c>
      <c r="H3003" s="263">
        <f t="shared" si="46"/>
        <v>-8.9295243342132111E-2</v>
      </c>
      <c r="I3003" s="262"/>
      <c r="J3003" s="266">
        <v>3001</v>
      </c>
      <c r="K3003">
        <v>-8.9295243342132111E-2</v>
      </c>
      <c r="L3003" s="267">
        <v>-1.3351960414378105E-3</v>
      </c>
    </row>
    <row r="3004" spans="1:12" ht="14.4" x14ac:dyDescent="0.3">
      <c r="A3004" s="8">
        <v>39780</v>
      </c>
      <c r="B3004" s="260">
        <v>886.89001499999995</v>
      </c>
      <c r="C3004" s="260">
        <v>896.25</v>
      </c>
      <c r="D3004" s="260">
        <v>881.21002199999998</v>
      </c>
      <c r="E3004" s="260">
        <v>896.23999000000003</v>
      </c>
      <c r="F3004" s="261">
        <v>896.23999000000003</v>
      </c>
      <c r="G3004" s="260">
        <v>2740860000</v>
      </c>
      <c r="H3004" s="263">
        <f t="shared" si="46"/>
        <v>9.6431113323515744E-3</v>
      </c>
      <c r="I3004" s="262"/>
      <c r="J3004" s="266">
        <v>3002</v>
      </c>
      <c r="K3004">
        <v>9.6431113323515744E-3</v>
      </c>
      <c r="L3004" s="267">
        <v>-1.3320952763032786E-3</v>
      </c>
    </row>
    <row r="3005" spans="1:12" ht="14.4" x14ac:dyDescent="0.3">
      <c r="A3005" s="8">
        <v>39778</v>
      </c>
      <c r="B3005" s="260">
        <v>852.90002400000003</v>
      </c>
      <c r="C3005" s="260">
        <v>887.67999299999997</v>
      </c>
      <c r="D3005" s="260">
        <v>841.36999500000002</v>
      </c>
      <c r="E3005" s="260">
        <v>887.67999299999997</v>
      </c>
      <c r="F3005" s="261">
        <v>887.67999299999997</v>
      </c>
      <c r="G3005" s="260">
        <v>5793260000</v>
      </c>
      <c r="H3005" s="263">
        <f t="shared" si="46"/>
        <v>3.5328120773601521E-2</v>
      </c>
      <c r="I3005" s="262"/>
      <c r="J3005" s="266">
        <v>3003</v>
      </c>
      <c r="K3005">
        <v>3.5328120773601521E-2</v>
      </c>
      <c r="L3005" s="267">
        <v>-1.331703716260828E-3</v>
      </c>
    </row>
    <row r="3006" spans="1:12" ht="14.4" x14ac:dyDescent="0.3">
      <c r="A3006" s="8">
        <v>39777</v>
      </c>
      <c r="B3006" s="260">
        <v>853.40002400000003</v>
      </c>
      <c r="C3006" s="260">
        <v>868.94000200000005</v>
      </c>
      <c r="D3006" s="260">
        <v>834.98999000000003</v>
      </c>
      <c r="E3006" s="260">
        <v>857.39001499999995</v>
      </c>
      <c r="F3006" s="261">
        <v>857.39001499999995</v>
      </c>
      <c r="G3006" s="260">
        <v>6952700000</v>
      </c>
      <c r="H3006" s="263">
        <f t="shared" si="46"/>
        <v>6.5507765970128917E-3</v>
      </c>
      <c r="I3006" s="262"/>
      <c r="J3006" s="266">
        <v>3004</v>
      </c>
      <c r="K3006">
        <v>6.5507765970128917E-3</v>
      </c>
      <c r="L3006" s="267">
        <v>-1.3248794926004927E-3</v>
      </c>
    </row>
    <row r="3007" spans="1:12" ht="14.4" x14ac:dyDescent="0.3">
      <c r="A3007" s="8">
        <v>39776</v>
      </c>
      <c r="B3007" s="260">
        <v>801.20001200000002</v>
      </c>
      <c r="C3007" s="260">
        <v>865.59997599999997</v>
      </c>
      <c r="D3007" s="260">
        <v>801.20001200000002</v>
      </c>
      <c r="E3007" s="260">
        <v>851.80999799999995</v>
      </c>
      <c r="F3007" s="261">
        <v>851.80999799999995</v>
      </c>
      <c r="G3007" s="260">
        <v>7879440000</v>
      </c>
      <c r="H3007" s="263">
        <f t="shared" si="46"/>
        <v>6.4722531808865308E-2</v>
      </c>
      <c r="I3007" s="262"/>
      <c r="J3007" s="266">
        <v>3005</v>
      </c>
      <c r="K3007">
        <v>6.4722531808865308E-2</v>
      </c>
      <c r="L3007" s="267">
        <v>-1.3237839768387432E-3</v>
      </c>
    </row>
    <row r="3008" spans="1:12" ht="14.4" x14ac:dyDescent="0.3">
      <c r="A3008" s="8">
        <v>39773</v>
      </c>
      <c r="B3008" s="260">
        <v>755.84002699999996</v>
      </c>
      <c r="C3008" s="260">
        <v>801.20001200000002</v>
      </c>
      <c r="D3008" s="260">
        <v>741.02002000000005</v>
      </c>
      <c r="E3008" s="260">
        <v>800.03002900000001</v>
      </c>
      <c r="F3008" s="261">
        <v>800.03002900000001</v>
      </c>
      <c r="G3008" s="260">
        <v>9495900000</v>
      </c>
      <c r="H3008" s="263">
        <f t="shared" si="46"/>
        <v>6.3247603627538077E-2</v>
      </c>
      <c r="I3008" s="262"/>
      <c r="J3008" s="266">
        <v>3006</v>
      </c>
      <c r="K3008">
        <v>6.3247603627538077E-2</v>
      </c>
      <c r="L3008" s="267">
        <v>-1.3214489209953375E-3</v>
      </c>
    </row>
    <row r="3009" spans="1:12" ht="14.4" x14ac:dyDescent="0.3">
      <c r="A3009" s="8">
        <v>39772</v>
      </c>
      <c r="B3009" s="260">
        <v>805.86999500000002</v>
      </c>
      <c r="C3009" s="260">
        <v>820.52002000000005</v>
      </c>
      <c r="D3009" s="260">
        <v>747.78002900000001</v>
      </c>
      <c r="E3009" s="260">
        <v>752.44000200000005</v>
      </c>
      <c r="F3009" s="261">
        <v>752.44000200000005</v>
      </c>
      <c r="G3009" s="260">
        <v>9093740000</v>
      </c>
      <c r="H3009" s="263">
        <f t="shared" si="46"/>
        <v>-6.7122931214399217E-2</v>
      </c>
      <c r="I3009" s="262"/>
      <c r="J3009" s="266">
        <v>3007</v>
      </c>
      <c r="K3009">
        <v>-6.7122931214399217E-2</v>
      </c>
      <c r="L3009" s="267">
        <v>-1.3161539829826072E-3</v>
      </c>
    </row>
    <row r="3010" spans="1:12" ht="14.4" x14ac:dyDescent="0.3">
      <c r="A3010" s="8">
        <v>39771</v>
      </c>
      <c r="B3010" s="260">
        <v>859.03002900000001</v>
      </c>
      <c r="C3010" s="260">
        <v>864.57000700000003</v>
      </c>
      <c r="D3010" s="260">
        <v>806.17999299999997</v>
      </c>
      <c r="E3010" s="260">
        <v>806.580017</v>
      </c>
      <c r="F3010" s="261">
        <v>806.580017</v>
      </c>
      <c r="G3010" s="260">
        <v>6548600000</v>
      </c>
      <c r="H3010" s="263">
        <f t="shared" si="46"/>
        <v>-6.1155575828496483E-2</v>
      </c>
      <c r="I3010" s="262"/>
      <c r="J3010" s="266">
        <v>3008</v>
      </c>
      <c r="K3010">
        <v>-6.1155575828496483E-2</v>
      </c>
      <c r="L3010" s="267">
        <v>-1.3147007173322175E-3</v>
      </c>
    </row>
    <row r="3011" spans="1:12" ht="14.4" x14ac:dyDescent="0.3">
      <c r="A3011" s="8">
        <v>39770</v>
      </c>
      <c r="B3011" s="260">
        <v>852.34002699999996</v>
      </c>
      <c r="C3011" s="260">
        <v>865.90002400000003</v>
      </c>
      <c r="D3011" s="260">
        <v>826.84002699999996</v>
      </c>
      <c r="E3011" s="260">
        <v>859.11999500000002</v>
      </c>
      <c r="F3011" s="261">
        <v>859.11999500000002</v>
      </c>
      <c r="G3011" s="260">
        <v>6679470000</v>
      </c>
      <c r="H3011" s="263">
        <f t="shared" si="46"/>
        <v>9.8383720246841225E-3</v>
      </c>
      <c r="I3011" s="262"/>
      <c r="J3011" s="266">
        <v>3009</v>
      </c>
      <c r="K3011">
        <v>9.8383720246841225E-3</v>
      </c>
      <c r="L3011" s="267">
        <v>-1.3143287738267967E-3</v>
      </c>
    </row>
    <row r="3012" spans="1:12" ht="14.4" x14ac:dyDescent="0.3">
      <c r="A3012" s="8">
        <v>39769</v>
      </c>
      <c r="B3012" s="260">
        <v>873.22997999999995</v>
      </c>
      <c r="C3012" s="260">
        <v>882.28997800000002</v>
      </c>
      <c r="D3012" s="260">
        <v>848.97997999999995</v>
      </c>
      <c r="E3012" s="260">
        <v>850.75</v>
      </c>
      <c r="F3012" s="261">
        <v>850.75</v>
      </c>
      <c r="G3012" s="260">
        <v>4927490000</v>
      </c>
      <c r="H3012" s="263">
        <f t="shared" ref="H3012:H3075" si="47">(F3012-F3013)/F3013</f>
        <v>-2.5810416434207627E-2</v>
      </c>
      <c r="I3012" s="262"/>
      <c r="J3012" s="266">
        <v>3010</v>
      </c>
      <c r="K3012">
        <v>-2.5810416434207627E-2</v>
      </c>
      <c r="L3012" s="267">
        <v>-1.3143148736341548E-3</v>
      </c>
    </row>
    <row r="3013" spans="1:12" ht="14.4" x14ac:dyDescent="0.3">
      <c r="A3013" s="8">
        <v>39766</v>
      </c>
      <c r="B3013" s="260">
        <v>904.35998500000005</v>
      </c>
      <c r="C3013" s="260">
        <v>916.88000499999998</v>
      </c>
      <c r="D3013" s="260">
        <v>869.88000499999998</v>
      </c>
      <c r="E3013" s="260">
        <v>873.28997800000002</v>
      </c>
      <c r="F3013" s="261">
        <v>873.28997800000002</v>
      </c>
      <c r="G3013" s="260">
        <v>5881030000</v>
      </c>
      <c r="H3013" s="263">
        <f t="shared" si="47"/>
        <v>-4.1699130811685498E-2</v>
      </c>
      <c r="I3013" s="262"/>
      <c r="J3013" s="266">
        <v>3011</v>
      </c>
      <c r="K3013">
        <v>-4.1699130811685498E-2</v>
      </c>
      <c r="L3013" s="267">
        <v>-1.3130618746925952E-3</v>
      </c>
    </row>
    <row r="3014" spans="1:12" ht="14.4" x14ac:dyDescent="0.3">
      <c r="A3014" s="8">
        <v>39765</v>
      </c>
      <c r="B3014" s="260">
        <v>853.13000499999998</v>
      </c>
      <c r="C3014" s="260">
        <v>913.01000999999997</v>
      </c>
      <c r="D3014" s="260">
        <v>818.69000200000005</v>
      </c>
      <c r="E3014" s="260">
        <v>911.28997800000002</v>
      </c>
      <c r="F3014" s="261">
        <v>911.28997800000002</v>
      </c>
      <c r="G3014" s="260">
        <v>7849120000</v>
      </c>
      <c r="H3014" s="263">
        <f t="shared" si="47"/>
        <v>6.9212707767866394E-2</v>
      </c>
      <c r="I3014" s="262"/>
      <c r="J3014" s="266">
        <v>3012</v>
      </c>
      <c r="K3014">
        <v>6.9212707767866394E-2</v>
      </c>
      <c r="L3014" s="267">
        <v>-1.3106566371493781E-3</v>
      </c>
    </row>
    <row r="3015" spans="1:12" ht="14.4" x14ac:dyDescent="0.3">
      <c r="A3015" s="8">
        <v>39764</v>
      </c>
      <c r="B3015" s="260">
        <v>893.39001499999995</v>
      </c>
      <c r="C3015" s="260">
        <v>893.39001499999995</v>
      </c>
      <c r="D3015" s="260">
        <v>850.47997999999995</v>
      </c>
      <c r="E3015" s="260">
        <v>852.29998799999998</v>
      </c>
      <c r="F3015" s="261">
        <v>852.29998799999998</v>
      </c>
      <c r="G3015" s="260">
        <v>5764180000</v>
      </c>
      <c r="H3015" s="263">
        <f t="shared" si="47"/>
        <v>-5.1893902193974308E-2</v>
      </c>
      <c r="I3015" s="262"/>
      <c r="J3015" s="266">
        <v>3013</v>
      </c>
      <c r="K3015">
        <v>-5.1893902193974308E-2</v>
      </c>
      <c r="L3015" s="267">
        <v>-1.3059791679730574E-3</v>
      </c>
    </row>
    <row r="3016" spans="1:12" ht="14.4" x14ac:dyDescent="0.3">
      <c r="A3016" s="8">
        <v>39763</v>
      </c>
      <c r="B3016" s="260">
        <v>917.15002400000003</v>
      </c>
      <c r="C3016" s="260">
        <v>917.15002400000003</v>
      </c>
      <c r="D3016" s="260">
        <v>884.90002400000003</v>
      </c>
      <c r="E3016" s="260">
        <v>898.95001200000002</v>
      </c>
      <c r="F3016" s="261">
        <v>898.95001200000002</v>
      </c>
      <c r="G3016" s="260">
        <v>4998340000</v>
      </c>
      <c r="H3016" s="263">
        <f t="shared" si="47"/>
        <v>-2.2040675705339477E-2</v>
      </c>
      <c r="I3016" s="262"/>
      <c r="J3016" s="266">
        <v>3014</v>
      </c>
      <c r="K3016">
        <v>-2.2040675705339477E-2</v>
      </c>
      <c r="L3016" s="267">
        <v>-1.3050959101805544E-3</v>
      </c>
    </row>
    <row r="3017" spans="1:12" ht="14.4" x14ac:dyDescent="0.3">
      <c r="A3017" s="8">
        <v>39762</v>
      </c>
      <c r="B3017" s="260">
        <v>936.75</v>
      </c>
      <c r="C3017" s="260">
        <v>951.95001200000002</v>
      </c>
      <c r="D3017" s="260">
        <v>907.46997099999999</v>
      </c>
      <c r="E3017" s="260">
        <v>919.21002199999998</v>
      </c>
      <c r="F3017" s="261">
        <v>919.21002199999998</v>
      </c>
      <c r="G3017" s="260">
        <v>4572000000</v>
      </c>
      <c r="H3017" s="263">
        <f t="shared" si="47"/>
        <v>-1.2653162898131754E-2</v>
      </c>
      <c r="I3017" s="262"/>
      <c r="J3017" s="266">
        <v>3015</v>
      </c>
      <c r="K3017">
        <v>-1.2653162898131754E-2</v>
      </c>
      <c r="L3017" s="267">
        <v>-1.3039836135477721E-3</v>
      </c>
    </row>
    <row r="3018" spans="1:12" ht="14.4" x14ac:dyDescent="0.3">
      <c r="A3018" s="8">
        <v>39759</v>
      </c>
      <c r="B3018" s="260">
        <v>907.44000200000005</v>
      </c>
      <c r="C3018" s="260">
        <v>931.46002199999998</v>
      </c>
      <c r="D3018" s="260">
        <v>906.90002400000003</v>
      </c>
      <c r="E3018" s="260">
        <v>930.98999000000003</v>
      </c>
      <c r="F3018" s="261">
        <v>930.98999000000003</v>
      </c>
      <c r="G3018" s="260">
        <v>4931640000</v>
      </c>
      <c r="H3018" s="263">
        <f t="shared" si="47"/>
        <v>2.8854638024629634E-2</v>
      </c>
      <c r="I3018" s="262"/>
      <c r="J3018" s="266">
        <v>3016</v>
      </c>
      <c r="K3018">
        <v>2.8854638024629634E-2</v>
      </c>
      <c r="L3018" s="267">
        <v>-1.3034927269121215E-3</v>
      </c>
    </row>
    <row r="3019" spans="1:12" ht="14.4" x14ac:dyDescent="0.3">
      <c r="A3019" s="8">
        <v>39758</v>
      </c>
      <c r="B3019" s="260">
        <v>952.40002400000003</v>
      </c>
      <c r="C3019" s="260">
        <v>952.40002400000003</v>
      </c>
      <c r="D3019" s="260">
        <v>899.72997999999995</v>
      </c>
      <c r="E3019" s="260">
        <v>904.88000499999998</v>
      </c>
      <c r="F3019" s="261">
        <v>904.88000499999998</v>
      </c>
      <c r="G3019" s="260">
        <v>6102230000</v>
      </c>
      <c r="H3019" s="263">
        <f t="shared" si="47"/>
        <v>-5.0263981857867505E-2</v>
      </c>
      <c r="I3019" s="262"/>
      <c r="J3019" s="266">
        <v>3017</v>
      </c>
      <c r="K3019">
        <v>-5.0263981857867505E-2</v>
      </c>
      <c r="L3019" s="267">
        <v>-1.3005554246035373E-3</v>
      </c>
    </row>
    <row r="3020" spans="1:12" ht="14.4" x14ac:dyDescent="0.3">
      <c r="A3020" s="8">
        <v>39757</v>
      </c>
      <c r="B3020" s="260">
        <v>1001.840027</v>
      </c>
      <c r="C3020" s="260">
        <v>1001.840027</v>
      </c>
      <c r="D3020" s="260">
        <v>949.85998500000005</v>
      </c>
      <c r="E3020" s="260">
        <v>952.77002000000005</v>
      </c>
      <c r="F3020" s="261">
        <v>952.77002000000005</v>
      </c>
      <c r="G3020" s="260">
        <v>5426640000</v>
      </c>
      <c r="H3020" s="263">
        <f t="shared" si="47"/>
        <v>-5.2677086751180664E-2</v>
      </c>
      <c r="I3020" s="262"/>
      <c r="J3020" s="266">
        <v>3018</v>
      </c>
      <c r="K3020">
        <v>-5.2677086751180664E-2</v>
      </c>
      <c r="L3020" s="267">
        <v>-1.2982388080699247E-3</v>
      </c>
    </row>
    <row r="3021" spans="1:12" ht="14.4" x14ac:dyDescent="0.3">
      <c r="A3021" s="8">
        <v>39756</v>
      </c>
      <c r="B3021" s="260">
        <v>971.30999799999995</v>
      </c>
      <c r="C3021" s="260">
        <v>1007.51001</v>
      </c>
      <c r="D3021" s="260">
        <v>971.30999799999995</v>
      </c>
      <c r="E3021" s="260">
        <v>1005.75</v>
      </c>
      <c r="F3021" s="261">
        <v>1005.75</v>
      </c>
      <c r="G3021" s="260">
        <v>5531290000</v>
      </c>
      <c r="H3021" s="263">
        <f t="shared" si="47"/>
        <v>4.0825843412925736E-2</v>
      </c>
      <c r="I3021" s="262"/>
      <c r="J3021" s="266">
        <v>3019</v>
      </c>
      <c r="K3021">
        <v>4.0825843412925736E-2</v>
      </c>
      <c r="L3021" s="267">
        <v>-1.2977886087135702E-3</v>
      </c>
    </row>
    <row r="3022" spans="1:12" ht="14.4" x14ac:dyDescent="0.3">
      <c r="A3022" s="8">
        <v>39755</v>
      </c>
      <c r="B3022" s="260">
        <v>968.669983</v>
      </c>
      <c r="C3022" s="260">
        <v>975.57000700000003</v>
      </c>
      <c r="D3022" s="260">
        <v>958.82000700000003</v>
      </c>
      <c r="E3022" s="260">
        <v>966.29998799999998</v>
      </c>
      <c r="F3022" s="261">
        <v>966.29998799999998</v>
      </c>
      <c r="G3022" s="260">
        <v>4492280000</v>
      </c>
      <c r="H3022" s="263">
        <f t="shared" si="47"/>
        <v>-2.5290446451613061E-3</v>
      </c>
      <c r="I3022" s="262"/>
      <c r="J3022" s="266">
        <v>3020</v>
      </c>
      <c r="K3022">
        <v>-2.5290446451613061E-3</v>
      </c>
      <c r="L3022" s="267">
        <v>-1.2949590793667285E-3</v>
      </c>
    </row>
    <row r="3023" spans="1:12" ht="14.4" x14ac:dyDescent="0.3">
      <c r="A3023" s="8">
        <v>39752</v>
      </c>
      <c r="B3023" s="260">
        <v>953.10998500000005</v>
      </c>
      <c r="C3023" s="260">
        <v>984.38000499999998</v>
      </c>
      <c r="D3023" s="260">
        <v>944.59002699999996</v>
      </c>
      <c r="E3023" s="260">
        <v>968.75</v>
      </c>
      <c r="F3023" s="261">
        <v>968.75</v>
      </c>
      <c r="G3023" s="260">
        <v>6394350000</v>
      </c>
      <c r="H3023" s="263">
        <f t="shared" si="47"/>
        <v>1.5365398007666248E-2</v>
      </c>
      <c r="I3023" s="262"/>
      <c r="J3023" s="266">
        <v>3021</v>
      </c>
      <c r="K3023">
        <v>1.5365398007666248E-2</v>
      </c>
      <c r="L3023" s="267">
        <v>-1.2844153657679336E-3</v>
      </c>
    </row>
    <row r="3024" spans="1:12" ht="14.4" x14ac:dyDescent="0.3">
      <c r="A3024" s="8">
        <v>39751</v>
      </c>
      <c r="B3024" s="260">
        <v>939.38000499999998</v>
      </c>
      <c r="C3024" s="260">
        <v>963.22997999999995</v>
      </c>
      <c r="D3024" s="260">
        <v>928.5</v>
      </c>
      <c r="E3024" s="260">
        <v>954.09002699999996</v>
      </c>
      <c r="F3024" s="261">
        <v>954.09002699999996</v>
      </c>
      <c r="G3024" s="260">
        <v>6175830000</v>
      </c>
      <c r="H3024" s="263">
        <f t="shared" si="47"/>
        <v>2.5803953706945833E-2</v>
      </c>
      <c r="I3024" s="262"/>
      <c r="J3024" s="266">
        <v>3022</v>
      </c>
      <c r="K3024">
        <v>2.5803953706945833E-2</v>
      </c>
      <c r="L3024" s="267">
        <v>-1.2829696255550265E-3</v>
      </c>
    </row>
    <row r="3025" spans="1:12" ht="14.4" x14ac:dyDescent="0.3">
      <c r="A3025" s="8">
        <v>39750</v>
      </c>
      <c r="B3025" s="260">
        <v>939.51000999999997</v>
      </c>
      <c r="C3025" s="260">
        <v>969.96997099999999</v>
      </c>
      <c r="D3025" s="260">
        <v>922.26000999999997</v>
      </c>
      <c r="E3025" s="260">
        <v>930.09002699999996</v>
      </c>
      <c r="F3025" s="261">
        <v>930.09002699999996</v>
      </c>
      <c r="G3025" s="260">
        <v>7077800000</v>
      </c>
      <c r="H3025" s="263">
        <f t="shared" si="47"/>
        <v>-1.1079077191320912E-2</v>
      </c>
      <c r="I3025" s="262"/>
      <c r="J3025" s="266">
        <v>3023</v>
      </c>
      <c r="K3025">
        <v>-1.1079077191320912E-2</v>
      </c>
      <c r="L3025" s="267">
        <v>-1.2797754402280115E-3</v>
      </c>
    </row>
    <row r="3026" spans="1:12" ht="14.4" x14ac:dyDescent="0.3">
      <c r="A3026" s="8">
        <v>39749</v>
      </c>
      <c r="B3026" s="260">
        <v>848.919983</v>
      </c>
      <c r="C3026" s="260">
        <v>940.51000999999997</v>
      </c>
      <c r="D3026" s="260">
        <v>845.27002000000005</v>
      </c>
      <c r="E3026" s="260">
        <v>940.51000999999997</v>
      </c>
      <c r="F3026" s="261">
        <v>940.51000999999997</v>
      </c>
      <c r="G3026" s="260">
        <v>7096950000</v>
      </c>
      <c r="H3026" s="263">
        <f t="shared" si="47"/>
        <v>0.10789005893857015</v>
      </c>
      <c r="I3026" s="262"/>
      <c r="J3026" s="266">
        <v>3024</v>
      </c>
      <c r="K3026">
        <v>0.10789005893857015</v>
      </c>
      <c r="L3026" s="267">
        <v>-1.2780060059691758E-3</v>
      </c>
    </row>
    <row r="3027" spans="1:12" ht="14.4" x14ac:dyDescent="0.3">
      <c r="A3027" s="8">
        <v>39748</v>
      </c>
      <c r="B3027" s="260">
        <v>874.28002900000001</v>
      </c>
      <c r="C3027" s="260">
        <v>893.78002900000001</v>
      </c>
      <c r="D3027" s="260">
        <v>846.75</v>
      </c>
      <c r="E3027" s="260">
        <v>848.919983</v>
      </c>
      <c r="F3027" s="261">
        <v>848.919983</v>
      </c>
      <c r="G3027" s="260">
        <v>5558050000</v>
      </c>
      <c r="H3027" s="263">
        <f t="shared" si="47"/>
        <v>-3.1764358229310855E-2</v>
      </c>
      <c r="I3027" s="262"/>
      <c r="J3027" s="266">
        <v>3025</v>
      </c>
      <c r="K3027">
        <v>-3.1764358229310855E-2</v>
      </c>
      <c r="L3027" s="267">
        <v>-1.275211973593408E-3</v>
      </c>
    </row>
    <row r="3028" spans="1:12" ht="14.4" x14ac:dyDescent="0.3">
      <c r="A3028" s="8">
        <v>39745</v>
      </c>
      <c r="B3028" s="260">
        <v>895.21997099999999</v>
      </c>
      <c r="C3028" s="260">
        <v>896.29998799999998</v>
      </c>
      <c r="D3028" s="260">
        <v>852.84997599999997</v>
      </c>
      <c r="E3028" s="260">
        <v>876.77002000000005</v>
      </c>
      <c r="F3028" s="261">
        <v>876.77002000000005</v>
      </c>
      <c r="G3028" s="260">
        <v>6550050000</v>
      </c>
      <c r="H3028" s="263">
        <f t="shared" si="47"/>
        <v>-3.4511199653861319E-2</v>
      </c>
      <c r="I3028" s="262"/>
      <c r="J3028" s="266">
        <v>3026</v>
      </c>
      <c r="K3028">
        <v>-3.4511199653861319E-2</v>
      </c>
      <c r="L3028" s="267">
        <v>-1.2739848320225554E-3</v>
      </c>
    </row>
    <row r="3029" spans="1:12" ht="14.4" x14ac:dyDescent="0.3">
      <c r="A3029" s="8">
        <v>39744</v>
      </c>
      <c r="B3029" s="260">
        <v>899.080017</v>
      </c>
      <c r="C3029" s="260">
        <v>922.830017</v>
      </c>
      <c r="D3029" s="260">
        <v>858.44000200000005</v>
      </c>
      <c r="E3029" s="260">
        <v>908.10998500000005</v>
      </c>
      <c r="F3029" s="261">
        <v>908.10998500000005</v>
      </c>
      <c r="G3029" s="260">
        <v>7189900000</v>
      </c>
      <c r="H3029" s="263">
        <f t="shared" si="47"/>
        <v>1.2634041385415417E-2</v>
      </c>
      <c r="I3029" s="262"/>
      <c r="J3029" s="266">
        <v>3027</v>
      </c>
      <c r="K3029">
        <v>1.2634041385415417E-2</v>
      </c>
      <c r="L3029" s="267">
        <v>-1.2728134138020927E-3</v>
      </c>
    </row>
    <row r="3030" spans="1:12" ht="14.4" x14ac:dyDescent="0.3">
      <c r="A3030" s="8">
        <v>39743</v>
      </c>
      <c r="B3030" s="260">
        <v>951.669983</v>
      </c>
      <c r="C3030" s="260">
        <v>951.669983</v>
      </c>
      <c r="D3030" s="260">
        <v>875.80999799999995</v>
      </c>
      <c r="E3030" s="260">
        <v>896.78002900000001</v>
      </c>
      <c r="F3030" s="261">
        <v>896.78002900000001</v>
      </c>
      <c r="G3030" s="260">
        <v>6147980000</v>
      </c>
      <c r="H3030" s="263">
        <f t="shared" si="47"/>
        <v>-6.1012470270823113E-2</v>
      </c>
      <c r="I3030" s="262"/>
      <c r="J3030" s="266">
        <v>3028</v>
      </c>
      <c r="K3030">
        <v>-6.1012470270823113E-2</v>
      </c>
      <c r="L3030" s="267">
        <v>-1.2725730812012703E-3</v>
      </c>
    </row>
    <row r="3031" spans="1:12" ht="14.4" x14ac:dyDescent="0.3">
      <c r="A3031" s="8">
        <v>39742</v>
      </c>
      <c r="B3031" s="260">
        <v>980.40002400000003</v>
      </c>
      <c r="C3031" s="260">
        <v>985.44000200000005</v>
      </c>
      <c r="D3031" s="260">
        <v>952.46997099999999</v>
      </c>
      <c r="E3031" s="260">
        <v>955.04998799999998</v>
      </c>
      <c r="F3031" s="261">
        <v>955.04998799999998</v>
      </c>
      <c r="G3031" s="260">
        <v>5121830000</v>
      </c>
      <c r="H3031" s="263">
        <f t="shared" si="47"/>
        <v>-3.0799711042020478E-2</v>
      </c>
      <c r="I3031" s="262"/>
      <c r="J3031" s="266">
        <v>3029</v>
      </c>
      <c r="K3031">
        <v>-3.0799711042020478E-2</v>
      </c>
      <c r="L3031" s="267">
        <v>-1.271360505177841E-3</v>
      </c>
    </row>
    <row r="3032" spans="1:12" ht="14.4" x14ac:dyDescent="0.3">
      <c r="A3032" s="8">
        <v>39741</v>
      </c>
      <c r="B3032" s="260">
        <v>943.51000999999997</v>
      </c>
      <c r="C3032" s="260">
        <v>985.40002400000003</v>
      </c>
      <c r="D3032" s="260">
        <v>943.51000999999997</v>
      </c>
      <c r="E3032" s="260">
        <v>985.40002400000003</v>
      </c>
      <c r="F3032" s="261">
        <v>985.40002400000003</v>
      </c>
      <c r="G3032" s="260">
        <v>5175640000</v>
      </c>
      <c r="H3032" s="263">
        <f t="shared" si="47"/>
        <v>4.7684904122288978E-2</v>
      </c>
      <c r="I3032" s="262"/>
      <c r="J3032" s="266">
        <v>3030</v>
      </c>
      <c r="K3032">
        <v>4.7684904122288978E-2</v>
      </c>
      <c r="L3032" s="267">
        <v>-1.2699375258761777E-3</v>
      </c>
    </row>
    <row r="3033" spans="1:12" ht="14.4" x14ac:dyDescent="0.3">
      <c r="A3033" s="8">
        <v>39738</v>
      </c>
      <c r="B3033" s="260">
        <v>942.28997800000002</v>
      </c>
      <c r="C3033" s="260">
        <v>984.64001499999995</v>
      </c>
      <c r="D3033" s="260">
        <v>918.73999000000003</v>
      </c>
      <c r="E3033" s="260">
        <v>940.54998799999998</v>
      </c>
      <c r="F3033" s="261">
        <v>940.54998799999998</v>
      </c>
      <c r="G3033" s="260">
        <v>6581780000</v>
      </c>
      <c r="H3033" s="263">
        <f t="shared" si="47"/>
        <v>-6.2128261397987874E-3</v>
      </c>
      <c r="I3033" s="262"/>
      <c r="J3033" s="266">
        <v>3031</v>
      </c>
      <c r="K3033">
        <v>-6.2128261397987874E-3</v>
      </c>
      <c r="L3033" s="267">
        <v>-1.2697873921424371E-3</v>
      </c>
    </row>
    <row r="3034" spans="1:12" ht="14.4" x14ac:dyDescent="0.3">
      <c r="A3034" s="8">
        <v>39737</v>
      </c>
      <c r="B3034" s="260">
        <v>909.53002900000001</v>
      </c>
      <c r="C3034" s="260">
        <v>947.71002199999998</v>
      </c>
      <c r="D3034" s="260">
        <v>865.830017</v>
      </c>
      <c r="E3034" s="260">
        <v>946.42999299999997</v>
      </c>
      <c r="F3034" s="261">
        <v>946.42999299999997</v>
      </c>
      <c r="G3034" s="260">
        <v>7984500000</v>
      </c>
      <c r="H3034" s="263">
        <f t="shared" si="47"/>
        <v>4.2507451590917796E-2</v>
      </c>
      <c r="I3034" s="262"/>
      <c r="J3034" s="266">
        <v>3032</v>
      </c>
      <c r="K3034">
        <v>4.2507451590917796E-2</v>
      </c>
      <c r="L3034" s="267">
        <v>-1.268524016789117E-3</v>
      </c>
    </row>
    <row r="3035" spans="1:12" ht="14.4" x14ac:dyDescent="0.3">
      <c r="A3035" s="8">
        <v>39736</v>
      </c>
      <c r="B3035" s="260">
        <v>994.59997599999997</v>
      </c>
      <c r="C3035" s="260">
        <v>994.59997599999997</v>
      </c>
      <c r="D3035" s="260">
        <v>903.98999000000003</v>
      </c>
      <c r="E3035" s="260">
        <v>907.84002699999996</v>
      </c>
      <c r="F3035" s="261">
        <v>907.84002699999996</v>
      </c>
      <c r="G3035" s="260">
        <v>6542330000</v>
      </c>
      <c r="H3035" s="263">
        <f t="shared" si="47"/>
        <v>-9.034977815503073E-2</v>
      </c>
      <c r="I3035" s="262"/>
      <c r="J3035" s="266">
        <v>3033</v>
      </c>
      <c r="K3035">
        <v>-9.034977815503073E-2</v>
      </c>
      <c r="L3035" s="267">
        <v>-1.2673275628517287E-3</v>
      </c>
    </row>
    <row r="3036" spans="1:12" ht="14.4" x14ac:dyDescent="0.3">
      <c r="A3036" s="8">
        <v>39735</v>
      </c>
      <c r="B3036" s="260">
        <v>1009.969971</v>
      </c>
      <c r="C3036" s="260">
        <v>1044.3100589999999</v>
      </c>
      <c r="D3036" s="260">
        <v>972.07000700000003</v>
      </c>
      <c r="E3036" s="260">
        <v>998.01000999999997</v>
      </c>
      <c r="F3036" s="261">
        <v>998.01000999999997</v>
      </c>
      <c r="G3036" s="260">
        <v>8161990000</v>
      </c>
      <c r="H3036" s="263">
        <f t="shared" si="47"/>
        <v>-5.3221369688855246E-3</v>
      </c>
      <c r="I3036" s="262"/>
      <c r="J3036" s="266">
        <v>3034</v>
      </c>
      <c r="K3036">
        <v>-5.3221369688855246E-3</v>
      </c>
      <c r="L3036" s="267">
        <v>-1.2667607066397159E-3</v>
      </c>
    </row>
    <row r="3037" spans="1:12" ht="14.4" x14ac:dyDescent="0.3">
      <c r="A3037" s="8">
        <v>39734</v>
      </c>
      <c r="B3037" s="260">
        <v>912.75</v>
      </c>
      <c r="C3037" s="260">
        <v>1006.929993</v>
      </c>
      <c r="D3037" s="260">
        <v>912.75</v>
      </c>
      <c r="E3037" s="260">
        <v>1003.349976</v>
      </c>
      <c r="F3037" s="261">
        <v>1003.349976</v>
      </c>
      <c r="G3037" s="260">
        <v>7263370000</v>
      </c>
      <c r="H3037" s="263">
        <f t="shared" si="47"/>
        <v>0.11580036960722705</v>
      </c>
      <c r="I3037" s="262"/>
      <c r="J3037" s="266">
        <v>3035</v>
      </c>
      <c r="K3037">
        <v>0.11580036960722705</v>
      </c>
      <c r="L3037" s="267">
        <v>-1.2633424872927547E-3</v>
      </c>
    </row>
    <row r="3038" spans="1:12" ht="14.4" x14ac:dyDescent="0.3">
      <c r="A3038" s="8">
        <v>39731</v>
      </c>
      <c r="B3038" s="260">
        <v>902.30999799999995</v>
      </c>
      <c r="C3038" s="260">
        <v>936.35998500000005</v>
      </c>
      <c r="D3038" s="260">
        <v>839.79998799999998</v>
      </c>
      <c r="E3038" s="260">
        <v>899.21997099999999</v>
      </c>
      <c r="F3038" s="261">
        <v>899.21997099999999</v>
      </c>
      <c r="G3038" s="260">
        <v>11456230000</v>
      </c>
      <c r="H3038" s="263">
        <f t="shared" si="47"/>
        <v>-1.17592889483778E-2</v>
      </c>
      <c r="I3038" s="262"/>
      <c r="J3038" s="266">
        <v>3036</v>
      </c>
      <c r="K3038">
        <v>-1.17592889483778E-2</v>
      </c>
      <c r="L3038" s="267">
        <v>-1.2609725467921024E-3</v>
      </c>
    </row>
    <row r="3039" spans="1:12" ht="14.4" x14ac:dyDescent="0.3">
      <c r="A3039" s="8">
        <v>39730</v>
      </c>
      <c r="B3039" s="260">
        <v>988.419983</v>
      </c>
      <c r="C3039" s="260">
        <v>1005.25</v>
      </c>
      <c r="D3039" s="260">
        <v>909.19000200000005</v>
      </c>
      <c r="E3039" s="260">
        <v>909.919983</v>
      </c>
      <c r="F3039" s="261">
        <v>909.919983</v>
      </c>
      <c r="G3039" s="260">
        <v>6819000000</v>
      </c>
      <c r="H3039" s="263">
        <f t="shared" si="47"/>
        <v>-7.6167095302927951E-2</v>
      </c>
      <c r="I3039" s="262"/>
      <c r="J3039" s="266">
        <v>3037</v>
      </c>
      <c r="K3039">
        <v>-7.6167095302927951E-2</v>
      </c>
      <c r="L3039" s="267">
        <v>-1.2592535854147238E-3</v>
      </c>
    </row>
    <row r="3040" spans="1:12" ht="14.4" x14ac:dyDescent="0.3">
      <c r="A3040" s="8">
        <v>39729</v>
      </c>
      <c r="B3040" s="260">
        <v>988.90997300000004</v>
      </c>
      <c r="C3040" s="260">
        <v>1021.059998</v>
      </c>
      <c r="D3040" s="260">
        <v>970.96997099999999</v>
      </c>
      <c r="E3040" s="260">
        <v>984.94000200000005</v>
      </c>
      <c r="F3040" s="261">
        <v>984.94000200000005</v>
      </c>
      <c r="G3040" s="260">
        <v>8716330000</v>
      </c>
      <c r="H3040" s="263">
        <f t="shared" si="47"/>
        <v>-1.1332702515136019E-2</v>
      </c>
      <c r="I3040" s="262"/>
      <c r="J3040" s="266">
        <v>3038</v>
      </c>
      <c r="K3040">
        <v>-1.1332702515136019E-2</v>
      </c>
      <c r="L3040" s="267">
        <v>-1.2592228928593192E-3</v>
      </c>
    </row>
    <row r="3041" spans="1:12" ht="14.4" x14ac:dyDescent="0.3">
      <c r="A3041" s="8">
        <v>39728</v>
      </c>
      <c r="B3041" s="260">
        <v>1057.599976</v>
      </c>
      <c r="C3041" s="260">
        <v>1072.910034</v>
      </c>
      <c r="D3041" s="260">
        <v>996.22997999999995</v>
      </c>
      <c r="E3041" s="260">
        <v>996.22997999999995</v>
      </c>
      <c r="F3041" s="261">
        <v>996.22997999999995</v>
      </c>
      <c r="G3041" s="260">
        <v>7069210000</v>
      </c>
      <c r="H3041" s="263">
        <f t="shared" si="47"/>
        <v>-5.7394841600428965E-2</v>
      </c>
      <c r="I3041" s="262"/>
      <c r="J3041" s="266">
        <v>3039</v>
      </c>
      <c r="K3041">
        <v>-5.7394841600428965E-2</v>
      </c>
      <c r="L3041" s="267">
        <v>-1.2541059916291637E-3</v>
      </c>
    </row>
    <row r="3042" spans="1:12" ht="14.4" x14ac:dyDescent="0.3">
      <c r="A3042" s="8">
        <v>39727</v>
      </c>
      <c r="B3042" s="260">
        <v>1097.5600589999999</v>
      </c>
      <c r="C3042" s="260">
        <v>1097.5600589999999</v>
      </c>
      <c r="D3042" s="260">
        <v>1007.969971</v>
      </c>
      <c r="E3042" s="260">
        <v>1056.8900149999999</v>
      </c>
      <c r="F3042" s="261">
        <v>1056.8900149999999</v>
      </c>
      <c r="G3042" s="260">
        <v>7956020000</v>
      </c>
      <c r="H3042" s="263">
        <f t="shared" si="47"/>
        <v>-3.8517840461374714E-2</v>
      </c>
      <c r="I3042" s="262"/>
      <c r="J3042" s="266">
        <v>3040</v>
      </c>
      <c r="K3042">
        <v>-3.8517840461374714E-2</v>
      </c>
      <c r="L3042" s="267">
        <v>-1.252204359333301E-3</v>
      </c>
    </row>
    <row r="3043" spans="1:12" ht="14.4" x14ac:dyDescent="0.3">
      <c r="A3043" s="8">
        <v>39724</v>
      </c>
      <c r="B3043" s="260">
        <v>1115.160034</v>
      </c>
      <c r="C3043" s="260">
        <v>1153.8199460000001</v>
      </c>
      <c r="D3043" s="260">
        <v>1098.1400149999999</v>
      </c>
      <c r="E3043" s="260">
        <v>1099.2299800000001</v>
      </c>
      <c r="F3043" s="261">
        <v>1099.2299800000001</v>
      </c>
      <c r="G3043" s="260">
        <v>6716120000</v>
      </c>
      <c r="H3043" s="263">
        <f t="shared" si="47"/>
        <v>-1.3506523143474506E-2</v>
      </c>
      <c r="I3043" s="262"/>
      <c r="J3043" s="266">
        <v>3041</v>
      </c>
      <c r="K3043">
        <v>-1.3506523143474506E-2</v>
      </c>
      <c r="L3043" s="267">
        <v>-1.2519009625779555E-3</v>
      </c>
    </row>
    <row r="3044" spans="1:12" ht="14.4" x14ac:dyDescent="0.3">
      <c r="A3044" s="8">
        <v>39723</v>
      </c>
      <c r="B3044" s="260">
        <v>1160.6400149999999</v>
      </c>
      <c r="C3044" s="260">
        <v>1160.6400149999999</v>
      </c>
      <c r="D3044" s="260">
        <v>1111.4300539999999</v>
      </c>
      <c r="E3044" s="260">
        <v>1114.280029</v>
      </c>
      <c r="F3044" s="261">
        <v>1114.280029</v>
      </c>
      <c r="G3044" s="260">
        <v>6285640000</v>
      </c>
      <c r="H3044" s="263">
        <f t="shared" si="47"/>
        <v>-4.0290792571308236E-2</v>
      </c>
      <c r="I3044" s="262"/>
      <c r="J3044" s="266">
        <v>3042</v>
      </c>
      <c r="K3044">
        <v>-4.0290792571308236E-2</v>
      </c>
      <c r="L3044" s="267">
        <v>-1.2465985458203358E-3</v>
      </c>
    </row>
    <row r="3045" spans="1:12" ht="14.4" x14ac:dyDescent="0.3">
      <c r="A3045" s="8">
        <v>39722</v>
      </c>
      <c r="B3045" s="260">
        <v>1164.170044</v>
      </c>
      <c r="C3045" s="260">
        <v>1167.030029</v>
      </c>
      <c r="D3045" s="260">
        <v>1140.7700199999999</v>
      </c>
      <c r="E3045" s="260">
        <v>1161.0600589999999</v>
      </c>
      <c r="F3045" s="261">
        <v>1161.0600589999999</v>
      </c>
      <c r="G3045" s="260">
        <v>5782130000</v>
      </c>
      <c r="H3045" s="263">
        <f t="shared" si="47"/>
        <v>-4.5439881924619879E-3</v>
      </c>
      <c r="I3045" s="262"/>
      <c r="J3045" s="266">
        <v>3043</v>
      </c>
      <c r="K3045">
        <v>-4.5439881924619879E-3</v>
      </c>
      <c r="L3045" s="267">
        <v>-1.2415825521054006E-3</v>
      </c>
    </row>
    <row r="3046" spans="1:12" ht="14.4" x14ac:dyDescent="0.3">
      <c r="A3046" s="8">
        <v>39721</v>
      </c>
      <c r="B3046" s="260">
        <v>1113.780029</v>
      </c>
      <c r="C3046" s="260">
        <v>1168.030029</v>
      </c>
      <c r="D3046" s="260">
        <v>1113.780029</v>
      </c>
      <c r="E3046" s="260">
        <v>1166.3599850000001</v>
      </c>
      <c r="F3046" s="261">
        <v>1166.3599850000001</v>
      </c>
      <c r="G3046" s="260">
        <v>4937680000</v>
      </c>
      <c r="H3046" s="263">
        <f t="shared" si="47"/>
        <v>5.4174670212319559E-2</v>
      </c>
      <c r="I3046" s="262"/>
      <c r="J3046" s="266">
        <v>3044</v>
      </c>
      <c r="K3046">
        <v>5.4174670212319559E-2</v>
      </c>
      <c r="L3046" s="267">
        <v>-1.2398526152351025E-3</v>
      </c>
    </row>
    <row r="3047" spans="1:12" ht="14.4" x14ac:dyDescent="0.3">
      <c r="A3047" s="8">
        <v>39720</v>
      </c>
      <c r="B3047" s="260">
        <v>1209.0699460000001</v>
      </c>
      <c r="C3047" s="260">
        <v>1209.0699460000001</v>
      </c>
      <c r="D3047" s="260">
        <v>1106.420044</v>
      </c>
      <c r="E3047" s="260">
        <v>1106.420044</v>
      </c>
      <c r="F3047" s="261">
        <v>1106.420044</v>
      </c>
      <c r="G3047" s="260">
        <v>7305060000</v>
      </c>
      <c r="H3047" s="263">
        <f t="shared" si="47"/>
        <v>-8.8067762524948884E-2</v>
      </c>
      <c r="I3047" s="262"/>
      <c r="J3047" s="266">
        <v>3045</v>
      </c>
      <c r="K3047">
        <v>-8.8067762524948884E-2</v>
      </c>
      <c r="L3047" s="267">
        <v>-1.2391573729863693E-3</v>
      </c>
    </row>
    <row r="3048" spans="1:12" ht="14.4" x14ac:dyDescent="0.3">
      <c r="A3048" s="8">
        <v>39717</v>
      </c>
      <c r="B3048" s="260">
        <v>1204.469971</v>
      </c>
      <c r="C3048" s="260">
        <v>1215.7700199999999</v>
      </c>
      <c r="D3048" s="260">
        <v>1187.540039</v>
      </c>
      <c r="E3048" s="260">
        <v>1213.2700199999999</v>
      </c>
      <c r="F3048" s="261">
        <v>1213.2700199999999</v>
      </c>
      <c r="G3048" s="260">
        <v>5383610000</v>
      </c>
      <c r="H3048" s="263">
        <f t="shared" si="47"/>
        <v>3.3824292639216859E-3</v>
      </c>
      <c r="I3048" s="262"/>
      <c r="J3048" s="266">
        <v>3046</v>
      </c>
      <c r="K3048">
        <v>3.3824292639216859E-3</v>
      </c>
      <c r="L3048" s="267">
        <v>-1.2348607802712369E-3</v>
      </c>
    </row>
    <row r="3049" spans="1:12" ht="14.4" x14ac:dyDescent="0.3">
      <c r="A3049" s="8">
        <v>39716</v>
      </c>
      <c r="B3049" s="260">
        <v>1187.869995</v>
      </c>
      <c r="C3049" s="260">
        <v>1220.030029</v>
      </c>
      <c r="D3049" s="260">
        <v>1187.869995</v>
      </c>
      <c r="E3049" s="260">
        <v>1209.1800539999999</v>
      </c>
      <c r="F3049" s="261">
        <v>1209.1800539999999</v>
      </c>
      <c r="G3049" s="260">
        <v>5877640000</v>
      </c>
      <c r="H3049" s="263">
        <f t="shared" si="47"/>
        <v>1.9656504590117325E-2</v>
      </c>
      <c r="I3049" s="262"/>
      <c r="J3049" s="266">
        <v>3047</v>
      </c>
      <c r="K3049">
        <v>1.9656504590117325E-2</v>
      </c>
      <c r="L3049" s="267">
        <v>-1.2339339216592693E-3</v>
      </c>
    </row>
    <row r="3050" spans="1:12" ht="14.4" x14ac:dyDescent="0.3">
      <c r="A3050" s="8">
        <v>39715</v>
      </c>
      <c r="B3050" s="260">
        <v>1188.790039</v>
      </c>
      <c r="C3050" s="260">
        <v>1197.410034</v>
      </c>
      <c r="D3050" s="260">
        <v>1179.790039</v>
      </c>
      <c r="E3050" s="260">
        <v>1185.869995</v>
      </c>
      <c r="F3050" s="261">
        <v>1185.869995</v>
      </c>
      <c r="G3050" s="260">
        <v>4820360000</v>
      </c>
      <c r="H3050" s="263">
        <f t="shared" si="47"/>
        <v>-1.9777280784316741E-3</v>
      </c>
      <c r="I3050" s="262"/>
      <c r="J3050" s="266">
        <v>3048</v>
      </c>
      <c r="K3050">
        <v>-1.9777280784316741E-3</v>
      </c>
      <c r="L3050" s="267">
        <v>-1.2332398029839399E-3</v>
      </c>
    </row>
    <row r="3051" spans="1:12" ht="14.4" x14ac:dyDescent="0.3">
      <c r="A3051" s="8">
        <v>39714</v>
      </c>
      <c r="B3051" s="260">
        <v>1207.6099850000001</v>
      </c>
      <c r="C3051" s="260">
        <v>1221.150024</v>
      </c>
      <c r="D3051" s="260">
        <v>1187.0600589999999</v>
      </c>
      <c r="E3051" s="260">
        <v>1188.219971</v>
      </c>
      <c r="F3051" s="261">
        <v>1188.219971</v>
      </c>
      <c r="G3051" s="260">
        <v>5185730000</v>
      </c>
      <c r="H3051" s="263">
        <f t="shared" si="47"/>
        <v>-1.5632633466857945E-2</v>
      </c>
      <c r="I3051" s="262"/>
      <c r="J3051" s="266">
        <v>3049</v>
      </c>
      <c r="K3051">
        <v>-1.5632633466857945E-2</v>
      </c>
      <c r="L3051" s="267">
        <v>-1.2248358297386171E-3</v>
      </c>
    </row>
    <row r="3052" spans="1:12" ht="14.4" x14ac:dyDescent="0.3">
      <c r="A3052" s="8">
        <v>39713</v>
      </c>
      <c r="B3052" s="260">
        <v>1255.369995</v>
      </c>
      <c r="C3052" s="260">
        <v>1255.369995</v>
      </c>
      <c r="D3052" s="260">
        <v>1205.6099850000001</v>
      </c>
      <c r="E3052" s="260">
        <v>1207.089966</v>
      </c>
      <c r="F3052" s="261">
        <v>1207.089966</v>
      </c>
      <c r="G3052" s="260">
        <v>5368130000</v>
      </c>
      <c r="H3052" s="263">
        <f t="shared" si="47"/>
        <v>-3.8236599804323569E-2</v>
      </c>
      <c r="I3052" s="262"/>
      <c r="J3052" s="266">
        <v>3050</v>
      </c>
      <c r="K3052">
        <v>-3.8236599804323569E-2</v>
      </c>
      <c r="L3052" s="267">
        <v>-1.2244457025986047E-3</v>
      </c>
    </row>
    <row r="3053" spans="1:12" ht="14.4" x14ac:dyDescent="0.3">
      <c r="A3053" s="8">
        <v>39710</v>
      </c>
      <c r="B3053" s="260">
        <v>1213.1099850000001</v>
      </c>
      <c r="C3053" s="260">
        <v>1265.119995</v>
      </c>
      <c r="D3053" s="260">
        <v>1213.1099850000001</v>
      </c>
      <c r="E3053" s="260">
        <v>1255.079956</v>
      </c>
      <c r="F3053" s="261">
        <v>1255.079956</v>
      </c>
      <c r="G3053" s="260">
        <v>9387170000</v>
      </c>
      <c r="H3053" s="263">
        <f t="shared" si="47"/>
        <v>4.0256562811277527E-2</v>
      </c>
      <c r="I3053" s="262"/>
      <c r="J3053" s="266">
        <v>3051</v>
      </c>
      <c r="K3053">
        <v>4.0256562811277527E-2</v>
      </c>
      <c r="L3053" s="267">
        <v>-1.2184416821813193E-3</v>
      </c>
    </row>
    <row r="3054" spans="1:12" ht="14.4" x14ac:dyDescent="0.3">
      <c r="A3054" s="8">
        <v>39709</v>
      </c>
      <c r="B3054" s="260">
        <v>1157.079956</v>
      </c>
      <c r="C3054" s="260">
        <v>1211.1400149999999</v>
      </c>
      <c r="D3054" s="260">
        <v>1133.5</v>
      </c>
      <c r="E3054" s="260">
        <v>1206.51001</v>
      </c>
      <c r="F3054" s="261">
        <v>1206.51001</v>
      </c>
      <c r="G3054" s="260">
        <v>10082690000</v>
      </c>
      <c r="H3054" s="263">
        <f t="shared" si="47"/>
        <v>4.3341774271546285E-2</v>
      </c>
      <c r="I3054" s="262"/>
      <c r="J3054" s="266">
        <v>3052</v>
      </c>
      <c r="K3054">
        <v>4.3341774271546285E-2</v>
      </c>
      <c r="L3054" s="267">
        <v>-1.2183439231028851E-3</v>
      </c>
    </row>
    <row r="3055" spans="1:12" ht="14.4" x14ac:dyDescent="0.3">
      <c r="A3055" s="8">
        <v>39708</v>
      </c>
      <c r="B3055" s="260">
        <v>1210.339966</v>
      </c>
      <c r="C3055" s="260">
        <v>1210.339966</v>
      </c>
      <c r="D3055" s="260">
        <v>1155.880005</v>
      </c>
      <c r="E3055" s="260">
        <v>1156.3900149999999</v>
      </c>
      <c r="F3055" s="261">
        <v>1156.3900149999999</v>
      </c>
      <c r="G3055" s="260">
        <v>9431870000</v>
      </c>
      <c r="H3055" s="263">
        <f t="shared" si="47"/>
        <v>-4.7140707095729227E-2</v>
      </c>
      <c r="I3055" s="262"/>
      <c r="J3055" s="266">
        <v>3053</v>
      </c>
      <c r="K3055">
        <v>-4.7140707095729227E-2</v>
      </c>
      <c r="L3055" s="267">
        <v>-1.217664895717995E-3</v>
      </c>
    </row>
    <row r="3056" spans="1:12" ht="14.4" x14ac:dyDescent="0.3">
      <c r="A3056" s="8">
        <v>39707</v>
      </c>
      <c r="B3056" s="260">
        <v>1188.3100589999999</v>
      </c>
      <c r="C3056" s="260">
        <v>1214.839966</v>
      </c>
      <c r="D3056" s="260">
        <v>1169.280029</v>
      </c>
      <c r="E3056" s="260">
        <v>1213.599976</v>
      </c>
      <c r="F3056" s="261">
        <v>1213.599976</v>
      </c>
      <c r="G3056" s="260">
        <v>9459830000</v>
      </c>
      <c r="H3056" s="263">
        <f t="shared" si="47"/>
        <v>1.7523288218865628E-2</v>
      </c>
      <c r="I3056" s="262"/>
      <c r="J3056" s="266">
        <v>3054</v>
      </c>
      <c r="K3056">
        <v>1.7523288218865628E-2</v>
      </c>
      <c r="L3056" s="267">
        <v>-1.2174356847257884E-3</v>
      </c>
    </row>
    <row r="3057" spans="1:12" ht="14.4" x14ac:dyDescent="0.3">
      <c r="A3057" s="8">
        <v>39706</v>
      </c>
      <c r="B3057" s="260">
        <v>1250.920044</v>
      </c>
      <c r="C3057" s="260">
        <v>1250.920044</v>
      </c>
      <c r="D3057" s="260">
        <v>1192.6999510000001</v>
      </c>
      <c r="E3057" s="260">
        <v>1192.6999510000001</v>
      </c>
      <c r="F3057" s="261">
        <v>1192.6999510000001</v>
      </c>
      <c r="G3057" s="260">
        <v>8279510000</v>
      </c>
      <c r="H3057" s="263">
        <f t="shared" si="47"/>
        <v>-4.7135897027769394E-2</v>
      </c>
      <c r="I3057" s="262"/>
      <c r="J3057" s="266">
        <v>3055</v>
      </c>
      <c r="K3057">
        <v>-4.7135897027769394E-2</v>
      </c>
      <c r="L3057" s="267">
        <v>-1.216848665137753E-3</v>
      </c>
    </row>
    <row r="3058" spans="1:12" ht="14.4" x14ac:dyDescent="0.3">
      <c r="A3058" s="8">
        <v>39703</v>
      </c>
      <c r="B3058" s="260">
        <v>1245.880005</v>
      </c>
      <c r="C3058" s="260">
        <v>1255.089966</v>
      </c>
      <c r="D3058" s="260">
        <v>1233.8100589999999</v>
      </c>
      <c r="E3058" s="260">
        <v>1251.6999510000001</v>
      </c>
      <c r="F3058" s="261">
        <v>1251.6999510000001</v>
      </c>
      <c r="G3058" s="260">
        <v>6273260000</v>
      </c>
      <c r="H3058" s="263">
        <f t="shared" si="47"/>
        <v>2.1215338825867265E-3</v>
      </c>
      <c r="I3058" s="262"/>
      <c r="J3058" s="266">
        <v>3056</v>
      </c>
      <c r="K3058">
        <v>2.1215338825867265E-3</v>
      </c>
      <c r="L3058" s="267">
        <v>-1.2153882031872821E-3</v>
      </c>
    </row>
    <row r="3059" spans="1:12" ht="14.4" x14ac:dyDescent="0.3">
      <c r="A3059" s="8">
        <v>39702</v>
      </c>
      <c r="B3059" s="260">
        <v>1229.040039</v>
      </c>
      <c r="C3059" s="260">
        <v>1249.9799800000001</v>
      </c>
      <c r="D3059" s="260">
        <v>1211.540039</v>
      </c>
      <c r="E3059" s="260">
        <v>1249.0500489999999</v>
      </c>
      <c r="F3059" s="261">
        <v>1249.0500489999999</v>
      </c>
      <c r="G3059" s="260">
        <v>6869250000</v>
      </c>
      <c r="H3059" s="263">
        <f t="shared" si="47"/>
        <v>1.380637760263566E-2</v>
      </c>
      <c r="I3059" s="262"/>
      <c r="J3059" s="266">
        <v>3057</v>
      </c>
      <c r="K3059">
        <v>1.380637760263566E-2</v>
      </c>
      <c r="L3059" s="267">
        <v>-1.2134281157739181E-3</v>
      </c>
    </row>
    <row r="3060" spans="1:12" ht="14.4" x14ac:dyDescent="0.3">
      <c r="A3060" s="8">
        <v>39701</v>
      </c>
      <c r="B3060" s="260">
        <v>1227.5</v>
      </c>
      <c r="C3060" s="260">
        <v>1243.900024</v>
      </c>
      <c r="D3060" s="260">
        <v>1221.599976</v>
      </c>
      <c r="E3060" s="260">
        <v>1232.040039</v>
      </c>
      <c r="F3060" s="261">
        <v>1232.040039</v>
      </c>
      <c r="G3060" s="260">
        <v>6543440000</v>
      </c>
      <c r="H3060" s="263">
        <f t="shared" si="47"/>
        <v>6.149422167647297E-3</v>
      </c>
      <c r="I3060" s="262"/>
      <c r="J3060" s="266">
        <v>3058</v>
      </c>
      <c r="K3060">
        <v>6.149422167647297E-3</v>
      </c>
      <c r="L3060" s="267">
        <v>-1.2133686640086612E-3</v>
      </c>
    </row>
    <row r="3061" spans="1:12" ht="14.4" x14ac:dyDescent="0.3">
      <c r="A3061" s="8">
        <v>39700</v>
      </c>
      <c r="B3061" s="260">
        <v>1267.9799800000001</v>
      </c>
      <c r="C3061" s="260">
        <v>1268.660034</v>
      </c>
      <c r="D3061" s="260">
        <v>1224.51001</v>
      </c>
      <c r="E3061" s="260">
        <v>1224.51001</v>
      </c>
      <c r="F3061" s="261">
        <v>1224.51001</v>
      </c>
      <c r="G3061" s="260">
        <v>7380630000</v>
      </c>
      <c r="H3061" s="263">
        <f t="shared" si="47"/>
        <v>-3.413816773173118E-2</v>
      </c>
      <c r="I3061" s="262"/>
      <c r="J3061" s="266">
        <v>3059</v>
      </c>
      <c r="K3061">
        <v>-3.413816773173118E-2</v>
      </c>
      <c r="L3061" s="267">
        <v>-1.2079289072335201E-3</v>
      </c>
    </row>
    <row r="3062" spans="1:12" ht="14.4" x14ac:dyDescent="0.3">
      <c r="A3062" s="8">
        <v>39699</v>
      </c>
      <c r="B3062" s="260">
        <v>1249.5</v>
      </c>
      <c r="C3062" s="260">
        <v>1274.420044</v>
      </c>
      <c r="D3062" s="260">
        <v>1247.119995</v>
      </c>
      <c r="E3062" s="260">
        <v>1267.790039</v>
      </c>
      <c r="F3062" s="261">
        <v>1267.790039</v>
      </c>
      <c r="G3062" s="260">
        <v>7351340000</v>
      </c>
      <c r="H3062" s="263">
        <f t="shared" si="47"/>
        <v>2.0510161545749885E-2</v>
      </c>
      <c r="I3062" s="262"/>
      <c r="J3062" s="266">
        <v>3060</v>
      </c>
      <c r="K3062">
        <v>2.0510161545749885E-2</v>
      </c>
      <c r="L3062" s="267">
        <v>-1.2072317179986894E-3</v>
      </c>
    </row>
    <row r="3063" spans="1:12" ht="14.4" x14ac:dyDescent="0.3">
      <c r="A3063" s="8">
        <v>39696</v>
      </c>
      <c r="B3063" s="260">
        <v>1233.209961</v>
      </c>
      <c r="C3063" s="260">
        <v>1244.9399410000001</v>
      </c>
      <c r="D3063" s="260">
        <v>1217.2299800000001</v>
      </c>
      <c r="E3063" s="260">
        <v>1242.3100589999999</v>
      </c>
      <c r="F3063" s="261">
        <v>1242.3100589999999</v>
      </c>
      <c r="G3063" s="260">
        <v>5017080000</v>
      </c>
      <c r="H3063" s="263">
        <f t="shared" si="47"/>
        <v>4.4307650970250847E-3</v>
      </c>
      <c r="I3063" s="262"/>
      <c r="J3063" s="266">
        <v>3061</v>
      </c>
      <c r="K3063">
        <v>4.4307650970250847E-3</v>
      </c>
      <c r="L3063" s="267">
        <v>-1.2046244828196847E-3</v>
      </c>
    </row>
    <row r="3064" spans="1:12" ht="14.4" x14ac:dyDescent="0.3">
      <c r="A3064" s="8">
        <v>39695</v>
      </c>
      <c r="B3064" s="260">
        <v>1271.8000489999999</v>
      </c>
      <c r="C3064" s="260">
        <v>1271.8000489999999</v>
      </c>
      <c r="D3064" s="260">
        <v>1232.829956</v>
      </c>
      <c r="E3064" s="260">
        <v>1236.829956</v>
      </c>
      <c r="F3064" s="261">
        <v>1236.829956</v>
      </c>
      <c r="G3064" s="260">
        <v>5212500000</v>
      </c>
      <c r="H3064" s="263">
        <f t="shared" si="47"/>
        <v>-2.9922057285950505E-2</v>
      </c>
      <c r="I3064" s="262"/>
      <c r="J3064" s="266">
        <v>3062</v>
      </c>
      <c r="K3064">
        <v>-2.9922057285950505E-2</v>
      </c>
      <c r="L3064" s="267">
        <v>-1.2020509337860314E-3</v>
      </c>
    </row>
    <row r="3065" spans="1:12" ht="14.4" x14ac:dyDescent="0.3">
      <c r="A3065" s="8">
        <v>39694</v>
      </c>
      <c r="B3065" s="260">
        <v>1276.6099850000001</v>
      </c>
      <c r="C3065" s="260">
        <v>1280.599976</v>
      </c>
      <c r="D3065" s="260">
        <v>1265.589966</v>
      </c>
      <c r="E3065" s="260">
        <v>1274.9799800000001</v>
      </c>
      <c r="F3065" s="261">
        <v>1274.9799800000001</v>
      </c>
      <c r="G3065" s="260">
        <v>5056980000</v>
      </c>
      <c r="H3065" s="263">
        <f t="shared" si="47"/>
        <v>-2.03507889098408E-3</v>
      </c>
      <c r="I3065" s="262"/>
      <c r="J3065" s="266">
        <v>3063</v>
      </c>
      <c r="K3065">
        <v>-2.03507889098408E-3</v>
      </c>
      <c r="L3065" s="267">
        <v>-1.1986694925369596E-3</v>
      </c>
    </row>
    <row r="3066" spans="1:12" ht="14.4" x14ac:dyDescent="0.3">
      <c r="A3066" s="8">
        <v>39693</v>
      </c>
      <c r="B3066" s="260">
        <v>1287.829956</v>
      </c>
      <c r="C3066" s="260">
        <v>1303.040039</v>
      </c>
      <c r="D3066" s="260">
        <v>1272.1999510000001</v>
      </c>
      <c r="E3066" s="260">
        <v>1277.579956</v>
      </c>
      <c r="F3066" s="261">
        <v>1277.579956</v>
      </c>
      <c r="G3066" s="260">
        <v>4783560000</v>
      </c>
      <c r="H3066" s="263">
        <f t="shared" si="47"/>
        <v>-4.0925143472405785E-3</v>
      </c>
      <c r="I3066" s="262"/>
      <c r="J3066" s="266">
        <v>3064</v>
      </c>
      <c r="K3066">
        <v>-4.0925143472405785E-3</v>
      </c>
      <c r="L3066" s="267">
        <v>-1.1985423438815265E-3</v>
      </c>
    </row>
    <row r="3067" spans="1:12" ht="14.4" x14ac:dyDescent="0.3">
      <c r="A3067" s="8">
        <v>39689</v>
      </c>
      <c r="B3067" s="260">
        <v>1296.48999</v>
      </c>
      <c r="C3067" s="260">
        <v>1297.589966</v>
      </c>
      <c r="D3067" s="260">
        <v>1282.73999</v>
      </c>
      <c r="E3067" s="260">
        <v>1282.829956</v>
      </c>
      <c r="F3067" s="261">
        <v>1282.829956</v>
      </c>
      <c r="G3067" s="260">
        <v>3288120000</v>
      </c>
      <c r="H3067" s="263">
        <f t="shared" si="47"/>
        <v>-1.3723665512594914E-2</v>
      </c>
      <c r="I3067" s="262"/>
      <c r="J3067" s="266">
        <v>3065</v>
      </c>
      <c r="K3067">
        <v>-1.3723665512594914E-2</v>
      </c>
      <c r="L3067" s="267">
        <v>-1.1962620857601523E-3</v>
      </c>
    </row>
    <row r="3068" spans="1:12" ht="14.4" x14ac:dyDescent="0.3">
      <c r="A3068" s="8">
        <v>39688</v>
      </c>
      <c r="B3068" s="260">
        <v>1283.790039</v>
      </c>
      <c r="C3068" s="260">
        <v>1300.6800539999999</v>
      </c>
      <c r="D3068" s="260">
        <v>1283.790039</v>
      </c>
      <c r="E3068" s="260">
        <v>1300.6800539999999</v>
      </c>
      <c r="F3068" s="261">
        <v>1300.6800539999999</v>
      </c>
      <c r="G3068" s="260">
        <v>3854280000</v>
      </c>
      <c r="H3068" s="263">
        <f t="shared" si="47"/>
        <v>1.4840144418515848E-2</v>
      </c>
      <c r="I3068" s="262"/>
      <c r="J3068" s="266">
        <v>3066</v>
      </c>
      <c r="K3068">
        <v>1.4840144418515848E-2</v>
      </c>
      <c r="L3068" s="267">
        <v>-1.1962551247230845E-3</v>
      </c>
    </row>
    <row r="3069" spans="1:12" ht="14.4" x14ac:dyDescent="0.3">
      <c r="A3069" s="8">
        <v>39687</v>
      </c>
      <c r="B3069" s="260">
        <v>1271.290039</v>
      </c>
      <c r="C3069" s="260">
        <v>1285.0500489999999</v>
      </c>
      <c r="D3069" s="260">
        <v>1270.030029</v>
      </c>
      <c r="E3069" s="260">
        <v>1281.660034</v>
      </c>
      <c r="F3069" s="261">
        <v>1281.660034</v>
      </c>
      <c r="G3069" s="260">
        <v>3499610000</v>
      </c>
      <c r="H3069" s="263">
        <f t="shared" si="47"/>
        <v>7.9826536324319065E-3</v>
      </c>
      <c r="I3069" s="262"/>
      <c r="J3069" s="266">
        <v>3067</v>
      </c>
      <c r="K3069">
        <v>7.9826536324319065E-3</v>
      </c>
      <c r="L3069" s="267">
        <v>-1.1944585745591108E-3</v>
      </c>
    </row>
    <row r="3070" spans="1:12" ht="14.4" x14ac:dyDescent="0.3">
      <c r="A3070" s="8">
        <v>39686</v>
      </c>
      <c r="B3070" s="260">
        <v>1267.030029</v>
      </c>
      <c r="C3070" s="260">
        <v>1275.650024</v>
      </c>
      <c r="D3070" s="260">
        <v>1263.209961</v>
      </c>
      <c r="E3070" s="260">
        <v>1271.51001</v>
      </c>
      <c r="F3070" s="261">
        <v>1271.51001</v>
      </c>
      <c r="G3070" s="260">
        <v>3587570000</v>
      </c>
      <c r="H3070" s="263">
        <f t="shared" si="47"/>
        <v>3.6863724900829042E-3</v>
      </c>
      <c r="I3070" s="262"/>
      <c r="J3070" s="266">
        <v>3068</v>
      </c>
      <c r="K3070">
        <v>3.6863724900829042E-3</v>
      </c>
      <c r="L3070" s="267">
        <v>-1.1907599082347576E-3</v>
      </c>
    </row>
    <row r="3071" spans="1:12" ht="14.4" x14ac:dyDescent="0.3">
      <c r="A3071" s="8">
        <v>39685</v>
      </c>
      <c r="B3071" s="260">
        <v>1290.469971</v>
      </c>
      <c r="C3071" s="260">
        <v>1290.469971</v>
      </c>
      <c r="D3071" s="260">
        <v>1264.869995</v>
      </c>
      <c r="E3071" s="260">
        <v>1266.839966</v>
      </c>
      <c r="F3071" s="261">
        <v>1266.839966</v>
      </c>
      <c r="G3071" s="260">
        <v>3420600000</v>
      </c>
      <c r="H3071" s="263">
        <f t="shared" si="47"/>
        <v>-1.9625434113640552E-2</v>
      </c>
      <c r="I3071" s="262"/>
      <c r="J3071" s="266">
        <v>3069</v>
      </c>
      <c r="K3071">
        <v>-1.9625434113640552E-2</v>
      </c>
      <c r="L3071" s="267">
        <v>-1.1874403471331088E-3</v>
      </c>
    </row>
    <row r="3072" spans="1:12" ht="14.4" x14ac:dyDescent="0.3">
      <c r="A3072" s="8">
        <v>39682</v>
      </c>
      <c r="B3072" s="260">
        <v>1277.589966</v>
      </c>
      <c r="C3072" s="260">
        <v>1293.089966</v>
      </c>
      <c r="D3072" s="260">
        <v>1277.589966</v>
      </c>
      <c r="E3072" s="260">
        <v>1292.1999510000001</v>
      </c>
      <c r="F3072" s="261">
        <v>1292.1999510000001</v>
      </c>
      <c r="G3072" s="260">
        <v>3741070000</v>
      </c>
      <c r="H3072" s="263">
        <f t="shared" si="47"/>
        <v>1.1332670951888932E-2</v>
      </c>
      <c r="I3072" s="262"/>
      <c r="J3072" s="266">
        <v>3070</v>
      </c>
      <c r="K3072">
        <v>1.1332670951888932E-2</v>
      </c>
      <c r="L3072" s="267">
        <v>-1.1856994273686215E-3</v>
      </c>
    </row>
    <row r="3073" spans="1:12" ht="14.4" x14ac:dyDescent="0.3">
      <c r="A3073" s="8">
        <v>39681</v>
      </c>
      <c r="B3073" s="260">
        <v>1271.0699460000001</v>
      </c>
      <c r="C3073" s="260">
        <v>1281.400024</v>
      </c>
      <c r="D3073" s="260">
        <v>1265.219971</v>
      </c>
      <c r="E3073" s="260">
        <v>1277.719971</v>
      </c>
      <c r="F3073" s="261">
        <v>1277.719971</v>
      </c>
      <c r="G3073" s="260">
        <v>4032590000</v>
      </c>
      <c r="H3073" s="263">
        <f t="shared" si="47"/>
        <v>2.4949643814210594E-3</v>
      </c>
      <c r="I3073" s="262"/>
      <c r="J3073" s="266">
        <v>3071</v>
      </c>
      <c r="K3073">
        <v>2.4949643814210594E-3</v>
      </c>
      <c r="L3073" s="267">
        <v>-1.1814149034388086E-3</v>
      </c>
    </row>
    <row r="3074" spans="1:12" ht="14.4" x14ac:dyDescent="0.3">
      <c r="A3074" s="8">
        <v>39680</v>
      </c>
      <c r="B3074" s="260">
        <v>1267.339966</v>
      </c>
      <c r="C3074" s="260">
        <v>1276.01001</v>
      </c>
      <c r="D3074" s="260">
        <v>1261.160034</v>
      </c>
      <c r="E3074" s="260">
        <v>1274.540039</v>
      </c>
      <c r="F3074" s="261">
        <v>1274.540039</v>
      </c>
      <c r="G3074" s="260">
        <v>4555030000</v>
      </c>
      <c r="H3074" s="263">
        <f t="shared" si="47"/>
        <v>6.197331916761379E-3</v>
      </c>
      <c r="I3074" s="262"/>
      <c r="J3074" s="266">
        <v>3072</v>
      </c>
      <c r="K3074">
        <v>6.197331916761379E-3</v>
      </c>
      <c r="L3074" s="267">
        <v>-1.1806761681141264E-3</v>
      </c>
    </row>
    <row r="3075" spans="1:12" ht="14.4" x14ac:dyDescent="0.3">
      <c r="A3075" s="8">
        <v>39679</v>
      </c>
      <c r="B3075" s="260">
        <v>1276.650024</v>
      </c>
      <c r="C3075" s="260">
        <v>1276.650024</v>
      </c>
      <c r="D3075" s="260">
        <v>1263.1099850000001</v>
      </c>
      <c r="E3075" s="260">
        <v>1266.6899410000001</v>
      </c>
      <c r="F3075" s="261">
        <v>1266.6899410000001</v>
      </c>
      <c r="G3075" s="260">
        <v>4159760000</v>
      </c>
      <c r="H3075" s="263">
        <f t="shared" si="47"/>
        <v>-9.3149031937725304E-3</v>
      </c>
      <c r="I3075" s="262"/>
      <c r="J3075" s="266">
        <v>3073</v>
      </c>
      <c r="K3075">
        <v>-9.3149031937725304E-3</v>
      </c>
      <c r="L3075" s="267">
        <v>-1.1794093266258552E-3</v>
      </c>
    </row>
    <row r="3076" spans="1:12" ht="14.4" x14ac:dyDescent="0.3">
      <c r="A3076" s="8">
        <v>39678</v>
      </c>
      <c r="B3076" s="260">
        <v>1298.1400149999999</v>
      </c>
      <c r="C3076" s="260">
        <v>1300.219971</v>
      </c>
      <c r="D3076" s="260">
        <v>1274.51001</v>
      </c>
      <c r="E3076" s="260">
        <v>1278.599976</v>
      </c>
      <c r="F3076" s="261">
        <v>1278.599976</v>
      </c>
      <c r="G3076" s="260">
        <v>3829290000</v>
      </c>
      <c r="H3076" s="263">
        <f t="shared" ref="H3076:H3139" si="48">(F3076-F3077)/F3077</f>
        <v>-1.5097809073942944E-2</v>
      </c>
      <c r="I3076" s="262"/>
      <c r="J3076" s="266">
        <v>3074</v>
      </c>
      <c r="K3076">
        <v>-1.5097809073942944E-2</v>
      </c>
      <c r="L3076" s="267">
        <v>-1.1792671662561054E-3</v>
      </c>
    </row>
    <row r="3077" spans="1:12" ht="14.4" x14ac:dyDescent="0.3">
      <c r="A3077" s="8">
        <v>39675</v>
      </c>
      <c r="B3077" s="260">
        <v>1293.849976</v>
      </c>
      <c r="C3077" s="260">
        <v>1302.0500489999999</v>
      </c>
      <c r="D3077" s="260">
        <v>1290.73999</v>
      </c>
      <c r="E3077" s="260">
        <v>1298.1999510000001</v>
      </c>
      <c r="F3077" s="261">
        <v>1298.1999510000001</v>
      </c>
      <c r="G3077" s="260">
        <v>4041820000</v>
      </c>
      <c r="H3077" s="263">
        <f t="shared" si="48"/>
        <v>4.0759335616775199E-3</v>
      </c>
      <c r="I3077" s="262"/>
      <c r="J3077" s="266">
        <v>3075</v>
      </c>
      <c r="K3077">
        <v>4.0759335616775199E-3</v>
      </c>
      <c r="L3077" s="267">
        <v>-1.178883694463672E-3</v>
      </c>
    </row>
    <row r="3078" spans="1:12" ht="14.4" x14ac:dyDescent="0.3">
      <c r="A3078" s="8">
        <v>39674</v>
      </c>
      <c r="B3078" s="260">
        <v>1282.1099850000001</v>
      </c>
      <c r="C3078" s="260">
        <v>1300.1099850000001</v>
      </c>
      <c r="D3078" s="260">
        <v>1276.839966</v>
      </c>
      <c r="E3078" s="260">
        <v>1292.9300539999999</v>
      </c>
      <c r="F3078" s="261">
        <v>1292.9300539999999</v>
      </c>
      <c r="G3078" s="260">
        <v>4064000000</v>
      </c>
      <c r="H3078" s="263">
        <f t="shared" si="48"/>
        <v>5.5218016712622678E-3</v>
      </c>
      <c r="I3078" s="262"/>
      <c r="J3078" s="266">
        <v>3076</v>
      </c>
      <c r="K3078">
        <v>5.5218016712622678E-3</v>
      </c>
      <c r="L3078" s="267">
        <v>-1.1756890154171501E-3</v>
      </c>
    </row>
    <row r="3079" spans="1:12" ht="14.4" x14ac:dyDescent="0.3">
      <c r="A3079" s="8">
        <v>39673</v>
      </c>
      <c r="B3079" s="260">
        <v>1288.6400149999999</v>
      </c>
      <c r="C3079" s="260">
        <v>1294.030029</v>
      </c>
      <c r="D3079" s="260">
        <v>1274.8599850000001</v>
      </c>
      <c r="E3079" s="260">
        <v>1285.829956</v>
      </c>
      <c r="F3079" s="261">
        <v>1285.829956</v>
      </c>
      <c r="G3079" s="260">
        <v>4787600000</v>
      </c>
      <c r="H3079" s="263">
        <f t="shared" si="48"/>
        <v>-2.9156631946064362E-3</v>
      </c>
      <c r="I3079" s="262"/>
      <c r="J3079" s="266">
        <v>3077</v>
      </c>
      <c r="K3079">
        <v>-2.9156631946064362E-3</v>
      </c>
      <c r="L3079" s="267">
        <v>-1.1739956035753828E-3</v>
      </c>
    </row>
    <row r="3080" spans="1:12" ht="14.4" x14ac:dyDescent="0.3">
      <c r="A3080" s="8">
        <v>39672</v>
      </c>
      <c r="B3080" s="260">
        <v>1304.790039</v>
      </c>
      <c r="C3080" s="260">
        <v>1304.790039</v>
      </c>
      <c r="D3080" s="260">
        <v>1285.6400149999999</v>
      </c>
      <c r="E3080" s="260">
        <v>1289.589966</v>
      </c>
      <c r="F3080" s="261">
        <v>1289.589966</v>
      </c>
      <c r="G3080" s="260">
        <v>4711290000</v>
      </c>
      <c r="H3080" s="263">
        <f t="shared" si="48"/>
        <v>-1.2050670066141828E-2</v>
      </c>
      <c r="I3080" s="262"/>
      <c r="J3080" s="266">
        <v>3078</v>
      </c>
      <c r="K3080">
        <v>-1.2050670066141828E-2</v>
      </c>
      <c r="L3080" s="267">
        <v>-1.1720186390047861E-3</v>
      </c>
    </row>
    <row r="3081" spans="1:12" ht="14.4" x14ac:dyDescent="0.3">
      <c r="A3081" s="8">
        <v>39671</v>
      </c>
      <c r="B3081" s="260">
        <v>1294.420044</v>
      </c>
      <c r="C3081" s="260">
        <v>1313.150024</v>
      </c>
      <c r="D3081" s="260">
        <v>1291.410034</v>
      </c>
      <c r="E3081" s="260">
        <v>1305.3199460000001</v>
      </c>
      <c r="F3081" s="261">
        <v>1305.3199460000001</v>
      </c>
      <c r="G3081" s="260">
        <v>5067310000</v>
      </c>
      <c r="H3081" s="263">
        <f t="shared" si="48"/>
        <v>6.9427304792855507E-3</v>
      </c>
      <c r="I3081" s="262"/>
      <c r="J3081" s="266">
        <v>3079</v>
      </c>
      <c r="K3081">
        <v>6.9427304792855507E-3</v>
      </c>
      <c r="L3081" s="267">
        <v>-1.1659704158514788E-3</v>
      </c>
    </row>
    <row r="3082" spans="1:12" ht="14.4" x14ac:dyDescent="0.3">
      <c r="A3082" s="8">
        <v>39668</v>
      </c>
      <c r="B3082" s="260">
        <v>1266.290039</v>
      </c>
      <c r="C3082" s="260">
        <v>1297.849976</v>
      </c>
      <c r="D3082" s="260">
        <v>1262.1099850000001</v>
      </c>
      <c r="E3082" s="260">
        <v>1296.3199460000001</v>
      </c>
      <c r="F3082" s="261">
        <v>1296.3199460000001</v>
      </c>
      <c r="G3082" s="260">
        <v>4966810000</v>
      </c>
      <c r="H3082" s="263">
        <f t="shared" si="48"/>
        <v>2.3892834748641921E-2</v>
      </c>
      <c r="I3082" s="262"/>
      <c r="J3082" s="266">
        <v>3080</v>
      </c>
      <c r="K3082">
        <v>2.3892834748641921E-2</v>
      </c>
      <c r="L3082" s="267">
        <v>-1.1659593135848357E-3</v>
      </c>
    </row>
    <row r="3083" spans="1:12" ht="14.4" x14ac:dyDescent="0.3">
      <c r="A3083" s="8">
        <v>39667</v>
      </c>
      <c r="B3083" s="260">
        <v>1286.51001</v>
      </c>
      <c r="C3083" s="260">
        <v>1286.51001</v>
      </c>
      <c r="D3083" s="260">
        <v>1264.290039</v>
      </c>
      <c r="E3083" s="260">
        <v>1266.0699460000001</v>
      </c>
      <c r="F3083" s="261">
        <v>1266.0699460000001</v>
      </c>
      <c r="G3083" s="260">
        <v>5319380000</v>
      </c>
      <c r="H3083" s="263">
        <f t="shared" si="48"/>
        <v>-1.7933738283798798E-2</v>
      </c>
      <c r="I3083" s="262"/>
      <c r="J3083" s="266">
        <v>3081</v>
      </c>
      <c r="K3083">
        <v>-1.7933738283798798E-2</v>
      </c>
      <c r="L3083" s="267">
        <v>-1.1647762937830059E-3</v>
      </c>
    </row>
    <row r="3084" spans="1:12" ht="14.4" x14ac:dyDescent="0.3">
      <c r="A3084" s="8">
        <v>39666</v>
      </c>
      <c r="B3084" s="260">
        <v>1283.98999</v>
      </c>
      <c r="C3084" s="260">
        <v>1291.670044</v>
      </c>
      <c r="D3084" s="260">
        <v>1276</v>
      </c>
      <c r="E3084" s="260">
        <v>1289.1899410000001</v>
      </c>
      <c r="F3084" s="261">
        <v>1289.1899410000001</v>
      </c>
      <c r="G3084" s="260">
        <v>4873420000</v>
      </c>
      <c r="H3084" s="263">
        <f t="shared" si="48"/>
        <v>3.3543490312156481E-3</v>
      </c>
      <c r="I3084" s="262"/>
      <c r="J3084" s="266">
        <v>3082</v>
      </c>
      <c r="K3084">
        <v>3.3543490312156481E-3</v>
      </c>
      <c r="L3084" s="267">
        <v>-1.1618960866265351E-3</v>
      </c>
    </row>
    <row r="3085" spans="1:12" ht="14.4" x14ac:dyDescent="0.3">
      <c r="A3085" s="8">
        <v>39665</v>
      </c>
      <c r="B3085" s="260">
        <v>1254.869995</v>
      </c>
      <c r="C3085" s="260">
        <v>1284.880005</v>
      </c>
      <c r="D3085" s="260">
        <v>1254.670044</v>
      </c>
      <c r="E3085" s="260">
        <v>1284.880005</v>
      </c>
      <c r="F3085" s="261">
        <v>1284.880005</v>
      </c>
      <c r="G3085" s="260">
        <v>1219310000</v>
      </c>
      <c r="H3085" s="263">
        <f t="shared" si="48"/>
        <v>2.8718741013132487E-2</v>
      </c>
      <c r="I3085" s="262"/>
      <c r="J3085" s="266">
        <v>3083</v>
      </c>
      <c r="K3085">
        <v>2.8718741013132487E-2</v>
      </c>
      <c r="L3085" s="267">
        <v>-1.153652351656802E-3</v>
      </c>
    </row>
    <row r="3086" spans="1:12" ht="14.4" x14ac:dyDescent="0.3">
      <c r="A3086" s="8">
        <v>39664</v>
      </c>
      <c r="B3086" s="260">
        <v>1253.2700199999999</v>
      </c>
      <c r="C3086" s="260">
        <v>1260.48999</v>
      </c>
      <c r="D3086" s="260">
        <v>1247.4499510000001</v>
      </c>
      <c r="E3086" s="260">
        <v>1249.01001</v>
      </c>
      <c r="F3086" s="261">
        <v>1249.01001</v>
      </c>
      <c r="G3086" s="260">
        <v>4562280000</v>
      </c>
      <c r="H3086" s="263">
        <f t="shared" si="48"/>
        <v>-8.9660864953867245E-3</v>
      </c>
      <c r="I3086" s="262"/>
      <c r="J3086" s="266">
        <v>3084</v>
      </c>
      <c r="K3086">
        <v>-8.9660864953867245E-3</v>
      </c>
      <c r="L3086" s="267">
        <v>-1.1529205929168799E-3</v>
      </c>
    </row>
    <row r="3087" spans="1:12" ht="14.4" x14ac:dyDescent="0.3">
      <c r="A3087" s="8">
        <v>39661</v>
      </c>
      <c r="B3087" s="260">
        <v>1269.420044</v>
      </c>
      <c r="C3087" s="260">
        <v>1270.5200199999999</v>
      </c>
      <c r="D3087" s="260">
        <v>1254.540039</v>
      </c>
      <c r="E3087" s="260">
        <v>1260.3100589999999</v>
      </c>
      <c r="F3087" s="261">
        <v>1260.3100589999999</v>
      </c>
      <c r="G3087" s="260">
        <v>4684870000</v>
      </c>
      <c r="H3087" s="263">
        <f t="shared" si="48"/>
        <v>-5.5783947767110882E-3</v>
      </c>
      <c r="I3087" s="262"/>
      <c r="J3087" s="266">
        <v>3085</v>
      </c>
      <c r="K3087">
        <v>-5.5783947767110882E-3</v>
      </c>
      <c r="L3087" s="267">
        <v>-1.1500297675195747E-3</v>
      </c>
    </row>
    <row r="3088" spans="1:12" ht="14.4" x14ac:dyDescent="0.3">
      <c r="A3088" s="8">
        <v>39660</v>
      </c>
      <c r="B3088" s="260">
        <v>1281.369995</v>
      </c>
      <c r="C3088" s="260">
        <v>1284.9300539999999</v>
      </c>
      <c r="D3088" s="260">
        <v>1265.969971</v>
      </c>
      <c r="E3088" s="260">
        <v>1267.380005</v>
      </c>
      <c r="F3088" s="261">
        <v>1267.380005</v>
      </c>
      <c r="G3088" s="260">
        <v>5346050000</v>
      </c>
      <c r="H3088" s="263">
        <f t="shared" si="48"/>
        <v>-1.3143759728218886E-2</v>
      </c>
      <c r="I3088" s="262"/>
      <c r="J3088" s="266">
        <v>3086</v>
      </c>
      <c r="K3088">
        <v>-1.3143759728218886E-2</v>
      </c>
      <c r="L3088" s="267">
        <v>-1.1412043951110535E-3</v>
      </c>
    </row>
    <row r="3089" spans="1:12" ht="14.4" x14ac:dyDescent="0.3">
      <c r="A3089" s="8">
        <v>39659</v>
      </c>
      <c r="B3089" s="260">
        <v>1264.5200199999999</v>
      </c>
      <c r="C3089" s="260">
        <v>1284.329956</v>
      </c>
      <c r="D3089" s="260">
        <v>1264.5200199999999</v>
      </c>
      <c r="E3089" s="260">
        <v>1284.26001</v>
      </c>
      <c r="F3089" s="261">
        <v>1284.26001</v>
      </c>
      <c r="G3089" s="260">
        <v>5631330000</v>
      </c>
      <c r="H3089" s="263">
        <f t="shared" si="48"/>
        <v>1.6671991622013535E-2</v>
      </c>
      <c r="I3089" s="262"/>
      <c r="J3089" s="266">
        <v>3087</v>
      </c>
      <c r="K3089">
        <v>1.6671991622013535E-2</v>
      </c>
      <c r="L3089" s="267">
        <v>-1.1381287733349564E-3</v>
      </c>
    </row>
    <row r="3090" spans="1:12" ht="14.4" x14ac:dyDescent="0.3">
      <c r="A3090" s="8">
        <v>39658</v>
      </c>
      <c r="B3090" s="260">
        <v>1236.380005</v>
      </c>
      <c r="C3090" s="260">
        <v>1263.1999510000001</v>
      </c>
      <c r="D3090" s="260">
        <v>1236.380005</v>
      </c>
      <c r="E3090" s="260">
        <v>1263.1999510000001</v>
      </c>
      <c r="F3090" s="261">
        <v>1263.1999510000001</v>
      </c>
      <c r="G3090" s="260">
        <v>5414240000</v>
      </c>
      <c r="H3090" s="263">
        <f t="shared" si="48"/>
        <v>2.335600842274203E-2</v>
      </c>
      <c r="I3090" s="262"/>
      <c r="J3090" s="266">
        <v>3088</v>
      </c>
      <c r="K3090">
        <v>2.335600842274203E-2</v>
      </c>
      <c r="L3090" s="267">
        <v>-1.1374347616603382E-3</v>
      </c>
    </row>
    <row r="3091" spans="1:12" ht="14.4" x14ac:dyDescent="0.3">
      <c r="A3091" s="8">
        <v>39657</v>
      </c>
      <c r="B3091" s="260">
        <v>1257.76001</v>
      </c>
      <c r="C3091" s="260">
        <v>1260.089966</v>
      </c>
      <c r="D3091" s="260">
        <v>1234.369995</v>
      </c>
      <c r="E3091" s="260">
        <v>1234.369995</v>
      </c>
      <c r="F3091" s="261">
        <v>1234.369995</v>
      </c>
      <c r="G3091" s="260">
        <v>4282960000</v>
      </c>
      <c r="H3091" s="263">
        <f t="shared" si="48"/>
        <v>-1.8596564379559141E-2</v>
      </c>
      <c r="I3091" s="262"/>
      <c r="J3091" s="266">
        <v>3089</v>
      </c>
      <c r="K3091">
        <v>-1.8596564379559141E-2</v>
      </c>
      <c r="L3091" s="267">
        <v>-1.136410211239599E-3</v>
      </c>
    </row>
    <row r="3092" spans="1:12" ht="14.4" x14ac:dyDescent="0.3">
      <c r="A3092" s="8">
        <v>39654</v>
      </c>
      <c r="B3092" s="260">
        <v>1253.51001</v>
      </c>
      <c r="C3092" s="260">
        <v>1263.2299800000001</v>
      </c>
      <c r="D3092" s="260">
        <v>1251.75</v>
      </c>
      <c r="E3092" s="260">
        <v>1257.76001</v>
      </c>
      <c r="F3092" s="261">
        <v>1257.76001</v>
      </c>
      <c r="G3092" s="260">
        <v>4672560000</v>
      </c>
      <c r="H3092" s="263">
        <f t="shared" si="48"/>
        <v>4.1675082931221068E-3</v>
      </c>
      <c r="I3092" s="262"/>
      <c r="J3092" s="266">
        <v>3090</v>
      </c>
      <c r="K3092">
        <v>4.1675082931221068E-3</v>
      </c>
      <c r="L3092" s="267">
        <v>-1.1341035084619251E-3</v>
      </c>
    </row>
    <row r="3093" spans="1:12" ht="14.4" x14ac:dyDescent="0.3">
      <c r="A3093" s="8">
        <v>39653</v>
      </c>
      <c r="B3093" s="260">
        <v>1283.219971</v>
      </c>
      <c r="C3093" s="260">
        <v>1283.219971</v>
      </c>
      <c r="D3093" s="260">
        <v>1251.4799800000001</v>
      </c>
      <c r="E3093" s="260">
        <v>1252.540039</v>
      </c>
      <c r="F3093" s="261">
        <v>1252.540039</v>
      </c>
      <c r="G3093" s="260">
        <v>6127980000</v>
      </c>
      <c r="H3093" s="263">
        <f t="shared" si="48"/>
        <v>-2.3124422561664838E-2</v>
      </c>
      <c r="I3093" s="262"/>
      <c r="J3093" s="266">
        <v>3091</v>
      </c>
      <c r="K3093">
        <v>-2.3124422561664838E-2</v>
      </c>
      <c r="L3093" s="267">
        <v>-1.1321484144598778E-3</v>
      </c>
    </row>
    <row r="3094" spans="1:12" ht="14.4" x14ac:dyDescent="0.3">
      <c r="A3094" s="8">
        <v>39652</v>
      </c>
      <c r="B3094" s="260">
        <v>1278.869995</v>
      </c>
      <c r="C3094" s="260">
        <v>1291.170044</v>
      </c>
      <c r="D3094" s="260">
        <v>1276.0600589999999</v>
      </c>
      <c r="E3094" s="260">
        <v>1282.1899410000001</v>
      </c>
      <c r="F3094" s="261">
        <v>1282.1899410000001</v>
      </c>
      <c r="G3094" s="260">
        <v>6705830000</v>
      </c>
      <c r="H3094" s="263">
        <f t="shared" si="48"/>
        <v>4.0641667971809629E-3</v>
      </c>
      <c r="I3094" s="262"/>
      <c r="J3094" s="266">
        <v>3092</v>
      </c>
      <c r="K3094">
        <v>4.0641667971809629E-3</v>
      </c>
      <c r="L3094" s="267">
        <v>-1.1315330914882669E-3</v>
      </c>
    </row>
    <row r="3095" spans="1:12" ht="14.4" x14ac:dyDescent="0.3">
      <c r="A3095" s="8">
        <v>39651</v>
      </c>
      <c r="B3095" s="260">
        <v>1257.079956</v>
      </c>
      <c r="C3095" s="260">
        <v>1277.420044</v>
      </c>
      <c r="D3095" s="260">
        <v>1248.829956</v>
      </c>
      <c r="E3095" s="260">
        <v>1277</v>
      </c>
      <c r="F3095" s="261">
        <v>1277</v>
      </c>
      <c r="G3095" s="260">
        <v>6180230000</v>
      </c>
      <c r="H3095" s="263">
        <f t="shared" si="48"/>
        <v>1.3492063492063493E-2</v>
      </c>
      <c r="I3095" s="262"/>
      <c r="J3095" s="266">
        <v>3093</v>
      </c>
      <c r="K3095">
        <v>1.3492063492063493E-2</v>
      </c>
      <c r="L3095" s="267">
        <v>-1.1295328664155356E-3</v>
      </c>
    </row>
    <row r="3096" spans="1:12" ht="14.4" x14ac:dyDescent="0.3">
      <c r="A3096" s="8">
        <v>39650</v>
      </c>
      <c r="B3096" s="260">
        <v>1261.8199460000001</v>
      </c>
      <c r="C3096" s="260">
        <v>1267.73999</v>
      </c>
      <c r="D3096" s="260">
        <v>1255.6999510000001</v>
      </c>
      <c r="E3096" s="260">
        <v>1260</v>
      </c>
      <c r="F3096" s="261">
        <v>1260</v>
      </c>
      <c r="G3096" s="260">
        <v>4630640000</v>
      </c>
      <c r="H3096" s="263">
        <f t="shared" si="48"/>
        <v>-5.3943425046044816E-4</v>
      </c>
      <c r="I3096" s="262"/>
      <c r="J3096" s="266">
        <v>3094</v>
      </c>
      <c r="K3096">
        <v>-5.3943425046044816E-4</v>
      </c>
      <c r="L3096" s="267">
        <v>-1.1264498244038836E-3</v>
      </c>
    </row>
    <row r="3097" spans="1:12" ht="14.4" x14ac:dyDescent="0.3">
      <c r="A3097" s="8">
        <v>39647</v>
      </c>
      <c r="B3097" s="260">
        <v>1258.219971</v>
      </c>
      <c r="C3097" s="260">
        <v>1262.2299800000001</v>
      </c>
      <c r="D3097" s="260">
        <v>1251.8100589999999</v>
      </c>
      <c r="E3097" s="260">
        <v>1260.6800539999999</v>
      </c>
      <c r="F3097" s="261">
        <v>1260.6800539999999</v>
      </c>
      <c r="G3097" s="260">
        <v>5653280000</v>
      </c>
      <c r="H3097" s="263">
        <f t="shared" si="48"/>
        <v>2.8572744654463688E-4</v>
      </c>
      <c r="I3097" s="262"/>
      <c r="J3097" s="266">
        <v>3095</v>
      </c>
      <c r="K3097">
        <v>2.8572744654463688E-4</v>
      </c>
      <c r="L3097" s="267">
        <v>-1.1243599184882448E-3</v>
      </c>
    </row>
    <row r="3098" spans="1:12" ht="14.4" x14ac:dyDescent="0.3">
      <c r="A3098" s="8">
        <v>39646</v>
      </c>
      <c r="B3098" s="260">
        <v>1246.3100589999999</v>
      </c>
      <c r="C3098" s="260">
        <v>1262.3100589999999</v>
      </c>
      <c r="D3098" s="260">
        <v>1241.48999</v>
      </c>
      <c r="E3098" s="260">
        <v>1260.3199460000001</v>
      </c>
      <c r="F3098" s="261">
        <v>1260.3199460000001</v>
      </c>
      <c r="G3098" s="260">
        <v>7365210000</v>
      </c>
      <c r="H3098" s="263">
        <f t="shared" si="48"/>
        <v>1.2012559565256965E-2</v>
      </c>
      <c r="I3098" s="262"/>
      <c r="J3098" s="266">
        <v>3096</v>
      </c>
      <c r="K3098">
        <v>1.2012559565256965E-2</v>
      </c>
      <c r="L3098" s="267">
        <v>-1.1231092218188907E-3</v>
      </c>
    </row>
    <row r="3099" spans="1:12" ht="14.4" x14ac:dyDescent="0.3">
      <c r="A3099" s="8">
        <v>39645</v>
      </c>
      <c r="B3099" s="260">
        <v>1214.650024</v>
      </c>
      <c r="C3099" s="260">
        <v>1245.5200199999999</v>
      </c>
      <c r="D3099" s="260">
        <v>1211.3900149999999</v>
      </c>
      <c r="E3099" s="260">
        <v>1245.3599850000001</v>
      </c>
      <c r="F3099" s="261">
        <v>1245.3599850000001</v>
      </c>
      <c r="G3099" s="260">
        <v>6738630000</v>
      </c>
      <c r="H3099" s="263">
        <f t="shared" si="48"/>
        <v>2.5063543923286139E-2</v>
      </c>
      <c r="I3099" s="262"/>
      <c r="J3099" s="266">
        <v>3097</v>
      </c>
      <c r="K3099">
        <v>2.5063543923286139E-2</v>
      </c>
      <c r="L3099" s="267">
        <v>-1.116337041670261E-3</v>
      </c>
    </row>
    <row r="3100" spans="1:12" ht="14.4" x14ac:dyDescent="0.3">
      <c r="A3100" s="8">
        <v>39644</v>
      </c>
      <c r="B3100" s="260">
        <v>1226.829956</v>
      </c>
      <c r="C3100" s="260">
        <v>1234.349976</v>
      </c>
      <c r="D3100" s="260">
        <v>1200.4399410000001</v>
      </c>
      <c r="E3100" s="260">
        <v>1214.910034</v>
      </c>
      <c r="F3100" s="261">
        <v>1214.910034</v>
      </c>
      <c r="G3100" s="260">
        <v>7363640000</v>
      </c>
      <c r="H3100" s="263">
        <f t="shared" si="48"/>
        <v>-1.0901257401154715E-2</v>
      </c>
      <c r="I3100" s="262"/>
      <c r="J3100" s="266">
        <v>3098</v>
      </c>
      <c r="K3100">
        <v>-1.0901257401154715E-2</v>
      </c>
      <c r="L3100" s="267">
        <v>-1.114071772270422E-3</v>
      </c>
    </row>
    <row r="3101" spans="1:12" ht="14.4" x14ac:dyDescent="0.3">
      <c r="A3101" s="8">
        <v>39643</v>
      </c>
      <c r="B3101" s="260">
        <v>1241.6099850000001</v>
      </c>
      <c r="C3101" s="260">
        <v>1253.5</v>
      </c>
      <c r="D3101" s="260">
        <v>1225.01001</v>
      </c>
      <c r="E3101" s="260">
        <v>1228.3000489999999</v>
      </c>
      <c r="F3101" s="261">
        <v>1228.3000489999999</v>
      </c>
      <c r="G3101" s="260">
        <v>5434860000</v>
      </c>
      <c r="H3101" s="263">
        <f t="shared" si="48"/>
        <v>-9.0278591116335592E-3</v>
      </c>
      <c r="I3101" s="262"/>
      <c r="J3101" s="266">
        <v>3099</v>
      </c>
      <c r="K3101">
        <v>-9.0278591116335592E-3</v>
      </c>
      <c r="L3101" s="267">
        <v>-1.1122269759360366E-3</v>
      </c>
    </row>
    <row r="3102" spans="1:12" ht="14.4" x14ac:dyDescent="0.3">
      <c r="A3102" s="8">
        <v>39640</v>
      </c>
      <c r="B3102" s="260">
        <v>1248.660034</v>
      </c>
      <c r="C3102" s="260">
        <v>1257.2700199999999</v>
      </c>
      <c r="D3102" s="260">
        <v>1225.349976</v>
      </c>
      <c r="E3102" s="260">
        <v>1239.48999</v>
      </c>
      <c r="F3102" s="261">
        <v>1239.48999</v>
      </c>
      <c r="G3102" s="260">
        <v>6742200000</v>
      </c>
      <c r="H3102" s="263">
        <f t="shared" si="48"/>
        <v>-1.108994393895815E-2</v>
      </c>
      <c r="I3102" s="262"/>
      <c r="J3102" s="266">
        <v>3100</v>
      </c>
      <c r="K3102">
        <v>-1.108994393895815E-2</v>
      </c>
      <c r="L3102" s="267">
        <v>-1.1007176163722904E-3</v>
      </c>
    </row>
    <row r="3103" spans="1:12" ht="14.4" x14ac:dyDescent="0.3">
      <c r="A3103" s="8">
        <v>39639</v>
      </c>
      <c r="B3103" s="260">
        <v>1245.25</v>
      </c>
      <c r="C3103" s="260">
        <v>1257.650024</v>
      </c>
      <c r="D3103" s="260">
        <v>1236.76001</v>
      </c>
      <c r="E3103" s="260">
        <v>1253.3900149999999</v>
      </c>
      <c r="F3103" s="261">
        <v>1253.3900149999999</v>
      </c>
      <c r="G3103" s="260">
        <v>5840430000</v>
      </c>
      <c r="H3103" s="263">
        <f t="shared" si="48"/>
        <v>6.9897519963968745E-3</v>
      </c>
      <c r="I3103" s="262"/>
      <c r="J3103" s="266">
        <v>3101</v>
      </c>
      <c r="K3103">
        <v>6.9897519963968745E-3</v>
      </c>
      <c r="L3103" s="267">
        <v>-1.0976349517686746E-3</v>
      </c>
    </row>
    <row r="3104" spans="1:12" ht="14.4" x14ac:dyDescent="0.3">
      <c r="A3104" s="8">
        <v>39638</v>
      </c>
      <c r="B3104" s="260">
        <v>1273.380005</v>
      </c>
      <c r="C3104" s="260">
        <v>1277.3599850000001</v>
      </c>
      <c r="D3104" s="260">
        <v>1244.5699460000001</v>
      </c>
      <c r="E3104" s="260">
        <v>1244.6899410000001</v>
      </c>
      <c r="F3104" s="261">
        <v>1244.6899410000001</v>
      </c>
      <c r="G3104" s="260">
        <v>5181000000</v>
      </c>
      <c r="H3104" s="263">
        <f t="shared" si="48"/>
        <v>-2.2776172659207367E-2</v>
      </c>
      <c r="I3104" s="262"/>
      <c r="J3104" s="266">
        <v>3102</v>
      </c>
      <c r="K3104">
        <v>-2.2776172659207367E-2</v>
      </c>
      <c r="L3104" s="267">
        <v>-1.0975586309967132E-3</v>
      </c>
    </row>
    <row r="3105" spans="1:12" ht="14.4" x14ac:dyDescent="0.3">
      <c r="A3105" s="8">
        <v>39637</v>
      </c>
      <c r="B3105" s="260">
        <v>1251.839966</v>
      </c>
      <c r="C3105" s="260">
        <v>1274.170044</v>
      </c>
      <c r="D3105" s="260">
        <v>1242.839966</v>
      </c>
      <c r="E3105" s="260">
        <v>1273.6999510000001</v>
      </c>
      <c r="F3105" s="261">
        <v>1273.6999510000001</v>
      </c>
      <c r="G3105" s="260">
        <v>6034110000</v>
      </c>
      <c r="H3105" s="263">
        <f t="shared" si="48"/>
        <v>1.7080348310130555E-2</v>
      </c>
      <c r="I3105" s="262"/>
      <c r="J3105" s="266">
        <v>3103</v>
      </c>
      <c r="K3105">
        <v>1.7080348310130555E-2</v>
      </c>
      <c r="L3105" s="267">
        <v>-1.0969490083988411E-3</v>
      </c>
    </row>
    <row r="3106" spans="1:12" ht="14.4" x14ac:dyDescent="0.3">
      <c r="A3106" s="8">
        <v>39636</v>
      </c>
      <c r="B3106" s="260">
        <v>1262.900024</v>
      </c>
      <c r="C3106" s="260">
        <v>1273.9499510000001</v>
      </c>
      <c r="D3106" s="260">
        <v>1240.6800539999999</v>
      </c>
      <c r="E3106" s="260">
        <v>1252.3100589999999</v>
      </c>
      <c r="F3106" s="261">
        <v>1252.3100589999999</v>
      </c>
      <c r="G3106" s="260">
        <v>5265420000</v>
      </c>
      <c r="H3106" s="263">
        <f t="shared" si="48"/>
        <v>-8.3854341584842038E-3</v>
      </c>
      <c r="I3106" s="262"/>
      <c r="J3106" s="266">
        <v>3104</v>
      </c>
      <c r="K3106">
        <v>-8.3854341584842038E-3</v>
      </c>
      <c r="L3106" s="267">
        <v>-1.0969339668811192E-3</v>
      </c>
    </row>
    <row r="3107" spans="1:12" ht="14.4" x14ac:dyDescent="0.3">
      <c r="A3107" s="8">
        <v>39632</v>
      </c>
      <c r="B3107" s="260">
        <v>1262.959961</v>
      </c>
      <c r="C3107" s="260">
        <v>1271.4799800000001</v>
      </c>
      <c r="D3107" s="260">
        <v>1252.01001</v>
      </c>
      <c r="E3107" s="260">
        <v>1262.900024</v>
      </c>
      <c r="F3107" s="261">
        <v>1262.900024</v>
      </c>
      <c r="G3107" s="260">
        <v>3247590000</v>
      </c>
      <c r="H3107" s="263">
        <f t="shared" si="48"/>
        <v>1.0939216010223121E-3</v>
      </c>
      <c r="I3107" s="262"/>
      <c r="J3107" s="266">
        <v>3105</v>
      </c>
      <c r="K3107">
        <v>1.0939216010223121E-3</v>
      </c>
      <c r="L3107" s="267">
        <v>-1.0968946254352578E-3</v>
      </c>
    </row>
    <row r="3108" spans="1:12" ht="14.4" x14ac:dyDescent="0.3">
      <c r="A3108" s="8">
        <v>39631</v>
      </c>
      <c r="B3108" s="260">
        <v>1285.8199460000001</v>
      </c>
      <c r="C3108" s="260">
        <v>1292.170044</v>
      </c>
      <c r="D3108" s="260">
        <v>1261.51001</v>
      </c>
      <c r="E3108" s="260">
        <v>1261.5200199999999</v>
      </c>
      <c r="F3108" s="261">
        <v>1261.5200199999999</v>
      </c>
      <c r="G3108" s="260">
        <v>5276090000</v>
      </c>
      <c r="H3108" s="263">
        <f t="shared" si="48"/>
        <v>-1.8203620005352115E-2</v>
      </c>
      <c r="I3108" s="262"/>
      <c r="J3108" s="266">
        <v>3106</v>
      </c>
      <c r="K3108">
        <v>-1.8203620005352115E-2</v>
      </c>
      <c r="L3108" s="267">
        <v>-1.0915881348269041E-3</v>
      </c>
    </row>
    <row r="3109" spans="1:12" ht="14.4" x14ac:dyDescent="0.3">
      <c r="A3109" s="8">
        <v>39630</v>
      </c>
      <c r="B3109" s="260">
        <v>1276.6899410000001</v>
      </c>
      <c r="C3109" s="260">
        <v>1285.3100589999999</v>
      </c>
      <c r="D3109" s="260">
        <v>1260.6800539999999</v>
      </c>
      <c r="E3109" s="260">
        <v>1284.910034</v>
      </c>
      <c r="F3109" s="261">
        <v>1284.910034</v>
      </c>
      <c r="G3109" s="260">
        <v>5846290000</v>
      </c>
      <c r="H3109" s="263">
        <f t="shared" si="48"/>
        <v>3.8359640624999968E-3</v>
      </c>
      <c r="I3109" s="262"/>
      <c r="J3109" s="266">
        <v>3107</v>
      </c>
      <c r="K3109">
        <v>3.8359640624999968E-3</v>
      </c>
      <c r="L3109" s="267">
        <v>-1.0889653362094309E-3</v>
      </c>
    </row>
    <row r="3110" spans="1:12" ht="14.4" x14ac:dyDescent="0.3">
      <c r="A3110" s="8">
        <v>39629</v>
      </c>
      <c r="B3110" s="260">
        <v>1278.0600589999999</v>
      </c>
      <c r="C3110" s="260">
        <v>1290.3100589999999</v>
      </c>
      <c r="D3110" s="260">
        <v>1274.8599850000001</v>
      </c>
      <c r="E3110" s="260">
        <v>1280</v>
      </c>
      <c r="F3110" s="261">
        <v>1280</v>
      </c>
      <c r="G3110" s="260">
        <v>5032330000</v>
      </c>
      <c r="H3110" s="263">
        <f t="shared" si="48"/>
        <v>1.2672249203397211E-3</v>
      </c>
      <c r="I3110" s="262"/>
      <c r="J3110" s="266">
        <v>3108</v>
      </c>
      <c r="K3110">
        <v>1.2672249203397211E-3</v>
      </c>
      <c r="L3110" s="267">
        <v>-1.0845045771287931E-3</v>
      </c>
    </row>
    <row r="3111" spans="1:12" ht="14.4" x14ac:dyDescent="0.3">
      <c r="A3111" s="8">
        <v>39626</v>
      </c>
      <c r="B3111" s="260">
        <v>1283.599976</v>
      </c>
      <c r="C3111" s="260">
        <v>1289.4499510000001</v>
      </c>
      <c r="D3111" s="260">
        <v>1272</v>
      </c>
      <c r="E3111" s="260">
        <v>1278.380005</v>
      </c>
      <c r="F3111" s="261">
        <v>1278.380005</v>
      </c>
      <c r="G3111" s="260">
        <v>6208260000</v>
      </c>
      <c r="H3111" s="263">
        <f t="shared" si="48"/>
        <v>-3.717428913830615E-3</v>
      </c>
      <c r="I3111" s="262"/>
      <c r="J3111" s="266">
        <v>3109</v>
      </c>
      <c r="K3111">
        <v>-3.717428913830615E-3</v>
      </c>
      <c r="L3111" s="267">
        <v>-1.0822003765219607E-3</v>
      </c>
    </row>
    <row r="3112" spans="1:12" ht="14.4" x14ac:dyDescent="0.3">
      <c r="A3112" s="8">
        <v>39625</v>
      </c>
      <c r="B3112" s="260">
        <v>1316.290039</v>
      </c>
      <c r="C3112" s="260">
        <v>1316.290039</v>
      </c>
      <c r="D3112" s="260">
        <v>1283.150024</v>
      </c>
      <c r="E3112" s="260">
        <v>1283.150024</v>
      </c>
      <c r="F3112" s="261">
        <v>1283.150024</v>
      </c>
      <c r="G3112" s="260">
        <v>5231280000</v>
      </c>
      <c r="H3112" s="263">
        <f t="shared" si="48"/>
        <v>-2.9365226027513115E-2</v>
      </c>
      <c r="I3112" s="262"/>
      <c r="J3112" s="266">
        <v>3110</v>
      </c>
      <c r="K3112">
        <v>-2.9365226027513115E-2</v>
      </c>
      <c r="L3112" s="267">
        <v>-1.0780432056314163E-3</v>
      </c>
    </row>
    <row r="3113" spans="1:12" ht="14.4" x14ac:dyDescent="0.3">
      <c r="A3113" s="8">
        <v>39624</v>
      </c>
      <c r="B3113" s="260">
        <v>1314.540039</v>
      </c>
      <c r="C3113" s="260">
        <v>1335.630005</v>
      </c>
      <c r="D3113" s="260">
        <v>1314.540039</v>
      </c>
      <c r="E3113" s="260">
        <v>1321.969971</v>
      </c>
      <c r="F3113" s="261">
        <v>1321.969971</v>
      </c>
      <c r="G3113" s="260">
        <v>4825640000</v>
      </c>
      <c r="H3113" s="263">
        <f t="shared" si="48"/>
        <v>5.843407293753375E-3</v>
      </c>
      <c r="I3113" s="262"/>
      <c r="J3113" s="266">
        <v>3111</v>
      </c>
      <c r="K3113">
        <v>5.843407293753375E-3</v>
      </c>
      <c r="L3113" s="267">
        <v>-1.0736343152785389E-3</v>
      </c>
    </row>
    <row r="3114" spans="1:12" ht="14.4" x14ac:dyDescent="0.3">
      <c r="A3114" s="8">
        <v>39623</v>
      </c>
      <c r="B3114" s="260">
        <v>1317.2299800000001</v>
      </c>
      <c r="C3114" s="260">
        <v>1326.0200199999999</v>
      </c>
      <c r="D3114" s="260">
        <v>1304.420044</v>
      </c>
      <c r="E3114" s="260">
        <v>1314.290039</v>
      </c>
      <c r="F3114" s="261">
        <v>1314.290039</v>
      </c>
      <c r="G3114" s="260">
        <v>4705050000</v>
      </c>
      <c r="H3114" s="263">
        <f t="shared" si="48"/>
        <v>-2.8148414264036578E-3</v>
      </c>
      <c r="I3114" s="262"/>
      <c r="J3114" s="266">
        <v>3112</v>
      </c>
      <c r="K3114">
        <v>-2.8148414264036578E-3</v>
      </c>
      <c r="L3114" s="267">
        <v>-1.0723162539394634E-3</v>
      </c>
    </row>
    <row r="3115" spans="1:12" ht="14.4" x14ac:dyDescent="0.3">
      <c r="A3115" s="8">
        <v>39622</v>
      </c>
      <c r="B3115" s="260">
        <v>1319.7700199999999</v>
      </c>
      <c r="C3115" s="260">
        <v>1323.780029</v>
      </c>
      <c r="D3115" s="260">
        <v>1315.3100589999999</v>
      </c>
      <c r="E3115" s="260">
        <v>1318</v>
      </c>
      <c r="F3115" s="261">
        <v>1318</v>
      </c>
      <c r="G3115" s="260">
        <v>4186370000</v>
      </c>
      <c r="H3115" s="263">
        <f t="shared" si="48"/>
        <v>5.3072619284902259E-5</v>
      </c>
      <c r="I3115" s="262"/>
      <c r="J3115" s="266">
        <v>3113</v>
      </c>
      <c r="K3115">
        <v>5.3072619284902259E-5</v>
      </c>
      <c r="L3115" s="267">
        <v>-1.0707073127236766E-3</v>
      </c>
    </row>
    <row r="3116" spans="1:12" ht="14.4" x14ac:dyDescent="0.3">
      <c r="A3116" s="8">
        <v>39619</v>
      </c>
      <c r="B3116" s="260">
        <v>1341.0200199999999</v>
      </c>
      <c r="C3116" s="260">
        <v>1341.0200199999999</v>
      </c>
      <c r="D3116" s="260">
        <v>1314.459961</v>
      </c>
      <c r="E3116" s="260">
        <v>1317.9300539999999</v>
      </c>
      <c r="F3116" s="261">
        <v>1317.9300539999999</v>
      </c>
      <c r="G3116" s="260">
        <v>5324900000</v>
      </c>
      <c r="H3116" s="263">
        <f t="shared" si="48"/>
        <v>-1.8542855622741342E-2</v>
      </c>
      <c r="I3116" s="262"/>
      <c r="J3116" s="266">
        <v>3114</v>
      </c>
      <c r="K3116">
        <v>-1.8542855622741342E-2</v>
      </c>
      <c r="L3116" s="267">
        <v>-1.0676612972739166E-3</v>
      </c>
    </row>
    <row r="3117" spans="1:12" ht="14.4" x14ac:dyDescent="0.3">
      <c r="A3117" s="8">
        <v>39618</v>
      </c>
      <c r="B3117" s="260">
        <v>1336.8900149999999</v>
      </c>
      <c r="C3117" s="260">
        <v>1347.660034</v>
      </c>
      <c r="D3117" s="260">
        <v>1330.5</v>
      </c>
      <c r="E3117" s="260">
        <v>1342.829956</v>
      </c>
      <c r="F3117" s="261">
        <v>1342.829956</v>
      </c>
      <c r="G3117" s="260">
        <v>4811670000</v>
      </c>
      <c r="H3117" s="263">
        <f t="shared" si="48"/>
        <v>3.7523241556073009E-3</v>
      </c>
      <c r="I3117" s="262"/>
      <c r="J3117" s="266">
        <v>3115</v>
      </c>
      <c r="K3117">
        <v>3.7523241556073009E-3</v>
      </c>
      <c r="L3117" s="267">
        <v>-1.065861403198954E-3</v>
      </c>
    </row>
    <row r="3118" spans="1:12" ht="14.4" x14ac:dyDescent="0.3">
      <c r="A3118" s="8">
        <v>39617</v>
      </c>
      <c r="B3118" s="260">
        <v>1349.589966</v>
      </c>
      <c r="C3118" s="260">
        <v>1349.589966</v>
      </c>
      <c r="D3118" s="260">
        <v>1333.400024</v>
      </c>
      <c r="E3118" s="260">
        <v>1337.8100589999999</v>
      </c>
      <c r="F3118" s="261">
        <v>1337.8100589999999</v>
      </c>
      <c r="G3118" s="260">
        <v>4573570000</v>
      </c>
      <c r="H3118" s="263">
        <f t="shared" si="48"/>
        <v>-9.7118240586570124E-3</v>
      </c>
      <c r="I3118" s="262"/>
      <c r="J3118" s="266">
        <v>3116</v>
      </c>
      <c r="K3118">
        <v>-9.7118240586570124E-3</v>
      </c>
      <c r="L3118" s="267">
        <v>-1.0637348469647581E-3</v>
      </c>
    </row>
    <row r="3119" spans="1:12" ht="14.4" x14ac:dyDescent="0.3">
      <c r="A3119" s="8">
        <v>39616</v>
      </c>
      <c r="B3119" s="260">
        <v>1360.709961</v>
      </c>
      <c r="C3119" s="260">
        <v>1366.589966</v>
      </c>
      <c r="D3119" s="260">
        <v>1350.540039</v>
      </c>
      <c r="E3119" s="260">
        <v>1350.9300539999999</v>
      </c>
      <c r="F3119" s="261">
        <v>1350.9300539999999</v>
      </c>
      <c r="G3119" s="260">
        <v>3801960000</v>
      </c>
      <c r="H3119" s="263">
        <f t="shared" si="48"/>
        <v>-6.7713330233873173E-3</v>
      </c>
      <c r="I3119" s="262"/>
      <c r="J3119" s="266">
        <v>3117</v>
      </c>
      <c r="K3119">
        <v>-6.7713330233873173E-3</v>
      </c>
      <c r="L3119" s="267">
        <v>-1.0620575860225694E-3</v>
      </c>
    </row>
    <row r="3120" spans="1:12" ht="14.4" x14ac:dyDescent="0.3">
      <c r="A3120" s="8">
        <v>39615</v>
      </c>
      <c r="B3120" s="260">
        <v>1358.849976</v>
      </c>
      <c r="C3120" s="260">
        <v>1364.6999510000001</v>
      </c>
      <c r="D3120" s="260">
        <v>1352.0699460000001</v>
      </c>
      <c r="E3120" s="260">
        <v>1360.1400149999999</v>
      </c>
      <c r="F3120" s="261">
        <v>1360.1400149999999</v>
      </c>
      <c r="G3120" s="260">
        <v>3706940000</v>
      </c>
      <c r="H3120" s="263">
        <f t="shared" si="48"/>
        <v>8.087027319595699E-5</v>
      </c>
      <c r="I3120" s="262"/>
      <c r="J3120" s="266">
        <v>3118</v>
      </c>
      <c r="K3120">
        <v>8.087027319595699E-5</v>
      </c>
      <c r="L3120" s="267">
        <v>-1.0609830247616746E-3</v>
      </c>
    </row>
    <row r="3121" spans="1:12" ht="14.4" x14ac:dyDescent="0.3">
      <c r="A3121" s="8">
        <v>39612</v>
      </c>
      <c r="B3121" s="260">
        <v>1341.8100589999999</v>
      </c>
      <c r="C3121" s="260">
        <v>1360.030029</v>
      </c>
      <c r="D3121" s="260">
        <v>1341.709961</v>
      </c>
      <c r="E3121" s="260">
        <v>1360.030029</v>
      </c>
      <c r="F3121" s="261">
        <v>1360.030029</v>
      </c>
      <c r="G3121" s="260">
        <v>4080420000</v>
      </c>
      <c r="H3121" s="263">
        <f t="shared" si="48"/>
        <v>1.5046261260593417E-2</v>
      </c>
      <c r="I3121" s="262"/>
      <c r="J3121" s="266">
        <v>3119</v>
      </c>
      <c r="K3121">
        <v>1.5046261260593417E-2</v>
      </c>
      <c r="L3121" s="267">
        <v>-1.0602695616058434E-3</v>
      </c>
    </row>
    <row r="3122" spans="1:12" ht="14.4" x14ac:dyDescent="0.3">
      <c r="A3122" s="8">
        <v>39611</v>
      </c>
      <c r="B3122" s="260">
        <v>1335.780029</v>
      </c>
      <c r="C3122" s="260">
        <v>1353.030029</v>
      </c>
      <c r="D3122" s="260">
        <v>1331.290039</v>
      </c>
      <c r="E3122" s="260">
        <v>1339.869995</v>
      </c>
      <c r="F3122" s="261">
        <v>1339.869995</v>
      </c>
      <c r="G3122" s="260">
        <v>4734240000</v>
      </c>
      <c r="H3122" s="263">
        <f t="shared" si="48"/>
        <v>3.2796988616889465E-3</v>
      </c>
      <c r="I3122" s="262"/>
      <c r="J3122" s="266">
        <v>3120</v>
      </c>
      <c r="K3122">
        <v>3.2796988616889465E-3</v>
      </c>
      <c r="L3122" s="267">
        <v>-1.0591479358922659E-3</v>
      </c>
    </row>
    <row r="3123" spans="1:12" ht="14.4" x14ac:dyDescent="0.3">
      <c r="A3123" s="8">
        <v>39610</v>
      </c>
      <c r="B3123" s="260">
        <v>1357.089966</v>
      </c>
      <c r="C3123" s="260">
        <v>1357.089966</v>
      </c>
      <c r="D3123" s="260">
        <v>1335.469971</v>
      </c>
      <c r="E3123" s="260">
        <v>1335.48999</v>
      </c>
      <c r="F3123" s="261">
        <v>1335.48999</v>
      </c>
      <c r="G3123" s="260">
        <v>4779980000</v>
      </c>
      <c r="H3123" s="263">
        <f t="shared" si="48"/>
        <v>-1.689434350929472E-2</v>
      </c>
      <c r="I3123" s="262"/>
      <c r="J3123" s="266">
        <v>3121</v>
      </c>
      <c r="K3123">
        <v>-1.689434350929472E-2</v>
      </c>
      <c r="L3123" s="267">
        <v>-1.0584152238849284E-3</v>
      </c>
    </row>
    <row r="3124" spans="1:12" ht="14.4" x14ac:dyDescent="0.3">
      <c r="A3124" s="8">
        <v>39609</v>
      </c>
      <c r="B3124" s="260">
        <v>1358.9799800000001</v>
      </c>
      <c r="C3124" s="260">
        <v>1366.839966</v>
      </c>
      <c r="D3124" s="260">
        <v>1351.5600589999999</v>
      </c>
      <c r="E3124" s="260">
        <v>1358.4399410000001</v>
      </c>
      <c r="F3124" s="261">
        <v>1358.4399410000001</v>
      </c>
      <c r="G3124" s="260">
        <v>4635070000</v>
      </c>
      <c r="H3124" s="263">
        <f t="shared" si="48"/>
        <v>-2.438072035908791E-3</v>
      </c>
      <c r="I3124" s="262"/>
      <c r="J3124" s="266">
        <v>3122</v>
      </c>
      <c r="K3124">
        <v>-2.438072035908791E-3</v>
      </c>
      <c r="L3124" s="267">
        <v>-1.055395948933063E-3</v>
      </c>
    </row>
    <row r="3125" spans="1:12" ht="14.4" x14ac:dyDescent="0.3">
      <c r="A3125" s="8">
        <v>39608</v>
      </c>
      <c r="B3125" s="260">
        <v>1360.829956</v>
      </c>
      <c r="C3125" s="260">
        <v>1370.630005</v>
      </c>
      <c r="D3125" s="260">
        <v>1350.619995</v>
      </c>
      <c r="E3125" s="260">
        <v>1361.76001</v>
      </c>
      <c r="F3125" s="261">
        <v>1361.76001</v>
      </c>
      <c r="G3125" s="260">
        <v>4404570000</v>
      </c>
      <c r="H3125" s="263">
        <f t="shared" si="48"/>
        <v>7.9368841839437911E-4</v>
      </c>
      <c r="I3125" s="262"/>
      <c r="J3125" s="266">
        <v>3123</v>
      </c>
      <c r="K3125">
        <v>7.9368841839437911E-4</v>
      </c>
      <c r="L3125" s="267">
        <v>-1.0521569099138026E-3</v>
      </c>
    </row>
    <row r="3126" spans="1:12" ht="14.4" x14ac:dyDescent="0.3">
      <c r="A3126" s="8">
        <v>39605</v>
      </c>
      <c r="B3126" s="260">
        <v>1400.0600589999999</v>
      </c>
      <c r="C3126" s="260">
        <v>1400.0600589999999</v>
      </c>
      <c r="D3126" s="260">
        <v>1359.900024</v>
      </c>
      <c r="E3126" s="260">
        <v>1360.6800539999999</v>
      </c>
      <c r="F3126" s="261">
        <v>1360.6800539999999</v>
      </c>
      <c r="G3126" s="260">
        <v>4771660000</v>
      </c>
      <c r="H3126" s="263">
        <f t="shared" si="48"/>
        <v>-3.0889208707972501E-2</v>
      </c>
      <c r="I3126" s="262"/>
      <c r="J3126" s="266">
        <v>3124</v>
      </c>
      <c r="K3126">
        <v>-3.0889208707972501E-2</v>
      </c>
      <c r="L3126" s="267">
        <v>-1.0516017825748637E-3</v>
      </c>
    </row>
    <row r="3127" spans="1:12" ht="14.4" x14ac:dyDescent="0.3">
      <c r="A3127" s="8">
        <v>39604</v>
      </c>
      <c r="B3127" s="260">
        <v>1377.4799800000001</v>
      </c>
      <c r="C3127" s="260">
        <v>1404.0500489999999</v>
      </c>
      <c r="D3127" s="260">
        <v>1377.4799800000001</v>
      </c>
      <c r="E3127" s="260">
        <v>1404.0500489999999</v>
      </c>
      <c r="F3127" s="261">
        <v>1404.0500489999999</v>
      </c>
      <c r="G3127" s="260">
        <v>4350790000</v>
      </c>
      <c r="H3127" s="263">
        <f t="shared" si="48"/>
        <v>1.9496150853406391E-2</v>
      </c>
      <c r="I3127" s="262"/>
      <c r="J3127" s="266">
        <v>3125</v>
      </c>
      <c r="K3127">
        <v>1.9496150853406391E-2</v>
      </c>
      <c r="L3127" s="267">
        <v>-1.0498388926410715E-3</v>
      </c>
    </row>
    <row r="3128" spans="1:12" ht="14.4" x14ac:dyDescent="0.3">
      <c r="A3128" s="8">
        <v>39603</v>
      </c>
      <c r="B3128" s="260">
        <v>1376.26001</v>
      </c>
      <c r="C3128" s="260">
        <v>1388.1800539999999</v>
      </c>
      <c r="D3128" s="260">
        <v>1371.73999</v>
      </c>
      <c r="E3128" s="260">
        <v>1377.1999510000001</v>
      </c>
      <c r="F3128" s="261">
        <v>1377.1999510000001</v>
      </c>
      <c r="G3128" s="260">
        <v>4338640000</v>
      </c>
      <c r="H3128" s="263">
        <f t="shared" si="48"/>
        <v>-3.2669617984195298E-4</v>
      </c>
      <c r="I3128" s="262"/>
      <c r="J3128" s="266">
        <v>3126</v>
      </c>
      <c r="K3128">
        <v>-3.2669617984195298E-4</v>
      </c>
      <c r="L3128" s="267">
        <v>-1.0493573954550969E-3</v>
      </c>
    </row>
    <row r="3129" spans="1:12" ht="14.4" x14ac:dyDescent="0.3">
      <c r="A3129" s="8">
        <v>39602</v>
      </c>
      <c r="B3129" s="260">
        <v>1386.420044</v>
      </c>
      <c r="C3129" s="260">
        <v>1393.119995</v>
      </c>
      <c r="D3129" s="260">
        <v>1370.119995</v>
      </c>
      <c r="E3129" s="260">
        <v>1377.650024</v>
      </c>
      <c r="F3129" s="261">
        <v>1377.650024</v>
      </c>
      <c r="G3129" s="260">
        <v>4396380000</v>
      </c>
      <c r="H3129" s="263">
        <f t="shared" si="48"/>
        <v>-5.7878280870160255E-3</v>
      </c>
      <c r="I3129" s="262"/>
      <c r="J3129" s="266">
        <v>3127</v>
      </c>
      <c r="K3129">
        <v>-5.7878280870160255E-3</v>
      </c>
      <c r="L3129" s="267">
        <v>-1.0473730107799647E-3</v>
      </c>
    </row>
    <row r="3130" spans="1:12" ht="14.4" x14ac:dyDescent="0.3">
      <c r="A3130" s="8">
        <v>39601</v>
      </c>
      <c r="B3130" s="260">
        <v>1399.619995</v>
      </c>
      <c r="C3130" s="260">
        <v>1399.619995</v>
      </c>
      <c r="D3130" s="260">
        <v>1377.790039</v>
      </c>
      <c r="E3130" s="260">
        <v>1385.670044</v>
      </c>
      <c r="F3130" s="261">
        <v>1385.670044</v>
      </c>
      <c r="G3130" s="260">
        <v>3714320000</v>
      </c>
      <c r="H3130" s="263">
        <f t="shared" si="48"/>
        <v>-1.0504263805166243E-2</v>
      </c>
      <c r="I3130" s="262"/>
      <c r="J3130" s="266">
        <v>3128</v>
      </c>
      <c r="K3130">
        <v>-1.0504263805166243E-2</v>
      </c>
      <c r="L3130" s="267">
        <v>-1.0458576719369064E-3</v>
      </c>
    </row>
    <row r="3131" spans="1:12" ht="14.4" x14ac:dyDescent="0.3">
      <c r="A3131" s="8">
        <v>39598</v>
      </c>
      <c r="B3131" s="260">
        <v>1398.3599850000001</v>
      </c>
      <c r="C3131" s="260">
        <v>1404.459961</v>
      </c>
      <c r="D3131" s="260">
        <v>1398.079956</v>
      </c>
      <c r="E3131" s="260">
        <v>1400.380005</v>
      </c>
      <c r="F3131" s="261">
        <v>1400.380005</v>
      </c>
      <c r="G3131" s="260">
        <v>3845630000</v>
      </c>
      <c r="H3131" s="263">
        <f t="shared" si="48"/>
        <v>1.5161665104046116E-3</v>
      </c>
      <c r="I3131" s="262"/>
      <c r="J3131" s="266">
        <v>3129</v>
      </c>
      <c r="K3131">
        <v>1.5161665104046116E-3</v>
      </c>
      <c r="L3131" s="267">
        <v>-1.045081435785009E-3</v>
      </c>
    </row>
    <row r="3132" spans="1:12" ht="14.4" x14ac:dyDescent="0.3">
      <c r="A3132" s="8">
        <v>39597</v>
      </c>
      <c r="B3132" s="260">
        <v>1390.5</v>
      </c>
      <c r="C3132" s="260">
        <v>1406.3199460000001</v>
      </c>
      <c r="D3132" s="260">
        <v>1388.589966</v>
      </c>
      <c r="E3132" s="260">
        <v>1398.26001</v>
      </c>
      <c r="F3132" s="261">
        <v>1398.26001</v>
      </c>
      <c r="G3132" s="260">
        <v>3894440000</v>
      </c>
      <c r="H3132" s="263">
        <f t="shared" si="48"/>
        <v>5.3349372906932712E-3</v>
      </c>
      <c r="I3132" s="262"/>
      <c r="J3132" s="266">
        <v>3130</v>
      </c>
      <c r="K3132">
        <v>5.3349372906932712E-3</v>
      </c>
      <c r="L3132" s="267">
        <v>-1.0426743217742235E-3</v>
      </c>
    </row>
    <row r="3133" spans="1:12" ht="14.4" x14ac:dyDescent="0.3">
      <c r="A3133" s="8">
        <v>39596</v>
      </c>
      <c r="B3133" s="260">
        <v>1386.540039</v>
      </c>
      <c r="C3133" s="260">
        <v>1391.25</v>
      </c>
      <c r="D3133" s="260">
        <v>1378.160034</v>
      </c>
      <c r="E3133" s="260">
        <v>1390.839966</v>
      </c>
      <c r="F3133" s="261">
        <v>1390.839966</v>
      </c>
      <c r="G3133" s="260">
        <v>3927240000</v>
      </c>
      <c r="H3133" s="263">
        <f t="shared" si="48"/>
        <v>3.9628903129962836E-3</v>
      </c>
      <c r="I3133" s="262"/>
      <c r="J3133" s="266">
        <v>3131</v>
      </c>
      <c r="K3133">
        <v>3.9628903129962836E-3</v>
      </c>
      <c r="L3133" s="267">
        <v>-1.0405136453344075E-3</v>
      </c>
    </row>
    <row r="3134" spans="1:12" ht="14.4" x14ac:dyDescent="0.3">
      <c r="A3134" s="8">
        <v>39595</v>
      </c>
      <c r="B3134" s="260">
        <v>1375.969971</v>
      </c>
      <c r="C3134" s="260">
        <v>1387.400024</v>
      </c>
      <c r="D3134" s="260">
        <v>1373.0699460000001</v>
      </c>
      <c r="E3134" s="260">
        <v>1385.349976</v>
      </c>
      <c r="F3134" s="261">
        <v>1385.349976</v>
      </c>
      <c r="G3134" s="260">
        <v>3588860000</v>
      </c>
      <c r="H3134" s="263">
        <f t="shared" si="48"/>
        <v>6.8462215594572969E-3</v>
      </c>
      <c r="I3134" s="262"/>
      <c r="J3134" s="266">
        <v>3132</v>
      </c>
      <c r="K3134">
        <v>6.8462215594572969E-3</v>
      </c>
      <c r="L3134" s="267">
        <v>-1.0403516539228181E-3</v>
      </c>
    </row>
    <row r="3135" spans="1:12" ht="14.4" x14ac:dyDescent="0.3">
      <c r="A3135" s="8">
        <v>39591</v>
      </c>
      <c r="B3135" s="260">
        <v>1392.1999510000001</v>
      </c>
      <c r="C3135" s="260">
        <v>1392.1999510000001</v>
      </c>
      <c r="D3135" s="260">
        <v>1373.719971</v>
      </c>
      <c r="E3135" s="260">
        <v>1375.9300539999999</v>
      </c>
      <c r="F3135" s="261">
        <v>1375.9300539999999</v>
      </c>
      <c r="G3135" s="260">
        <v>3516380000</v>
      </c>
      <c r="H3135" s="263">
        <f t="shared" si="48"/>
        <v>-1.3210400772438527E-2</v>
      </c>
      <c r="I3135" s="262"/>
      <c r="J3135" s="266">
        <v>3133</v>
      </c>
      <c r="K3135">
        <v>-1.3210400772438527E-2</v>
      </c>
      <c r="L3135" s="267">
        <v>-1.0397526059789989E-3</v>
      </c>
    </row>
    <row r="3136" spans="1:12" ht="14.4" x14ac:dyDescent="0.3">
      <c r="A3136" s="8">
        <v>39590</v>
      </c>
      <c r="B3136" s="260">
        <v>1390.829956</v>
      </c>
      <c r="C3136" s="260">
        <v>1399.0699460000001</v>
      </c>
      <c r="D3136" s="260">
        <v>1390.2299800000001</v>
      </c>
      <c r="E3136" s="260">
        <v>1394.349976</v>
      </c>
      <c r="F3136" s="261">
        <v>1394.349976</v>
      </c>
      <c r="G3136" s="260">
        <v>3955960000</v>
      </c>
      <c r="H3136" s="263">
        <f t="shared" si="48"/>
        <v>2.6173789661954887E-3</v>
      </c>
      <c r="I3136" s="262"/>
      <c r="J3136" s="266">
        <v>3134</v>
      </c>
      <c r="K3136">
        <v>2.6173789661954887E-3</v>
      </c>
      <c r="L3136" s="267">
        <v>-1.0362739729225933E-3</v>
      </c>
    </row>
    <row r="3137" spans="1:12" ht="14.4" x14ac:dyDescent="0.3">
      <c r="A3137" s="8">
        <v>39589</v>
      </c>
      <c r="B3137" s="260">
        <v>1414.0600589999999</v>
      </c>
      <c r="C3137" s="260">
        <v>1419.119995</v>
      </c>
      <c r="D3137" s="260">
        <v>1388.8100589999999</v>
      </c>
      <c r="E3137" s="260">
        <v>1390.709961</v>
      </c>
      <c r="F3137" s="261">
        <v>1390.709961</v>
      </c>
      <c r="G3137" s="260">
        <v>4517990000</v>
      </c>
      <c r="H3137" s="263">
        <f t="shared" si="48"/>
        <v>-1.605353234379173E-2</v>
      </c>
      <c r="I3137" s="262"/>
      <c r="J3137" s="266">
        <v>3135</v>
      </c>
      <c r="K3137">
        <v>-1.605353234379173E-2</v>
      </c>
      <c r="L3137" s="267">
        <v>-1.0315798256800733E-3</v>
      </c>
    </row>
    <row r="3138" spans="1:12" ht="14.4" x14ac:dyDescent="0.3">
      <c r="A3138" s="8">
        <v>39588</v>
      </c>
      <c r="B3138" s="260">
        <v>1424.48999</v>
      </c>
      <c r="C3138" s="260">
        <v>1424.48999</v>
      </c>
      <c r="D3138" s="260">
        <v>1409.089966</v>
      </c>
      <c r="E3138" s="260">
        <v>1413.400024</v>
      </c>
      <c r="F3138" s="261">
        <v>1413.400024</v>
      </c>
      <c r="G3138" s="260">
        <v>3854320000</v>
      </c>
      <c r="H3138" s="263">
        <f t="shared" si="48"/>
        <v>-9.2735894756397989E-3</v>
      </c>
      <c r="I3138" s="262"/>
      <c r="J3138" s="266">
        <v>3136</v>
      </c>
      <c r="K3138">
        <v>-9.2735894756397989E-3</v>
      </c>
      <c r="L3138" s="267">
        <v>-1.0284094173928894E-3</v>
      </c>
    </row>
    <row r="3139" spans="1:12" ht="14.4" x14ac:dyDescent="0.3">
      <c r="A3139" s="8">
        <v>39587</v>
      </c>
      <c r="B3139" s="260">
        <v>1425.280029</v>
      </c>
      <c r="C3139" s="260">
        <v>1440.23999</v>
      </c>
      <c r="D3139" s="260">
        <v>1421.630005</v>
      </c>
      <c r="E3139" s="260">
        <v>1426.630005</v>
      </c>
      <c r="F3139" s="261">
        <v>1426.630005</v>
      </c>
      <c r="G3139" s="260">
        <v>3683970000</v>
      </c>
      <c r="H3139" s="263">
        <f t="shared" si="48"/>
        <v>8.9804540748104184E-4</v>
      </c>
      <c r="I3139" s="262"/>
      <c r="J3139" s="266">
        <v>3137</v>
      </c>
      <c r="K3139">
        <v>8.9804540748104184E-4</v>
      </c>
      <c r="L3139" s="267">
        <v>-1.0281357433985861E-3</v>
      </c>
    </row>
    <row r="3140" spans="1:12" ht="14.4" x14ac:dyDescent="0.3">
      <c r="A3140" s="8">
        <v>39584</v>
      </c>
      <c r="B3140" s="260">
        <v>1423.8900149999999</v>
      </c>
      <c r="C3140" s="260">
        <v>1425.8199460000001</v>
      </c>
      <c r="D3140" s="260">
        <v>1414.349976</v>
      </c>
      <c r="E3140" s="260">
        <v>1425.349976</v>
      </c>
      <c r="F3140" s="261">
        <v>1425.349976</v>
      </c>
      <c r="G3140" s="260">
        <v>3842590000</v>
      </c>
      <c r="H3140" s="263">
        <f t="shared" ref="H3140:H3203" si="49">(F3140-F3141)/F3141</f>
        <v>1.2503986930895048E-3</v>
      </c>
      <c r="I3140" s="262"/>
      <c r="J3140" s="266">
        <v>3138</v>
      </c>
      <c r="K3140">
        <v>1.2503986930895048E-3</v>
      </c>
      <c r="L3140" s="267">
        <v>-1.0258176291793083E-3</v>
      </c>
    </row>
    <row r="3141" spans="1:12" ht="14.4" x14ac:dyDescent="0.3">
      <c r="A3141" s="8">
        <v>39583</v>
      </c>
      <c r="B3141" s="260">
        <v>1408.3599850000001</v>
      </c>
      <c r="C3141" s="260">
        <v>1424.400024</v>
      </c>
      <c r="D3141" s="260">
        <v>1406.869995</v>
      </c>
      <c r="E3141" s="260">
        <v>1423.5699460000001</v>
      </c>
      <c r="F3141" s="261">
        <v>1423.5699460000001</v>
      </c>
      <c r="G3141" s="260">
        <v>3836480000</v>
      </c>
      <c r="H3141" s="263">
        <f t="shared" si="49"/>
        <v>1.05844644130793E-2</v>
      </c>
      <c r="I3141" s="262"/>
      <c r="J3141" s="266">
        <v>3139</v>
      </c>
      <c r="K3141">
        <v>1.05844644130793E-2</v>
      </c>
      <c r="L3141" s="267">
        <v>-1.0254779746664236E-3</v>
      </c>
    </row>
    <row r="3142" spans="1:12" ht="14.4" x14ac:dyDescent="0.3">
      <c r="A3142" s="8">
        <v>39582</v>
      </c>
      <c r="B3142" s="260">
        <v>1405.650024</v>
      </c>
      <c r="C3142" s="260">
        <v>1420.1899410000001</v>
      </c>
      <c r="D3142" s="260">
        <v>1405.650024</v>
      </c>
      <c r="E3142" s="260">
        <v>1408.660034</v>
      </c>
      <c r="F3142" s="261">
        <v>1408.660034</v>
      </c>
      <c r="G3142" s="260">
        <v>3979370000</v>
      </c>
      <c r="H3142" s="263">
        <f t="shared" si="49"/>
        <v>4.0055841913147405E-3</v>
      </c>
      <c r="I3142" s="262"/>
      <c r="J3142" s="266">
        <v>3140</v>
      </c>
      <c r="K3142">
        <v>4.0055841913147405E-3</v>
      </c>
      <c r="L3142" s="267">
        <v>-1.0252486558836506E-3</v>
      </c>
    </row>
    <row r="3143" spans="1:12" ht="14.4" x14ac:dyDescent="0.3">
      <c r="A3143" s="8">
        <v>39581</v>
      </c>
      <c r="B3143" s="260">
        <v>1404.400024</v>
      </c>
      <c r="C3143" s="260">
        <v>1406.3000489999999</v>
      </c>
      <c r="D3143" s="260">
        <v>1396.26001</v>
      </c>
      <c r="E3143" s="260">
        <v>1403.040039</v>
      </c>
      <c r="F3143" s="261">
        <v>1403.040039</v>
      </c>
      <c r="G3143" s="260">
        <v>4018590000</v>
      </c>
      <c r="H3143" s="263">
        <f t="shared" si="49"/>
        <v>-3.8467135248835047E-4</v>
      </c>
      <c r="I3143" s="262"/>
      <c r="J3143" s="266">
        <v>3141</v>
      </c>
      <c r="K3143">
        <v>-3.8467135248835047E-4</v>
      </c>
      <c r="L3143" s="267">
        <v>-1.0195872065426707E-3</v>
      </c>
    </row>
    <row r="3144" spans="1:12" ht="14.4" x14ac:dyDescent="0.3">
      <c r="A3144" s="8">
        <v>39580</v>
      </c>
      <c r="B3144" s="260">
        <v>1389.400024</v>
      </c>
      <c r="C3144" s="260">
        <v>1404.0600589999999</v>
      </c>
      <c r="D3144" s="260">
        <v>1386.1999510000001</v>
      </c>
      <c r="E3144" s="260">
        <v>1403.579956</v>
      </c>
      <c r="F3144" s="261">
        <v>1403.579956</v>
      </c>
      <c r="G3144" s="260">
        <v>3370630000</v>
      </c>
      <c r="H3144" s="263">
        <f t="shared" si="49"/>
        <v>1.1020778719276689E-2</v>
      </c>
      <c r="I3144" s="262"/>
      <c r="J3144" s="266">
        <v>3142</v>
      </c>
      <c r="K3144">
        <v>1.1020778719276689E-2</v>
      </c>
      <c r="L3144" s="267">
        <v>-1.0189972871790976E-3</v>
      </c>
    </row>
    <row r="3145" spans="1:12" ht="14.4" x14ac:dyDescent="0.3">
      <c r="A3145" s="8">
        <v>39577</v>
      </c>
      <c r="B3145" s="260">
        <v>1394.900024</v>
      </c>
      <c r="C3145" s="260">
        <v>1394.900024</v>
      </c>
      <c r="D3145" s="260">
        <v>1384.1099850000001</v>
      </c>
      <c r="E3145" s="260">
        <v>1388.280029</v>
      </c>
      <c r="F3145" s="261">
        <v>1388.280029</v>
      </c>
      <c r="G3145" s="260">
        <v>3518620000</v>
      </c>
      <c r="H3145" s="263">
        <f t="shared" si="49"/>
        <v>-6.7254483406972302E-3</v>
      </c>
      <c r="I3145" s="262"/>
      <c r="J3145" s="266">
        <v>3143</v>
      </c>
      <c r="K3145">
        <v>-6.7254483406972302E-3</v>
      </c>
      <c r="L3145" s="267">
        <v>-1.0186551087738179E-3</v>
      </c>
    </row>
    <row r="3146" spans="1:12" ht="14.4" x14ac:dyDescent="0.3">
      <c r="A3146" s="8">
        <v>39576</v>
      </c>
      <c r="B3146" s="260">
        <v>1394.290039</v>
      </c>
      <c r="C3146" s="260">
        <v>1402.349976</v>
      </c>
      <c r="D3146" s="260">
        <v>1389.3900149999999</v>
      </c>
      <c r="E3146" s="260">
        <v>1397.6800539999999</v>
      </c>
      <c r="F3146" s="261">
        <v>1397.6800539999999</v>
      </c>
      <c r="G3146" s="260">
        <v>3827550000</v>
      </c>
      <c r="H3146" s="263">
        <f t="shared" si="49"/>
        <v>3.6695521217286519E-3</v>
      </c>
      <c r="I3146" s="262"/>
      <c r="J3146" s="266">
        <v>3144</v>
      </c>
      <c r="K3146">
        <v>3.6695521217286519E-3</v>
      </c>
      <c r="L3146" s="267">
        <v>-1.0171026706909943E-3</v>
      </c>
    </row>
    <row r="3147" spans="1:12" ht="14.4" x14ac:dyDescent="0.3">
      <c r="A3147" s="8">
        <v>39575</v>
      </c>
      <c r="B3147" s="260">
        <v>1417.48999</v>
      </c>
      <c r="C3147" s="260">
        <v>1419.540039</v>
      </c>
      <c r="D3147" s="260">
        <v>1391.160034</v>
      </c>
      <c r="E3147" s="260">
        <v>1392.5699460000001</v>
      </c>
      <c r="F3147" s="261">
        <v>1392.5699460000001</v>
      </c>
      <c r="G3147" s="260">
        <v>4075860000</v>
      </c>
      <c r="H3147" s="263">
        <f t="shared" si="49"/>
        <v>-1.8113790009491908E-2</v>
      </c>
      <c r="I3147" s="262"/>
      <c r="J3147" s="266">
        <v>3145</v>
      </c>
      <c r="K3147">
        <v>-1.8113790009491908E-2</v>
      </c>
      <c r="L3147" s="267">
        <v>-1.0109411132005418E-3</v>
      </c>
    </row>
    <row r="3148" spans="1:12" ht="14.4" x14ac:dyDescent="0.3">
      <c r="A3148" s="8">
        <v>39574</v>
      </c>
      <c r="B3148" s="260">
        <v>1405.599976</v>
      </c>
      <c r="C3148" s="260">
        <v>1421.5699460000001</v>
      </c>
      <c r="D3148" s="260">
        <v>1397.099976</v>
      </c>
      <c r="E3148" s="260">
        <v>1418.26001</v>
      </c>
      <c r="F3148" s="261">
        <v>1418.26001</v>
      </c>
      <c r="G3148" s="260">
        <v>3924100000</v>
      </c>
      <c r="H3148" s="263">
        <f t="shared" si="49"/>
        <v>7.6519336382633394E-3</v>
      </c>
      <c r="I3148" s="262"/>
      <c r="J3148" s="266">
        <v>3146</v>
      </c>
      <c r="K3148">
        <v>7.6519336382633394E-3</v>
      </c>
      <c r="L3148" s="267">
        <v>-1.0105542796062608E-3</v>
      </c>
    </row>
    <row r="3149" spans="1:12" ht="14.4" x14ac:dyDescent="0.3">
      <c r="A3149" s="8">
        <v>39573</v>
      </c>
      <c r="B3149" s="260">
        <v>1415.339966</v>
      </c>
      <c r="C3149" s="260">
        <v>1415.339966</v>
      </c>
      <c r="D3149" s="260">
        <v>1404.369995</v>
      </c>
      <c r="E3149" s="260">
        <v>1407.48999</v>
      </c>
      <c r="F3149" s="261">
        <v>1407.48999</v>
      </c>
      <c r="G3149" s="260">
        <v>3410090000</v>
      </c>
      <c r="H3149" s="263">
        <f t="shared" si="49"/>
        <v>-4.5335836276921906E-3</v>
      </c>
      <c r="I3149" s="262"/>
      <c r="J3149" s="266">
        <v>3147</v>
      </c>
      <c r="K3149">
        <v>-4.5335836276921906E-3</v>
      </c>
      <c r="L3149" s="267">
        <v>-1.0085958054164574E-3</v>
      </c>
    </row>
    <row r="3150" spans="1:12" ht="14.4" x14ac:dyDescent="0.3">
      <c r="A3150" s="8">
        <v>39570</v>
      </c>
      <c r="B3150" s="260">
        <v>1409.160034</v>
      </c>
      <c r="C3150" s="260">
        <v>1422.719971</v>
      </c>
      <c r="D3150" s="260">
        <v>1406.25</v>
      </c>
      <c r="E3150" s="260">
        <v>1413.900024</v>
      </c>
      <c r="F3150" s="261">
        <v>1413.900024</v>
      </c>
      <c r="G3150" s="260">
        <v>3953030000</v>
      </c>
      <c r="H3150" s="263">
        <f t="shared" si="49"/>
        <v>3.2355983013398959E-3</v>
      </c>
      <c r="I3150" s="262"/>
      <c r="J3150" s="266">
        <v>3148</v>
      </c>
      <c r="K3150">
        <v>3.2355983013398959E-3</v>
      </c>
      <c r="L3150" s="267">
        <v>-1.0081032748125748E-3</v>
      </c>
    </row>
    <row r="3151" spans="1:12" ht="14.4" x14ac:dyDescent="0.3">
      <c r="A3151" s="8">
        <v>39569</v>
      </c>
      <c r="B3151" s="260">
        <v>1385.969971</v>
      </c>
      <c r="C3151" s="260">
        <v>1410.0699460000001</v>
      </c>
      <c r="D3151" s="260">
        <v>1383.0699460000001</v>
      </c>
      <c r="E3151" s="260">
        <v>1409.339966</v>
      </c>
      <c r="F3151" s="261">
        <v>1409.339966</v>
      </c>
      <c r="G3151" s="260">
        <v>4448780000</v>
      </c>
      <c r="H3151" s="263">
        <f t="shared" si="49"/>
        <v>1.7140713041220161E-2</v>
      </c>
      <c r="I3151" s="262"/>
      <c r="J3151" s="266">
        <v>3149</v>
      </c>
      <c r="K3151">
        <v>1.7140713041220161E-2</v>
      </c>
      <c r="L3151" s="267">
        <v>-1.0069435897047494E-3</v>
      </c>
    </row>
    <row r="3152" spans="1:12" ht="14.4" x14ac:dyDescent="0.3">
      <c r="A3152" s="8">
        <v>39568</v>
      </c>
      <c r="B3152" s="260">
        <v>1391.219971</v>
      </c>
      <c r="C3152" s="260">
        <v>1404.5699460000001</v>
      </c>
      <c r="D3152" s="260">
        <v>1384.25</v>
      </c>
      <c r="E3152" s="260">
        <v>1385.589966</v>
      </c>
      <c r="F3152" s="261">
        <v>1385.589966</v>
      </c>
      <c r="G3152" s="260">
        <v>4508890000</v>
      </c>
      <c r="H3152" s="263">
        <f t="shared" si="49"/>
        <v>-3.8463019446790662E-3</v>
      </c>
      <c r="I3152" s="262"/>
      <c r="J3152" s="266">
        <v>3150</v>
      </c>
      <c r="K3152">
        <v>-3.8463019446790662E-3</v>
      </c>
      <c r="L3152" s="267">
        <v>-1.0052632800821898E-3</v>
      </c>
    </row>
    <row r="3153" spans="1:12" ht="14.4" x14ac:dyDescent="0.3">
      <c r="A3153" s="8">
        <v>39567</v>
      </c>
      <c r="B3153" s="260">
        <v>1395.6099850000001</v>
      </c>
      <c r="C3153" s="260">
        <v>1397</v>
      </c>
      <c r="D3153" s="260">
        <v>1386.6999510000001</v>
      </c>
      <c r="E3153" s="260">
        <v>1390.9399410000001</v>
      </c>
      <c r="F3153" s="261">
        <v>1390.9399410000001</v>
      </c>
      <c r="G3153" s="260">
        <v>3815320000</v>
      </c>
      <c r="H3153" s="263">
        <f t="shared" si="49"/>
        <v>-3.8886928388918349E-3</v>
      </c>
      <c r="I3153" s="262"/>
      <c r="J3153" s="266">
        <v>3151</v>
      </c>
      <c r="K3153">
        <v>-3.8886928388918349E-3</v>
      </c>
      <c r="L3153" s="267">
        <v>-1.005018593413563E-3</v>
      </c>
    </row>
    <row r="3154" spans="1:12" ht="14.4" x14ac:dyDescent="0.3">
      <c r="A3154" s="8">
        <v>39566</v>
      </c>
      <c r="B3154" s="260">
        <v>1397.959961</v>
      </c>
      <c r="C3154" s="260">
        <v>1402.900024</v>
      </c>
      <c r="D3154" s="260">
        <v>1394.400024</v>
      </c>
      <c r="E3154" s="260">
        <v>1396.369995</v>
      </c>
      <c r="F3154" s="261">
        <v>1396.369995</v>
      </c>
      <c r="G3154" s="260">
        <v>3607000000</v>
      </c>
      <c r="H3154" s="263">
        <f t="shared" si="49"/>
        <v>-1.0516017825748637E-3</v>
      </c>
      <c r="I3154" s="262"/>
      <c r="J3154" s="266">
        <v>3152</v>
      </c>
      <c r="K3154">
        <v>-1.0516017825748637E-3</v>
      </c>
      <c r="L3154" s="267">
        <v>-1.0024012604976115E-3</v>
      </c>
    </row>
    <row r="3155" spans="1:12" ht="14.4" x14ac:dyDescent="0.3">
      <c r="A3155" s="8">
        <v>39563</v>
      </c>
      <c r="B3155" s="260">
        <v>1387.880005</v>
      </c>
      <c r="C3155" s="260">
        <v>1399.1099850000001</v>
      </c>
      <c r="D3155" s="260">
        <v>1379.9799800000001</v>
      </c>
      <c r="E3155" s="260">
        <v>1397.839966</v>
      </c>
      <c r="F3155" s="261">
        <v>1397.839966</v>
      </c>
      <c r="G3155" s="260">
        <v>3891150000</v>
      </c>
      <c r="H3155" s="263">
        <f t="shared" si="49"/>
        <v>6.4947367914601727E-3</v>
      </c>
      <c r="I3155" s="262"/>
      <c r="J3155" s="266">
        <v>3153</v>
      </c>
      <c r="K3155">
        <v>6.4947367914601727E-3</v>
      </c>
      <c r="L3155" s="267">
        <v>-9.997787402460912E-4</v>
      </c>
    </row>
    <row r="3156" spans="1:12" ht="14.4" x14ac:dyDescent="0.3">
      <c r="A3156" s="8">
        <v>39562</v>
      </c>
      <c r="B3156" s="260">
        <v>1380.5200199999999</v>
      </c>
      <c r="C3156" s="260">
        <v>1397.719971</v>
      </c>
      <c r="D3156" s="260">
        <v>1371.089966</v>
      </c>
      <c r="E3156" s="260">
        <v>1388.8199460000001</v>
      </c>
      <c r="F3156" s="261">
        <v>1388.8199460000001</v>
      </c>
      <c r="G3156" s="260">
        <v>4461660000</v>
      </c>
      <c r="H3156" s="263">
        <f t="shared" si="49"/>
        <v>6.4422772547282642E-3</v>
      </c>
      <c r="I3156" s="262"/>
      <c r="J3156" s="266">
        <v>3154</v>
      </c>
      <c r="K3156">
        <v>6.4422772547282642E-3</v>
      </c>
      <c r="L3156" s="267">
        <v>-9.974457676294199E-4</v>
      </c>
    </row>
    <row r="3157" spans="1:12" ht="14.4" x14ac:dyDescent="0.3">
      <c r="A3157" s="8">
        <v>39561</v>
      </c>
      <c r="B3157" s="260">
        <v>1378.400024</v>
      </c>
      <c r="C3157" s="260">
        <v>1387.869995</v>
      </c>
      <c r="D3157" s="260">
        <v>1372.23999</v>
      </c>
      <c r="E3157" s="260">
        <v>1379.9300539999999</v>
      </c>
      <c r="F3157" s="261">
        <v>1379.9300539999999</v>
      </c>
      <c r="G3157" s="260">
        <v>4103610000</v>
      </c>
      <c r="H3157" s="263">
        <f t="shared" si="49"/>
        <v>2.8999179986736335E-3</v>
      </c>
      <c r="I3157" s="262"/>
      <c r="J3157" s="266">
        <v>3155</v>
      </c>
      <c r="K3157">
        <v>2.8999179986736335E-3</v>
      </c>
      <c r="L3157" s="267">
        <v>-9.9583088590096507E-4</v>
      </c>
    </row>
    <row r="3158" spans="1:12" ht="14.4" x14ac:dyDescent="0.3">
      <c r="A3158" s="8">
        <v>39560</v>
      </c>
      <c r="B3158" s="260">
        <v>1386.4300539999999</v>
      </c>
      <c r="C3158" s="260">
        <v>1386.4300539999999</v>
      </c>
      <c r="D3158" s="260">
        <v>1369.839966</v>
      </c>
      <c r="E3158" s="260">
        <v>1375.9399410000001</v>
      </c>
      <c r="F3158" s="261">
        <v>1375.9399410000001</v>
      </c>
      <c r="G3158" s="260">
        <v>3821900000</v>
      </c>
      <c r="H3158" s="263">
        <f t="shared" si="49"/>
        <v>-8.8102340580401353E-3</v>
      </c>
      <c r="I3158" s="262"/>
      <c r="J3158" s="266">
        <v>3156</v>
      </c>
      <c r="K3158">
        <v>-8.8102340580401353E-3</v>
      </c>
      <c r="L3158" s="267">
        <v>-9.9453207716211503E-4</v>
      </c>
    </row>
    <row r="3159" spans="1:12" ht="14.4" x14ac:dyDescent="0.3">
      <c r="A3159" s="8">
        <v>39559</v>
      </c>
      <c r="B3159" s="260">
        <v>1387.719971</v>
      </c>
      <c r="C3159" s="260">
        <v>1390.2299800000001</v>
      </c>
      <c r="D3159" s="260">
        <v>1379.25</v>
      </c>
      <c r="E3159" s="260">
        <v>1388.170044</v>
      </c>
      <c r="F3159" s="261">
        <v>1388.170044</v>
      </c>
      <c r="G3159" s="260">
        <v>3420570000</v>
      </c>
      <c r="H3159" s="263">
        <f t="shared" si="49"/>
        <v>-1.5535247519331136E-3</v>
      </c>
      <c r="I3159" s="262"/>
      <c r="J3159" s="266">
        <v>3157</v>
      </c>
      <c r="K3159">
        <v>-1.5535247519331136E-3</v>
      </c>
      <c r="L3159" s="267">
        <v>-9.9437660710954725E-4</v>
      </c>
    </row>
    <row r="3160" spans="1:12" ht="14.4" x14ac:dyDescent="0.3">
      <c r="A3160" s="8">
        <v>39556</v>
      </c>
      <c r="B3160" s="260">
        <v>1369</v>
      </c>
      <c r="C3160" s="260">
        <v>1395.900024</v>
      </c>
      <c r="D3160" s="260">
        <v>1369</v>
      </c>
      <c r="E3160" s="260">
        <v>1390.329956</v>
      </c>
      <c r="F3160" s="261">
        <v>1390.329956</v>
      </c>
      <c r="G3160" s="260">
        <v>4222380000</v>
      </c>
      <c r="H3160" s="263">
        <f t="shared" si="49"/>
        <v>1.8139002262660738E-2</v>
      </c>
      <c r="I3160" s="262"/>
      <c r="J3160" s="266">
        <v>3158</v>
      </c>
      <c r="K3160">
        <v>1.8139002262660738E-2</v>
      </c>
      <c r="L3160" s="267">
        <v>-9.9418192141988659E-4</v>
      </c>
    </row>
    <row r="3161" spans="1:12" ht="14.4" x14ac:dyDescent="0.3">
      <c r="A3161" s="8">
        <v>39555</v>
      </c>
      <c r="B3161" s="260">
        <v>1363.369995</v>
      </c>
      <c r="C3161" s="260">
        <v>1368.599976</v>
      </c>
      <c r="D3161" s="260">
        <v>1357.25</v>
      </c>
      <c r="E3161" s="260">
        <v>1365.5600589999999</v>
      </c>
      <c r="F3161" s="261">
        <v>1365.5600589999999</v>
      </c>
      <c r="G3161" s="260">
        <v>3713880000</v>
      </c>
      <c r="H3161" s="263">
        <f t="shared" si="49"/>
        <v>6.2291477624811518E-4</v>
      </c>
      <c r="I3161" s="262"/>
      <c r="J3161" s="266">
        <v>3159</v>
      </c>
      <c r="K3161">
        <v>6.2291477624811518E-4</v>
      </c>
      <c r="L3161" s="267">
        <v>-9.8428493237676627E-4</v>
      </c>
    </row>
    <row r="3162" spans="1:12" ht="14.4" x14ac:dyDescent="0.3">
      <c r="A3162" s="8">
        <v>39554</v>
      </c>
      <c r="B3162" s="260">
        <v>1337.0200199999999</v>
      </c>
      <c r="C3162" s="260">
        <v>1365.48999</v>
      </c>
      <c r="D3162" s="260">
        <v>1337.0200199999999</v>
      </c>
      <c r="E3162" s="260">
        <v>1364.709961</v>
      </c>
      <c r="F3162" s="261">
        <v>1364.709961</v>
      </c>
      <c r="G3162" s="260">
        <v>4260370000</v>
      </c>
      <c r="H3162" s="263">
        <f t="shared" si="49"/>
        <v>2.2691265764912167E-2</v>
      </c>
      <c r="I3162" s="262"/>
      <c r="J3162" s="266">
        <v>3160</v>
      </c>
      <c r="K3162">
        <v>2.2691265764912167E-2</v>
      </c>
      <c r="L3162" s="267">
        <v>-9.8374149784940471E-4</v>
      </c>
    </row>
    <row r="3163" spans="1:12" ht="14.4" x14ac:dyDescent="0.3">
      <c r="A3163" s="8">
        <v>39553</v>
      </c>
      <c r="B3163" s="260">
        <v>1331.719971</v>
      </c>
      <c r="C3163" s="260">
        <v>1337.719971</v>
      </c>
      <c r="D3163" s="260">
        <v>1324.349976</v>
      </c>
      <c r="E3163" s="260">
        <v>1334.4300539999999</v>
      </c>
      <c r="F3163" s="261">
        <v>1334.4300539999999</v>
      </c>
      <c r="G3163" s="260">
        <v>3581230000</v>
      </c>
      <c r="H3163" s="263">
        <f t="shared" si="49"/>
        <v>4.5998767227725225E-3</v>
      </c>
      <c r="I3163" s="262"/>
      <c r="J3163" s="266">
        <v>3161</v>
      </c>
      <c r="K3163">
        <v>4.5998767227725225E-3</v>
      </c>
      <c r="L3163" s="267">
        <v>-9.7885487856738977E-4</v>
      </c>
    </row>
    <row r="3164" spans="1:12" ht="14.4" x14ac:dyDescent="0.3">
      <c r="A3164" s="8">
        <v>39552</v>
      </c>
      <c r="B3164" s="260">
        <v>1332.1999510000001</v>
      </c>
      <c r="C3164" s="260">
        <v>1335.6400149999999</v>
      </c>
      <c r="D3164" s="260">
        <v>1326.160034</v>
      </c>
      <c r="E3164" s="260">
        <v>1328.3199460000001</v>
      </c>
      <c r="F3164" s="261">
        <v>1328.3199460000001</v>
      </c>
      <c r="G3164" s="260">
        <v>3565020000</v>
      </c>
      <c r="H3164" s="263">
        <f t="shared" si="49"/>
        <v>-3.3837849904987923E-3</v>
      </c>
      <c r="I3164" s="262"/>
      <c r="J3164" s="266">
        <v>3162</v>
      </c>
      <c r="K3164">
        <v>-3.3837849904987923E-3</v>
      </c>
      <c r="L3164" s="267">
        <v>-9.7876319735198578E-4</v>
      </c>
    </row>
    <row r="3165" spans="1:12" ht="14.4" x14ac:dyDescent="0.3">
      <c r="A3165" s="8">
        <v>39549</v>
      </c>
      <c r="B3165" s="260">
        <v>1357.9799800000001</v>
      </c>
      <c r="C3165" s="260">
        <v>1357.9799800000001</v>
      </c>
      <c r="D3165" s="260">
        <v>1331.209961</v>
      </c>
      <c r="E3165" s="260">
        <v>1332.829956</v>
      </c>
      <c r="F3165" s="261">
        <v>1332.829956</v>
      </c>
      <c r="G3165" s="260">
        <v>3723790000</v>
      </c>
      <c r="H3165" s="263">
        <f t="shared" si="49"/>
        <v>-2.0374181030954421E-2</v>
      </c>
      <c r="I3165" s="262"/>
      <c r="J3165" s="266">
        <v>3163</v>
      </c>
      <c r="K3165">
        <v>-2.0374181030954421E-2</v>
      </c>
      <c r="L3165" s="267">
        <v>-9.7631804306301442E-4</v>
      </c>
    </row>
    <row r="3166" spans="1:12" ht="14.4" x14ac:dyDescent="0.3">
      <c r="A3166" s="8">
        <v>39548</v>
      </c>
      <c r="B3166" s="260">
        <v>1355.369995</v>
      </c>
      <c r="C3166" s="260">
        <v>1367.23999</v>
      </c>
      <c r="D3166" s="260">
        <v>1350.1099850000001</v>
      </c>
      <c r="E3166" s="260">
        <v>1360.5500489999999</v>
      </c>
      <c r="F3166" s="261">
        <v>1360.5500489999999</v>
      </c>
      <c r="G3166" s="260">
        <v>3686150000</v>
      </c>
      <c r="H3166" s="263">
        <f t="shared" si="49"/>
        <v>4.4740522593303992E-3</v>
      </c>
      <c r="I3166" s="262"/>
      <c r="J3166" s="266">
        <v>3164</v>
      </c>
      <c r="K3166">
        <v>4.4740522593303992E-3</v>
      </c>
      <c r="L3166" s="267">
        <v>-9.7614366334478325E-4</v>
      </c>
    </row>
    <row r="3167" spans="1:12" ht="14.4" x14ac:dyDescent="0.3">
      <c r="A3167" s="8">
        <v>39547</v>
      </c>
      <c r="B3167" s="260">
        <v>1365.5</v>
      </c>
      <c r="C3167" s="260">
        <v>1368.3900149999999</v>
      </c>
      <c r="D3167" s="260">
        <v>1349.969971</v>
      </c>
      <c r="E3167" s="260">
        <v>1354.48999</v>
      </c>
      <c r="F3167" s="261">
        <v>1354.48999</v>
      </c>
      <c r="G3167" s="260">
        <v>3556670000</v>
      </c>
      <c r="H3167" s="263">
        <f t="shared" si="49"/>
        <v>-8.0920725020205315E-3</v>
      </c>
      <c r="I3167" s="262"/>
      <c r="J3167" s="266">
        <v>3165</v>
      </c>
      <c r="K3167">
        <v>-8.0920725020205315E-3</v>
      </c>
      <c r="L3167" s="267">
        <v>-9.7556940685901547E-4</v>
      </c>
    </row>
    <row r="3168" spans="1:12" ht="14.4" x14ac:dyDescent="0.3">
      <c r="A3168" s="8">
        <v>39546</v>
      </c>
      <c r="B3168" s="260">
        <v>1370.160034</v>
      </c>
      <c r="C3168" s="260">
        <v>1370.160034</v>
      </c>
      <c r="D3168" s="260">
        <v>1360.619995</v>
      </c>
      <c r="E3168" s="260">
        <v>1365.540039</v>
      </c>
      <c r="F3168" s="261">
        <v>1365.540039</v>
      </c>
      <c r="G3168" s="260">
        <v>3602500000</v>
      </c>
      <c r="H3168" s="263">
        <f t="shared" si="49"/>
        <v>-5.1000333695911948E-3</v>
      </c>
      <c r="I3168" s="262"/>
      <c r="J3168" s="266">
        <v>3166</v>
      </c>
      <c r="K3168">
        <v>-5.1000333695911948E-3</v>
      </c>
      <c r="L3168" s="267">
        <v>-9.7268816832883544E-4</v>
      </c>
    </row>
    <row r="3169" spans="1:12" ht="14.4" x14ac:dyDescent="0.3">
      <c r="A3169" s="8">
        <v>39545</v>
      </c>
      <c r="B3169" s="260">
        <v>1373.6899410000001</v>
      </c>
      <c r="C3169" s="260">
        <v>1386.73999</v>
      </c>
      <c r="D3169" s="260">
        <v>1369.0200199999999</v>
      </c>
      <c r="E3169" s="260">
        <v>1372.540039</v>
      </c>
      <c r="F3169" s="261">
        <v>1372.540039</v>
      </c>
      <c r="G3169" s="260">
        <v>3747780000</v>
      </c>
      <c r="H3169" s="263">
        <f t="shared" si="49"/>
        <v>1.561598775920591E-3</v>
      </c>
      <c r="I3169" s="262"/>
      <c r="J3169" s="266">
        <v>3167</v>
      </c>
      <c r="K3169">
        <v>1.561598775920591E-3</v>
      </c>
      <c r="L3169" s="267">
        <v>-9.6660774066432249E-4</v>
      </c>
    </row>
    <row r="3170" spans="1:12" ht="14.4" x14ac:dyDescent="0.3">
      <c r="A3170" s="8">
        <v>39542</v>
      </c>
      <c r="B3170" s="260">
        <v>1369.849976</v>
      </c>
      <c r="C3170" s="260">
        <v>1380.910034</v>
      </c>
      <c r="D3170" s="260">
        <v>1362.829956</v>
      </c>
      <c r="E3170" s="260">
        <v>1370.400024</v>
      </c>
      <c r="F3170" s="261">
        <v>1370.400024</v>
      </c>
      <c r="G3170" s="260">
        <v>3703100000</v>
      </c>
      <c r="H3170" s="263">
        <f t="shared" si="49"/>
        <v>7.9599575920454133E-4</v>
      </c>
      <c r="I3170" s="262"/>
      <c r="J3170" s="266">
        <v>3168</v>
      </c>
      <c r="K3170">
        <v>7.9599575920454133E-4</v>
      </c>
      <c r="L3170" s="267">
        <v>-9.6627435671798603E-4</v>
      </c>
    </row>
    <row r="3171" spans="1:12" ht="14.4" x14ac:dyDescent="0.3">
      <c r="A3171" s="8">
        <v>39541</v>
      </c>
      <c r="B3171" s="260">
        <v>1365.6899410000001</v>
      </c>
      <c r="C3171" s="260">
        <v>1375.660034</v>
      </c>
      <c r="D3171" s="260">
        <v>1358.6800539999999</v>
      </c>
      <c r="E3171" s="260">
        <v>1369.3100589999999</v>
      </c>
      <c r="F3171" s="261">
        <v>1369.3100589999999</v>
      </c>
      <c r="G3171" s="260">
        <v>3920100000</v>
      </c>
      <c r="H3171" s="263">
        <f t="shared" si="49"/>
        <v>1.3016386933027977E-3</v>
      </c>
      <c r="I3171" s="262"/>
      <c r="J3171" s="266">
        <v>3169</v>
      </c>
      <c r="K3171">
        <v>1.3016386933027977E-3</v>
      </c>
      <c r="L3171" s="267">
        <v>-9.6384986393187983E-4</v>
      </c>
    </row>
    <row r="3172" spans="1:12" ht="14.4" x14ac:dyDescent="0.3">
      <c r="A3172" s="8">
        <v>39540</v>
      </c>
      <c r="B3172" s="260">
        <v>1369.959961</v>
      </c>
      <c r="C3172" s="260">
        <v>1377.9499510000001</v>
      </c>
      <c r="D3172" s="260">
        <v>1361.5500489999999</v>
      </c>
      <c r="E3172" s="260">
        <v>1367.530029</v>
      </c>
      <c r="F3172" s="261">
        <v>1367.530029</v>
      </c>
      <c r="G3172" s="260">
        <v>4320440000</v>
      </c>
      <c r="H3172" s="263">
        <f t="shared" si="49"/>
        <v>-1.934070629815134E-3</v>
      </c>
      <c r="I3172" s="262"/>
      <c r="J3172" s="266">
        <v>3170</v>
      </c>
      <c r="K3172">
        <v>-1.934070629815134E-3</v>
      </c>
      <c r="L3172" s="267">
        <v>-9.5692517432950121E-4</v>
      </c>
    </row>
    <row r="3173" spans="1:12" ht="14.4" x14ac:dyDescent="0.3">
      <c r="A3173" s="8">
        <v>39539</v>
      </c>
      <c r="B3173" s="260">
        <v>1326.410034</v>
      </c>
      <c r="C3173" s="260">
        <v>1370.1800539999999</v>
      </c>
      <c r="D3173" s="260">
        <v>1326.410034</v>
      </c>
      <c r="E3173" s="260">
        <v>1370.1800539999999</v>
      </c>
      <c r="F3173" s="261">
        <v>1370.1800539999999</v>
      </c>
      <c r="G3173" s="260">
        <v>4745120000</v>
      </c>
      <c r="H3173" s="263">
        <f t="shared" si="49"/>
        <v>3.5896351976201044E-2</v>
      </c>
      <c r="I3173" s="262"/>
      <c r="J3173" s="266">
        <v>3171</v>
      </c>
      <c r="K3173">
        <v>3.5896351976201044E-2</v>
      </c>
      <c r="L3173" s="267">
        <v>-9.5640775163308958E-4</v>
      </c>
    </row>
    <row r="3174" spans="1:12" ht="14.4" x14ac:dyDescent="0.3">
      <c r="A3174" s="8">
        <v>39538</v>
      </c>
      <c r="B3174" s="260">
        <v>1315.920044</v>
      </c>
      <c r="C3174" s="260">
        <v>1328.5200199999999</v>
      </c>
      <c r="D3174" s="260">
        <v>1312.8100589999999</v>
      </c>
      <c r="E3174" s="260">
        <v>1322.6999510000001</v>
      </c>
      <c r="F3174" s="261">
        <v>1322.6999510000001</v>
      </c>
      <c r="G3174" s="260">
        <v>4188990000</v>
      </c>
      <c r="H3174" s="263">
        <f t="shared" si="49"/>
        <v>5.6872463655739825E-3</v>
      </c>
      <c r="I3174" s="262"/>
      <c r="J3174" s="266">
        <v>3172</v>
      </c>
      <c r="K3174">
        <v>5.6872463655739825E-3</v>
      </c>
      <c r="L3174" s="267">
        <v>-9.5208866883559988E-4</v>
      </c>
    </row>
    <row r="3175" spans="1:12" ht="14.4" x14ac:dyDescent="0.3">
      <c r="A3175" s="8">
        <v>39535</v>
      </c>
      <c r="B3175" s="260">
        <v>1327.0200199999999</v>
      </c>
      <c r="C3175" s="260">
        <v>1334.869995</v>
      </c>
      <c r="D3175" s="260">
        <v>1312.9499510000001</v>
      </c>
      <c r="E3175" s="260">
        <v>1315.219971</v>
      </c>
      <c r="F3175" s="261">
        <v>1315.219971</v>
      </c>
      <c r="G3175" s="260">
        <v>3686980000</v>
      </c>
      <c r="H3175" s="263">
        <f t="shared" si="49"/>
        <v>-7.9501862482637253E-3</v>
      </c>
      <c r="I3175" s="262"/>
      <c r="J3175" s="266">
        <v>3173</v>
      </c>
      <c r="K3175">
        <v>-7.9501862482637253E-3</v>
      </c>
      <c r="L3175" s="267">
        <v>-9.5176859959378226E-4</v>
      </c>
    </row>
    <row r="3176" spans="1:12" ht="14.4" x14ac:dyDescent="0.3">
      <c r="A3176" s="8">
        <v>39534</v>
      </c>
      <c r="B3176" s="260">
        <v>1340.339966</v>
      </c>
      <c r="C3176" s="260">
        <v>1345.619995</v>
      </c>
      <c r="D3176" s="260">
        <v>1325.660034</v>
      </c>
      <c r="E3176" s="260">
        <v>1325.76001</v>
      </c>
      <c r="F3176" s="261">
        <v>1325.76001</v>
      </c>
      <c r="G3176" s="260">
        <v>4037930000</v>
      </c>
      <c r="H3176" s="263">
        <f t="shared" si="49"/>
        <v>-1.146048104411773E-2</v>
      </c>
      <c r="I3176" s="262"/>
      <c r="J3176" s="266">
        <v>3174</v>
      </c>
      <c r="K3176">
        <v>-1.146048104411773E-2</v>
      </c>
      <c r="L3176" s="267">
        <v>-9.5036559442986319E-4</v>
      </c>
    </row>
    <row r="3177" spans="1:12" ht="14.4" x14ac:dyDescent="0.3">
      <c r="A3177" s="8">
        <v>39533</v>
      </c>
      <c r="B3177" s="260">
        <v>1352.4499510000001</v>
      </c>
      <c r="C3177" s="260">
        <v>1352.4499510000001</v>
      </c>
      <c r="D3177" s="260">
        <v>1336.410034</v>
      </c>
      <c r="E3177" s="260">
        <v>1341.130005</v>
      </c>
      <c r="F3177" s="261">
        <v>1341.130005</v>
      </c>
      <c r="G3177" s="260">
        <v>4055670000</v>
      </c>
      <c r="H3177" s="263">
        <f t="shared" si="49"/>
        <v>-8.7657596047699144E-3</v>
      </c>
      <c r="I3177" s="262"/>
      <c r="J3177" s="266">
        <v>3175</v>
      </c>
      <c r="K3177">
        <v>-8.7657596047699144E-3</v>
      </c>
      <c r="L3177" s="267">
        <v>-9.5006751722561387E-4</v>
      </c>
    </row>
    <row r="3178" spans="1:12" ht="14.4" x14ac:dyDescent="0.3">
      <c r="A3178" s="8">
        <v>39532</v>
      </c>
      <c r="B3178" s="260">
        <v>1349.0699460000001</v>
      </c>
      <c r="C3178" s="260">
        <v>1357.469971</v>
      </c>
      <c r="D3178" s="260">
        <v>1341.209961</v>
      </c>
      <c r="E3178" s="260">
        <v>1352.98999</v>
      </c>
      <c r="F3178" s="261">
        <v>1352.98999</v>
      </c>
      <c r="G3178" s="260">
        <v>4145120000</v>
      </c>
      <c r="H3178" s="263">
        <f t="shared" si="49"/>
        <v>2.3038973749374496E-3</v>
      </c>
      <c r="I3178" s="262"/>
      <c r="J3178" s="266">
        <v>3176</v>
      </c>
      <c r="K3178">
        <v>2.3038973749374496E-3</v>
      </c>
      <c r="L3178" s="267">
        <v>-9.4844767122883428E-4</v>
      </c>
    </row>
    <row r="3179" spans="1:12" ht="14.4" x14ac:dyDescent="0.3">
      <c r="A3179" s="8">
        <v>39531</v>
      </c>
      <c r="B3179" s="260">
        <v>1330.290039</v>
      </c>
      <c r="C3179" s="260">
        <v>1359.6800539999999</v>
      </c>
      <c r="D3179" s="260">
        <v>1330.290039</v>
      </c>
      <c r="E3179" s="260">
        <v>1349.880005</v>
      </c>
      <c r="F3179" s="261">
        <v>1349.880005</v>
      </c>
      <c r="G3179" s="260">
        <v>4499000000</v>
      </c>
      <c r="H3179" s="263">
        <f t="shared" si="49"/>
        <v>1.5321430336579428E-2</v>
      </c>
      <c r="I3179" s="262"/>
      <c r="J3179" s="266">
        <v>3177</v>
      </c>
      <c r="K3179">
        <v>1.5321430336579428E-2</v>
      </c>
      <c r="L3179" s="267">
        <v>-9.46658057829623E-4</v>
      </c>
    </row>
    <row r="3180" spans="1:12" ht="14.4" x14ac:dyDescent="0.3">
      <c r="A3180" s="8">
        <v>39527</v>
      </c>
      <c r="B3180" s="260">
        <v>1299.670044</v>
      </c>
      <c r="C3180" s="260">
        <v>1330.670044</v>
      </c>
      <c r="D3180" s="260">
        <v>1295.219971</v>
      </c>
      <c r="E3180" s="260">
        <v>1329.51001</v>
      </c>
      <c r="F3180" s="261">
        <v>1329.51001</v>
      </c>
      <c r="G3180" s="260">
        <v>6145220000</v>
      </c>
      <c r="H3180" s="263">
        <f t="shared" si="49"/>
        <v>2.3944459378663137E-2</v>
      </c>
      <c r="I3180" s="262"/>
      <c r="J3180" s="266">
        <v>3178</v>
      </c>
      <c r="K3180">
        <v>2.3944459378663137E-2</v>
      </c>
      <c r="L3180" s="267">
        <v>-9.4358649553833091E-4</v>
      </c>
    </row>
    <row r="3181" spans="1:12" ht="14.4" x14ac:dyDescent="0.3">
      <c r="A3181" s="8">
        <v>39526</v>
      </c>
      <c r="B3181" s="260">
        <v>1330.969971</v>
      </c>
      <c r="C3181" s="260">
        <v>1341.51001</v>
      </c>
      <c r="D3181" s="260">
        <v>1298.420044</v>
      </c>
      <c r="E3181" s="260">
        <v>1298.420044</v>
      </c>
      <c r="F3181" s="261">
        <v>1298.420044</v>
      </c>
      <c r="G3181" s="260">
        <v>5358550000</v>
      </c>
      <c r="H3181" s="263">
        <f t="shared" si="49"/>
        <v>-2.4287198282814115E-2</v>
      </c>
      <c r="I3181" s="262"/>
      <c r="J3181" s="266">
        <v>3179</v>
      </c>
      <c r="K3181">
        <v>-2.4287198282814115E-2</v>
      </c>
      <c r="L3181" s="267">
        <v>-9.4008301883785519E-4</v>
      </c>
    </row>
    <row r="3182" spans="1:12" ht="14.4" x14ac:dyDescent="0.3">
      <c r="A3182" s="8">
        <v>39525</v>
      </c>
      <c r="B3182" s="260">
        <v>1277.160034</v>
      </c>
      <c r="C3182" s="260">
        <v>1330.73999</v>
      </c>
      <c r="D3182" s="260">
        <v>1277.160034</v>
      </c>
      <c r="E3182" s="260">
        <v>1330.73999</v>
      </c>
      <c r="F3182" s="261">
        <v>1330.73999</v>
      </c>
      <c r="G3182" s="260">
        <v>5335630000</v>
      </c>
      <c r="H3182" s="263">
        <f t="shared" si="49"/>
        <v>4.240953706550913E-2</v>
      </c>
      <c r="I3182" s="262"/>
      <c r="J3182" s="266">
        <v>3180</v>
      </c>
      <c r="K3182">
        <v>4.240953706550913E-2</v>
      </c>
      <c r="L3182" s="267">
        <v>-9.3952372164603215E-4</v>
      </c>
    </row>
    <row r="3183" spans="1:12" ht="14.4" x14ac:dyDescent="0.3">
      <c r="A3183" s="8">
        <v>39524</v>
      </c>
      <c r="B3183" s="260">
        <v>1283.209961</v>
      </c>
      <c r="C3183" s="260">
        <v>1287.5</v>
      </c>
      <c r="D3183" s="260">
        <v>1256.9799800000001</v>
      </c>
      <c r="E3183" s="260">
        <v>1276.599976</v>
      </c>
      <c r="F3183" s="261">
        <v>1276.599976</v>
      </c>
      <c r="G3183" s="260">
        <v>5683010000</v>
      </c>
      <c r="H3183" s="263">
        <f t="shared" si="49"/>
        <v>-8.9586837343920093E-3</v>
      </c>
      <c r="I3183" s="262"/>
      <c r="J3183" s="266">
        <v>3181</v>
      </c>
      <c r="K3183">
        <v>-8.9586837343920093E-3</v>
      </c>
      <c r="L3183" s="267">
        <v>-9.3135693511589969E-4</v>
      </c>
    </row>
    <row r="3184" spans="1:12" ht="14.4" x14ac:dyDescent="0.3">
      <c r="A3184" s="8">
        <v>39521</v>
      </c>
      <c r="B3184" s="260">
        <v>1316.0500489999999</v>
      </c>
      <c r="C3184" s="260">
        <v>1321.469971</v>
      </c>
      <c r="D3184" s="260">
        <v>1274.8599850000001</v>
      </c>
      <c r="E3184" s="260">
        <v>1288.1400149999999</v>
      </c>
      <c r="F3184" s="261">
        <v>1288.1400149999999</v>
      </c>
      <c r="G3184" s="260">
        <v>5153780000</v>
      </c>
      <c r="H3184" s="263">
        <f t="shared" si="49"/>
        <v>-2.0783261939113753E-2</v>
      </c>
      <c r="I3184" s="262"/>
      <c r="J3184" s="266">
        <v>3182</v>
      </c>
      <c r="K3184">
        <v>-2.0783261939113753E-2</v>
      </c>
      <c r="L3184" s="267">
        <v>-9.3067148153738982E-4</v>
      </c>
    </row>
    <row r="3185" spans="1:12" ht="14.4" x14ac:dyDescent="0.3">
      <c r="A3185" s="8">
        <v>39520</v>
      </c>
      <c r="B3185" s="260">
        <v>1305.26001</v>
      </c>
      <c r="C3185" s="260">
        <v>1321.6800539999999</v>
      </c>
      <c r="D3185" s="260">
        <v>1282.1099850000001</v>
      </c>
      <c r="E3185" s="260">
        <v>1315.4799800000001</v>
      </c>
      <c r="F3185" s="261">
        <v>1315.4799800000001</v>
      </c>
      <c r="G3185" s="260">
        <v>5073360000</v>
      </c>
      <c r="H3185" s="263">
        <f t="shared" si="49"/>
        <v>5.1269206181848038E-3</v>
      </c>
      <c r="I3185" s="262"/>
      <c r="J3185" s="266">
        <v>3183</v>
      </c>
      <c r="K3185">
        <v>5.1269206181848038E-3</v>
      </c>
      <c r="L3185" s="267">
        <v>-9.3051603155318719E-4</v>
      </c>
    </row>
    <row r="3186" spans="1:12" ht="14.4" x14ac:dyDescent="0.3">
      <c r="A3186" s="8">
        <v>39519</v>
      </c>
      <c r="B3186" s="260">
        <v>1321.130005</v>
      </c>
      <c r="C3186" s="260">
        <v>1333.26001</v>
      </c>
      <c r="D3186" s="260">
        <v>1307.8599850000001</v>
      </c>
      <c r="E3186" s="260">
        <v>1308.7700199999999</v>
      </c>
      <c r="F3186" s="261">
        <v>1308.7700199999999</v>
      </c>
      <c r="G3186" s="260">
        <v>4414280000</v>
      </c>
      <c r="H3186" s="263">
        <f t="shared" si="49"/>
        <v>-8.995573228415054E-3</v>
      </c>
      <c r="I3186" s="262"/>
      <c r="J3186" s="266">
        <v>3184</v>
      </c>
      <c r="K3186">
        <v>-8.995573228415054E-3</v>
      </c>
      <c r="L3186" s="267">
        <v>-9.2990712730496702E-4</v>
      </c>
    </row>
    <row r="3187" spans="1:12" ht="14.4" x14ac:dyDescent="0.3">
      <c r="A3187" s="8">
        <v>39518</v>
      </c>
      <c r="B3187" s="260">
        <v>1274.400024</v>
      </c>
      <c r="C3187" s="260">
        <v>1320.650024</v>
      </c>
      <c r="D3187" s="260">
        <v>1274.400024</v>
      </c>
      <c r="E3187" s="260">
        <v>1320.650024</v>
      </c>
      <c r="F3187" s="261">
        <v>1320.650024</v>
      </c>
      <c r="G3187" s="260">
        <v>5109080000</v>
      </c>
      <c r="H3187" s="263">
        <f t="shared" si="49"/>
        <v>3.7129843789039503E-2</v>
      </c>
      <c r="I3187" s="262"/>
      <c r="J3187" s="266">
        <v>3185</v>
      </c>
      <c r="K3187">
        <v>3.7129843789039503E-2</v>
      </c>
      <c r="L3187" s="267">
        <v>-9.2894742923164215E-4</v>
      </c>
    </row>
    <row r="3188" spans="1:12" ht="14.4" x14ac:dyDescent="0.3">
      <c r="A3188" s="8">
        <v>39517</v>
      </c>
      <c r="B3188" s="260">
        <v>1293.160034</v>
      </c>
      <c r="C3188" s="260">
        <v>1295.01001</v>
      </c>
      <c r="D3188" s="260">
        <v>1272.660034</v>
      </c>
      <c r="E3188" s="260">
        <v>1273.369995</v>
      </c>
      <c r="F3188" s="261">
        <v>1273.369995</v>
      </c>
      <c r="G3188" s="260">
        <v>4261240000</v>
      </c>
      <c r="H3188" s="263">
        <f t="shared" si="49"/>
        <v>-1.5463479187948843E-2</v>
      </c>
      <c r="I3188" s="262"/>
      <c r="J3188" s="266">
        <v>3186</v>
      </c>
      <c r="K3188">
        <v>-1.5463479187948843E-2</v>
      </c>
      <c r="L3188" s="267">
        <v>-9.1967278587539532E-4</v>
      </c>
    </row>
    <row r="3189" spans="1:12" ht="14.4" x14ac:dyDescent="0.3">
      <c r="A3189" s="8">
        <v>39514</v>
      </c>
      <c r="B3189" s="260">
        <v>1301.530029</v>
      </c>
      <c r="C3189" s="260">
        <v>1313.23999</v>
      </c>
      <c r="D3189" s="260">
        <v>1282.4300539999999</v>
      </c>
      <c r="E3189" s="260">
        <v>1293.369995</v>
      </c>
      <c r="F3189" s="261">
        <v>1293.369995</v>
      </c>
      <c r="G3189" s="260">
        <v>4565410000</v>
      </c>
      <c r="H3189" s="263">
        <f t="shared" si="49"/>
        <v>-8.4103617814007756E-3</v>
      </c>
      <c r="I3189" s="262"/>
      <c r="J3189" s="266">
        <v>3187</v>
      </c>
      <c r="K3189">
        <v>-8.4103617814007756E-3</v>
      </c>
      <c r="L3189" s="267">
        <v>-9.1944411683406602E-4</v>
      </c>
    </row>
    <row r="3190" spans="1:12" ht="14.4" x14ac:dyDescent="0.3">
      <c r="A3190" s="8">
        <v>39513</v>
      </c>
      <c r="B3190" s="260">
        <v>1332.1999510000001</v>
      </c>
      <c r="C3190" s="260">
        <v>1332.1999510000001</v>
      </c>
      <c r="D3190" s="260">
        <v>1303.420044</v>
      </c>
      <c r="E3190" s="260">
        <v>1304.339966</v>
      </c>
      <c r="F3190" s="261">
        <v>1304.339966</v>
      </c>
      <c r="G3190" s="260">
        <v>4323460000</v>
      </c>
      <c r="H3190" s="263">
        <f t="shared" si="49"/>
        <v>-2.2013935726687337E-2</v>
      </c>
      <c r="I3190" s="262"/>
      <c r="J3190" s="266">
        <v>3188</v>
      </c>
      <c r="K3190">
        <v>-2.2013935726687337E-2</v>
      </c>
      <c r="L3190" s="267">
        <v>-9.1927793690819266E-4</v>
      </c>
    </row>
    <row r="3191" spans="1:12" ht="14.4" x14ac:dyDescent="0.3">
      <c r="A3191" s="8">
        <v>39512</v>
      </c>
      <c r="B3191" s="260">
        <v>1327.6899410000001</v>
      </c>
      <c r="C3191" s="260">
        <v>1344.1899410000001</v>
      </c>
      <c r="D3191" s="260">
        <v>1320.219971</v>
      </c>
      <c r="E3191" s="260">
        <v>1333.6999510000001</v>
      </c>
      <c r="F3191" s="261">
        <v>1333.6999510000001</v>
      </c>
      <c r="G3191" s="260">
        <v>4277710000</v>
      </c>
      <c r="H3191" s="263">
        <f t="shared" si="49"/>
        <v>5.2383274919917512E-3</v>
      </c>
      <c r="I3191" s="262"/>
      <c r="J3191" s="266">
        <v>3189</v>
      </c>
      <c r="K3191">
        <v>5.2383274919917512E-3</v>
      </c>
      <c r="L3191" s="267">
        <v>-9.1802276290805813E-4</v>
      </c>
    </row>
    <row r="3192" spans="1:12" ht="14.4" x14ac:dyDescent="0.3">
      <c r="A3192" s="8">
        <v>39511</v>
      </c>
      <c r="B3192" s="260">
        <v>1329.579956</v>
      </c>
      <c r="C3192" s="260">
        <v>1331.030029</v>
      </c>
      <c r="D3192" s="260">
        <v>1307.3900149999999</v>
      </c>
      <c r="E3192" s="260">
        <v>1326.75</v>
      </c>
      <c r="F3192" s="261">
        <v>1326.75</v>
      </c>
      <c r="G3192" s="260">
        <v>4757180000</v>
      </c>
      <c r="H3192" s="263">
        <f t="shared" si="49"/>
        <v>-3.4476287929600122E-3</v>
      </c>
      <c r="I3192" s="262"/>
      <c r="J3192" s="266">
        <v>3190</v>
      </c>
      <c r="K3192">
        <v>-3.4476287929600122E-3</v>
      </c>
      <c r="L3192" s="267">
        <v>-9.1408568193080612E-4</v>
      </c>
    </row>
    <row r="3193" spans="1:12" ht="14.4" x14ac:dyDescent="0.3">
      <c r="A3193" s="8">
        <v>39510</v>
      </c>
      <c r="B3193" s="260">
        <v>1330.4499510000001</v>
      </c>
      <c r="C3193" s="260">
        <v>1335.130005</v>
      </c>
      <c r="D3193" s="260">
        <v>1320.040039</v>
      </c>
      <c r="E3193" s="260">
        <v>1331.339966</v>
      </c>
      <c r="F3193" s="261">
        <v>1331.339966</v>
      </c>
      <c r="G3193" s="260">
        <v>4117570000</v>
      </c>
      <c r="H3193" s="263">
        <f t="shared" si="49"/>
        <v>5.3355252574514215E-4</v>
      </c>
      <c r="I3193" s="262"/>
      <c r="J3193" s="266">
        <v>3191</v>
      </c>
      <c r="K3193">
        <v>5.3355252574514215E-4</v>
      </c>
      <c r="L3193" s="267">
        <v>-9.1029058237041612E-4</v>
      </c>
    </row>
    <row r="3194" spans="1:12" ht="14.4" x14ac:dyDescent="0.3">
      <c r="A3194" s="8">
        <v>39507</v>
      </c>
      <c r="B3194" s="260">
        <v>1364.0699460000001</v>
      </c>
      <c r="C3194" s="260">
        <v>1364.0699460000001</v>
      </c>
      <c r="D3194" s="260">
        <v>1325.420044</v>
      </c>
      <c r="E3194" s="260">
        <v>1330.630005</v>
      </c>
      <c r="F3194" s="261">
        <v>1330.630005</v>
      </c>
      <c r="G3194" s="260">
        <v>4426730000</v>
      </c>
      <c r="H3194" s="263">
        <f t="shared" si="49"/>
        <v>-2.7089704855781969E-2</v>
      </c>
      <c r="I3194" s="262"/>
      <c r="J3194" s="266">
        <v>3192</v>
      </c>
      <c r="K3194">
        <v>-2.7089704855781969E-2</v>
      </c>
      <c r="L3194" s="267">
        <v>-9.0974450080265681E-4</v>
      </c>
    </row>
    <row r="3195" spans="1:12" ht="14.4" x14ac:dyDescent="0.3">
      <c r="A3195" s="8">
        <v>39506</v>
      </c>
      <c r="B3195" s="260">
        <v>1378.160034</v>
      </c>
      <c r="C3195" s="260">
        <v>1378.160034</v>
      </c>
      <c r="D3195" s="260">
        <v>1363.160034</v>
      </c>
      <c r="E3195" s="260">
        <v>1367.6800539999999</v>
      </c>
      <c r="F3195" s="261">
        <v>1367.6800539999999</v>
      </c>
      <c r="G3195" s="260">
        <v>3938580000</v>
      </c>
      <c r="H3195" s="263">
        <f t="shared" si="49"/>
        <v>-8.9418746258478222E-3</v>
      </c>
      <c r="I3195" s="262"/>
      <c r="J3195" s="266">
        <v>3193</v>
      </c>
      <c r="K3195">
        <v>-8.9418746258478222E-3</v>
      </c>
      <c r="L3195" s="267">
        <v>-9.0716528875359897E-4</v>
      </c>
    </row>
    <row r="3196" spans="1:12" ht="14.4" x14ac:dyDescent="0.3">
      <c r="A3196" s="8">
        <v>39505</v>
      </c>
      <c r="B3196" s="260">
        <v>1378.9499510000001</v>
      </c>
      <c r="C3196" s="260">
        <v>1388.339966</v>
      </c>
      <c r="D3196" s="260">
        <v>1372</v>
      </c>
      <c r="E3196" s="260">
        <v>1380.0200199999999</v>
      </c>
      <c r="F3196" s="261">
        <v>1380.0200199999999</v>
      </c>
      <c r="G3196" s="260">
        <v>3904700000</v>
      </c>
      <c r="H3196" s="263">
        <f t="shared" si="49"/>
        <v>-9.1944411683406602E-4</v>
      </c>
      <c r="I3196" s="262"/>
      <c r="J3196" s="266">
        <v>3194</v>
      </c>
      <c r="K3196">
        <v>-9.1944411683406602E-4</v>
      </c>
      <c r="L3196" s="267">
        <v>-9.0494036865394322E-4</v>
      </c>
    </row>
    <row r="3197" spans="1:12" ht="14.4" x14ac:dyDescent="0.3">
      <c r="A3197" s="8">
        <v>39504</v>
      </c>
      <c r="B3197" s="260">
        <v>1371.76001</v>
      </c>
      <c r="C3197" s="260">
        <v>1387.339966</v>
      </c>
      <c r="D3197" s="260">
        <v>1363.290039</v>
      </c>
      <c r="E3197" s="260">
        <v>1381.290039</v>
      </c>
      <c r="F3197" s="261">
        <v>1381.290039</v>
      </c>
      <c r="G3197" s="260">
        <v>4096060000</v>
      </c>
      <c r="H3197" s="263">
        <f t="shared" si="49"/>
        <v>6.9179105270611016E-3</v>
      </c>
      <c r="I3197" s="262"/>
      <c r="J3197" s="266">
        <v>3195</v>
      </c>
      <c r="K3197">
        <v>6.9179105270611016E-3</v>
      </c>
      <c r="L3197" s="267">
        <v>-9.0029544775921974E-4</v>
      </c>
    </row>
    <row r="3198" spans="1:12" ht="14.4" x14ac:dyDescent="0.3">
      <c r="A3198" s="8">
        <v>39503</v>
      </c>
      <c r="B3198" s="260">
        <v>1352.75</v>
      </c>
      <c r="C3198" s="260">
        <v>1374.3599850000001</v>
      </c>
      <c r="D3198" s="260">
        <v>1346.030029</v>
      </c>
      <c r="E3198" s="260">
        <v>1371.8000489999999</v>
      </c>
      <c r="F3198" s="261">
        <v>1371.8000489999999</v>
      </c>
      <c r="G3198" s="260">
        <v>3866350000</v>
      </c>
      <c r="H3198" s="263">
        <f t="shared" si="49"/>
        <v>1.3812671702367116E-2</v>
      </c>
      <c r="I3198" s="262"/>
      <c r="J3198" s="266">
        <v>3196</v>
      </c>
      <c r="K3198">
        <v>1.3812671702367116E-2</v>
      </c>
      <c r="L3198" s="267">
        <v>-8.9764371357324384E-4</v>
      </c>
    </row>
    <row r="3199" spans="1:12" ht="14.4" x14ac:dyDescent="0.3">
      <c r="A3199" s="8">
        <v>39500</v>
      </c>
      <c r="B3199" s="260">
        <v>1344.219971</v>
      </c>
      <c r="C3199" s="260">
        <v>1354.3000489999999</v>
      </c>
      <c r="D3199" s="260">
        <v>1327.040039</v>
      </c>
      <c r="E3199" s="260">
        <v>1353.1099850000001</v>
      </c>
      <c r="F3199" s="261">
        <v>1353.1099850000001</v>
      </c>
      <c r="G3199" s="260">
        <v>3572660000</v>
      </c>
      <c r="H3199" s="263">
        <f t="shared" si="49"/>
        <v>7.8806103189219892E-3</v>
      </c>
      <c r="I3199" s="262"/>
      <c r="J3199" s="266">
        <v>3197</v>
      </c>
      <c r="K3199">
        <v>7.8806103189219892E-3</v>
      </c>
      <c r="L3199" s="267">
        <v>-8.9729014513276184E-4</v>
      </c>
    </row>
    <row r="3200" spans="1:12" ht="14.4" x14ac:dyDescent="0.3">
      <c r="A3200" s="8">
        <v>39499</v>
      </c>
      <c r="B3200" s="260">
        <v>1362.209961</v>
      </c>
      <c r="C3200" s="260">
        <v>1367.9399410000001</v>
      </c>
      <c r="D3200" s="260">
        <v>1339.339966</v>
      </c>
      <c r="E3200" s="260">
        <v>1342.530029</v>
      </c>
      <c r="F3200" s="261">
        <v>1342.530029</v>
      </c>
      <c r="G3200" s="260">
        <v>3696660000</v>
      </c>
      <c r="H3200" s="263">
        <f t="shared" si="49"/>
        <v>-1.2867362945557433E-2</v>
      </c>
      <c r="I3200" s="262"/>
      <c r="J3200" s="266">
        <v>3198</v>
      </c>
      <c r="K3200">
        <v>-1.2867362945557433E-2</v>
      </c>
      <c r="L3200" s="267">
        <v>-8.962740531135502E-4</v>
      </c>
    </row>
    <row r="3201" spans="1:12" ht="14.4" x14ac:dyDescent="0.3">
      <c r="A3201" s="8">
        <v>39498</v>
      </c>
      <c r="B3201" s="260">
        <v>1348.3900149999999</v>
      </c>
      <c r="C3201" s="260">
        <v>1363.709961</v>
      </c>
      <c r="D3201" s="260">
        <v>1336.5500489999999</v>
      </c>
      <c r="E3201" s="260">
        <v>1360.030029</v>
      </c>
      <c r="F3201" s="261">
        <v>1360.030029</v>
      </c>
      <c r="G3201" s="260">
        <v>3870520000</v>
      </c>
      <c r="H3201" s="263">
        <f t="shared" si="49"/>
        <v>8.340870830020275E-3</v>
      </c>
      <c r="I3201" s="262"/>
      <c r="J3201" s="266">
        <v>3199</v>
      </c>
      <c r="K3201">
        <v>8.340870830020275E-3</v>
      </c>
      <c r="L3201" s="267">
        <v>-8.9393741081466259E-4</v>
      </c>
    </row>
    <row r="3202" spans="1:12" ht="14.4" x14ac:dyDescent="0.3">
      <c r="A3202" s="8">
        <v>39497</v>
      </c>
      <c r="B3202" s="260">
        <v>1355.8599850000001</v>
      </c>
      <c r="C3202" s="260">
        <v>1367.280029</v>
      </c>
      <c r="D3202" s="260">
        <v>1345.0500489999999</v>
      </c>
      <c r="E3202" s="260">
        <v>1348.780029</v>
      </c>
      <c r="F3202" s="261">
        <v>1348.780029</v>
      </c>
      <c r="G3202" s="260">
        <v>3613550000</v>
      </c>
      <c r="H3202" s="263">
        <f t="shared" si="49"/>
        <v>-8.962740531135502E-4</v>
      </c>
      <c r="I3202" s="262"/>
      <c r="J3202" s="266">
        <v>3200</v>
      </c>
      <c r="K3202">
        <v>-8.962740531135502E-4</v>
      </c>
      <c r="L3202" s="267">
        <v>-8.9148351488951394E-4</v>
      </c>
    </row>
    <row r="3203" spans="1:12" ht="14.4" x14ac:dyDescent="0.3">
      <c r="A3203" s="8">
        <v>39493</v>
      </c>
      <c r="B3203" s="260">
        <v>1347.5200199999999</v>
      </c>
      <c r="C3203" s="260">
        <v>1350</v>
      </c>
      <c r="D3203" s="260">
        <v>1338.130005</v>
      </c>
      <c r="E3203" s="260">
        <v>1349.98999</v>
      </c>
      <c r="F3203" s="261">
        <v>1349.98999</v>
      </c>
      <c r="G3203" s="260">
        <v>3583300000</v>
      </c>
      <c r="H3203" s="263">
        <f t="shared" si="49"/>
        <v>8.3774818184704526E-4</v>
      </c>
      <c r="I3203" s="262"/>
      <c r="J3203" s="266">
        <v>3201</v>
      </c>
      <c r="K3203">
        <v>8.3774818184704526E-4</v>
      </c>
      <c r="L3203" s="267">
        <v>-8.9040110107849613E-4</v>
      </c>
    </row>
    <row r="3204" spans="1:12" ht="14.4" x14ac:dyDescent="0.3">
      <c r="A3204" s="8">
        <v>39492</v>
      </c>
      <c r="B3204" s="260">
        <v>1367.329956</v>
      </c>
      <c r="C3204" s="260">
        <v>1368.160034</v>
      </c>
      <c r="D3204" s="260">
        <v>1347.3100589999999</v>
      </c>
      <c r="E3204" s="260">
        <v>1348.8599850000001</v>
      </c>
      <c r="F3204" s="261">
        <v>1348.8599850000001</v>
      </c>
      <c r="G3204" s="260">
        <v>3644760000</v>
      </c>
      <c r="H3204" s="263">
        <f t="shared" ref="H3204:H3267" si="50">(F3204-F3205)/F3205</f>
        <v>-1.342147623513399E-2</v>
      </c>
      <c r="I3204" s="262"/>
      <c r="J3204" s="266">
        <v>3202</v>
      </c>
      <c r="K3204">
        <v>-1.342147623513399E-2</v>
      </c>
      <c r="L3204" s="267">
        <v>-8.8990533877456165E-4</v>
      </c>
    </row>
    <row r="3205" spans="1:12" ht="14.4" x14ac:dyDescent="0.3">
      <c r="A3205" s="8">
        <v>39491</v>
      </c>
      <c r="B3205" s="260">
        <v>1353.119995</v>
      </c>
      <c r="C3205" s="260">
        <v>1369.2299800000001</v>
      </c>
      <c r="D3205" s="260">
        <v>1350.780029</v>
      </c>
      <c r="E3205" s="260">
        <v>1367.209961</v>
      </c>
      <c r="F3205" s="261">
        <v>1367.209961</v>
      </c>
      <c r="G3205" s="260">
        <v>3856420000</v>
      </c>
      <c r="H3205" s="263">
        <f t="shared" si="50"/>
        <v>1.360406284125922E-2</v>
      </c>
      <c r="I3205" s="262"/>
      <c r="J3205" s="266">
        <v>3203</v>
      </c>
      <c r="K3205">
        <v>1.360406284125922E-2</v>
      </c>
      <c r="L3205" s="267">
        <v>-8.8498749575710892E-4</v>
      </c>
    </row>
    <row r="3206" spans="1:12" ht="14.4" x14ac:dyDescent="0.3">
      <c r="A3206" s="8">
        <v>39490</v>
      </c>
      <c r="B3206" s="260">
        <v>1340.5500489999999</v>
      </c>
      <c r="C3206" s="260">
        <v>1362.099976</v>
      </c>
      <c r="D3206" s="260">
        <v>1339.3599850000001</v>
      </c>
      <c r="E3206" s="260">
        <v>1348.8599850000001</v>
      </c>
      <c r="F3206" s="261">
        <v>1348.8599850000001</v>
      </c>
      <c r="G3206" s="260">
        <v>4044640000</v>
      </c>
      <c r="H3206" s="263">
        <f t="shared" si="50"/>
        <v>7.2658964877723494E-3</v>
      </c>
      <c r="I3206" s="262"/>
      <c r="J3206" s="266">
        <v>3204</v>
      </c>
      <c r="K3206">
        <v>7.2658964877723494E-3</v>
      </c>
      <c r="L3206" s="267">
        <v>-8.8446803384448821E-4</v>
      </c>
    </row>
    <row r="3207" spans="1:12" ht="14.4" x14ac:dyDescent="0.3">
      <c r="A3207" s="8">
        <v>39489</v>
      </c>
      <c r="B3207" s="260">
        <v>1331.920044</v>
      </c>
      <c r="C3207" s="260">
        <v>1341.400024</v>
      </c>
      <c r="D3207" s="260">
        <v>1320.3199460000001</v>
      </c>
      <c r="E3207" s="260">
        <v>1339.130005</v>
      </c>
      <c r="F3207" s="261">
        <v>1339.130005</v>
      </c>
      <c r="G3207" s="260">
        <v>3593140000</v>
      </c>
      <c r="H3207" s="263">
        <f t="shared" si="50"/>
        <v>5.8889992190499698E-3</v>
      </c>
      <c r="I3207" s="262"/>
      <c r="J3207" s="266">
        <v>3205</v>
      </c>
      <c r="K3207">
        <v>5.8889992190499698E-3</v>
      </c>
      <c r="L3207" s="267">
        <v>-8.8308929126052719E-4</v>
      </c>
    </row>
    <row r="3208" spans="1:12" ht="14.4" x14ac:dyDescent="0.3">
      <c r="A3208" s="8">
        <v>39486</v>
      </c>
      <c r="B3208" s="260">
        <v>1336.880005</v>
      </c>
      <c r="C3208" s="260">
        <v>1341.219971</v>
      </c>
      <c r="D3208" s="260">
        <v>1321.0600589999999</v>
      </c>
      <c r="E3208" s="260">
        <v>1331.290039</v>
      </c>
      <c r="F3208" s="261">
        <v>1331.290039</v>
      </c>
      <c r="G3208" s="260">
        <v>3768490000</v>
      </c>
      <c r="H3208" s="263">
        <f t="shared" si="50"/>
        <v>-4.2037196648043234E-3</v>
      </c>
      <c r="I3208" s="262"/>
      <c r="J3208" s="266">
        <v>3206</v>
      </c>
      <c r="K3208">
        <v>-4.2037196648043234E-3</v>
      </c>
      <c r="L3208" s="267">
        <v>-8.8244299492412691E-4</v>
      </c>
    </row>
    <row r="3209" spans="1:12" ht="14.4" x14ac:dyDescent="0.3">
      <c r="A3209" s="8">
        <v>39485</v>
      </c>
      <c r="B3209" s="260">
        <v>1324.01001</v>
      </c>
      <c r="C3209" s="260">
        <v>1347.160034</v>
      </c>
      <c r="D3209" s="260">
        <v>1316.75</v>
      </c>
      <c r="E3209" s="260">
        <v>1336.910034</v>
      </c>
      <c r="F3209" s="261">
        <v>1336.910034</v>
      </c>
      <c r="G3209" s="260">
        <v>4589160000</v>
      </c>
      <c r="H3209" s="263">
        <f t="shared" si="50"/>
        <v>7.885772842099445E-3</v>
      </c>
      <c r="I3209" s="262"/>
      <c r="J3209" s="266">
        <v>3207</v>
      </c>
      <c r="K3209">
        <v>7.885772842099445E-3</v>
      </c>
      <c r="L3209" s="267">
        <v>-8.8117786390947913E-4</v>
      </c>
    </row>
    <row r="3210" spans="1:12" ht="14.4" x14ac:dyDescent="0.3">
      <c r="A3210" s="8">
        <v>39484</v>
      </c>
      <c r="B3210" s="260">
        <v>1339.4799800000001</v>
      </c>
      <c r="C3210" s="260">
        <v>1351.959961</v>
      </c>
      <c r="D3210" s="260">
        <v>1324.339966</v>
      </c>
      <c r="E3210" s="260">
        <v>1326.4499510000001</v>
      </c>
      <c r="F3210" s="261">
        <v>1326.4499510000001</v>
      </c>
      <c r="G3210" s="260">
        <v>4008120000</v>
      </c>
      <c r="H3210" s="263">
        <f t="shared" si="50"/>
        <v>-7.6236412838500073E-3</v>
      </c>
      <c r="I3210" s="262"/>
      <c r="J3210" s="266">
        <v>3208</v>
      </c>
      <c r="K3210">
        <v>-7.6236412838500073E-3</v>
      </c>
      <c r="L3210" s="267">
        <v>-8.8111677444123579E-4</v>
      </c>
    </row>
    <row r="3211" spans="1:12" ht="14.4" x14ac:dyDescent="0.3">
      <c r="A3211" s="8">
        <v>39483</v>
      </c>
      <c r="B3211" s="260">
        <v>1380.280029</v>
      </c>
      <c r="C3211" s="260">
        <v>1380.280029</v>
      </c>
      <c r="D3211" s="260">
        <v>1336.6400149999999</v>
      </c>
      <c r="E3211" s="260">
        <v>1336.6400149999999</v>
      </c>
      <c r="F3211" s="261">
        <v>1336.6400149999999</v>
      </c>
      <c r="G3211" s="260">
        <v>4315740000</v>
      </c>
      <c r="H3211" s="263">
        <f t="shared" si="50"/>
        <v>-3.1995432227048752E-2</v>
      </c>
      <c r="I3211" s="262"/>
      <c r="J3211" s="266">
        <v>3209</v>
      </c>
      <c r="K3211">
        <v>-3.1995432227048752E-2</v>
      </c>
      <c r="L3211" s="267">
        <v>-8.7738785046594624E-4</v>
      </c>
    </row>
    <row r="3212" spans="1:12" ht="14.4" x14ac:dyDescent="0.3">
      <c r="A3212" s="8">
        <v>39482</v>
      </c>
      <c r="B3212" s="260">
        <v>1395.380005</v>
      </c>
      <c r="C3212" s="260">
        <v>1395.380005</v>
      </c>
      <c r="D3212" s="260">
        <v>1379.6899410000001</v>
      </c>
      <c r="E3212" s="260">
        <v>1380.8199460000001</v>
      </c>
      <c r="F3212" s="261">
        <v>1380.8199460000001</v>
      </c>
      <c r="G3212" s="260">
        <v>3495780000</v>
      </c>
      <c r="H3212" s="263">
        <f t="shared" si="50"/>
        <v>-1.0462869630386283E-2</v>
      </c>
      <c r="I3212" s="262"/>
      <c r="J3212" s="266">
        <v>3210</v>
      </c>
      <c r="K3212">
        <v>-1.0462869630386283E-2</v>
      </c>
      <c r="L3212" s="267">
        <v>-8.7430199678531842E-4</v>
      </c>
    </row>
    <row r="3213" spans="1:12" ht="14.4" x14ac:dyDescent="0.3">
      <c r="A3213" s="8">
        <v>39479</v>
      </c>
      <c r="B3213" s="260">
        <v>1378.599976</v>
      </c>
      <c r="C3213" s="260">
        <v>1396.0200199999999</v>
      </c>
      <c r="D3213" s="260">
        <v>1375.9300539999999</v>
      </c>
      <c r="E3213" s="260">
        <v>1395.420044</v>
      </c>
      <c r="F3213" s="261">
        <v>1395.420044</v>
      </c>
      <c r="G3213" s="260">
        <v>4650770000</v>
      </c>
      <c r="H3213" s="263">
        <f t="shared" si="50"/>
        <v>1.2237491857649644E-2</v>
      </c>
      <c r="I3213" s="262"/>
      <c r="J3213" s="266">
        <v>3211</v>
      </c>
      <c r="K3213">
        <v>1.2237491857649644E-2</v>
      </c>
      <c r="L3213" s="267">
        <v>-8.7297733228540713E-4</v>
      </c>
    </row>
    <row r="3214" spans="1:12" ht="14.4" x14ac:dyDescent="0.3">
      <c r="A3214" s="8">
        <v>39478</v>
      </c>
      <c r="B3214" s="260">
        <v>1351.9799800000001</v>
      </c>
      <c r="C3214" s="260">
        <v>1385.619995</v>
      </c>
      <c r="D3214" s="260">
        <v>1334.079956</v>
      </c>
      <c r="E3214" s="260">
        <v>1378.5500489999999</v>
      </c>
      <c r="F3214" s="261">
        <v>1378.5500489999999</v>
      </c>
      <c r="G3214" s="260">
        <v>4970290000</v>
      </c>
      <c r="H3214" s="263">
        <f t="shared" si="50"/>
        <v>1.6772253494543542E-2</v>
      </c>
      <c r="I3214" s="262"/>
      <c r="J3214" s="266">
        <v>3212</v>
      </c>
      <c r="K3214">
        <v>1.6772253494543542E-2</v>
      </c>
      <c r="L3214" s="267">
        <v>-8.7178145987796987E-4</v>
      </c>
    </row>
    <row r="3215" spans="1:12" ht="14.4" x14ac:dyDescent="0.3">
      <c r="A3215" s="8">
        <v>39477</v>
      </c>
      <c r="B3215" s="260">
        <v>1362.219971</v>
      </c>
      <c r="C3215" s="260">
        <v>1385.8599850000001</v>
      </c>
      <c r="D3215" s="260">
        <v>1352.9499510000001</v>
      </c>
      <c r="E3215" s="260">
        <v>1355.8100589999999</v>
      </c>
      <c r="F3215" s="261">
        <v>1355.8100589999999</v>
      </c>
      <c r="G3215" s="260">
        <v>4742760000</v>
      </c>
      <c r="H3215" s="263">
        <f t="shared" si="50"/>
        <v>-4.7639945434664183E-3</v>
      </c>
      <c r="I3215" s="262"/>
      <c r="J3215" s="266">
        <v>3213</v>
      </c>
      <c r="K3215">
        <v>-4.7639945434664183E-3</v>
      </c>
      <c r="L3215" s="267">
        <v>-8.7157778258705322E-4</v>
      </c>
    </row>
    <row r="3216" spans="1:12" ht="14.4" x14ac:dyDescent="0.3">
      <c r="A3216" s="8">
        <v>39476</v>
      </c>
      <c r="B3216" s="260">
        <v>1355.9399410000001</v>
      </c>
      <c r="C3216" s="260">
        <v>1364.9300539999999</v>
      </c>
      <c r="D3216" s="260">
        <v>1350.1899410000001</v>
      </c>
      <c r="E3216" s="260">
        <v>1362.3000489999999</v>
      </c>
      <c r="F3216" s="261">
        <v>1362.3000489999999</v>
      </c>
      <c r="G3216" s="260">
        <v>4232960000</v>
      </c>
      <c r="H3216" s="263">
        <f t="shared" si="50"/>
        <v>6.1597744691358142E-3</v>
      </c>
      <c r="I3216" s="262"/>
      <c r="J3216" s="266">
        <v>3214</v>
      </c>
      <c r="K3216">
        <v>6.1597744691358142E-3</v>
      </c>
      <c r="L3216" s="267">
        <v>-8.6802259320995824E-4</v>
      </c>
    </row>
    <row r="3217" spans="1:12" ht="14.4" x14ac:dyDescent="0.3">
      <c r="A3217" s="8">
        <v>39475</v>
      </c>
      <c r="B3217" s="260">
        <v>1330.6999510000001</v>
      </c>
      <c r="C3217" s="260">
        <v>1353.969971</v>
      </c>
      <c r="D3217" s="260">
        <v>1322.26001</v>
      </c>
      <c r="E3217" s="260">
        <v>1353.959961</v>
      </c>
      <c r="F3217" s="261">
        <v>1353.959961</v>
      </c>
      <c r="G3217" s="260">
        <v>4100930000</v>
      </c>
      <c r="H3217" s="263">
        <f t="shared" si="50"/>
        <v>1.7548324650517311E-2</v>
      </c>
      <c r="I3217" s="262"/>
      <c r="J3217" s="266">
        <v>3215</v>
      </c>
      <c r="K3217">
        <v>1.7548324650517311E-2</v>
      </c>
      <c r="L3217" s="267">
        <v>-8.6687422431466115E-4</v>
      </c>
    </row>
    <row r="3218" spans="1:12" ht="14.4" x14ac:dyDescent="0.3">
      <c r="A3218" s="8">
        <v>39472</v>
      </c>
      <c r="B3218" s="260">
        <v>1357.3199460000001</v>
      </c>
      <c r="C3218" s="260">
        <v>1368.5600589999999</v>
      </c>
      <c r="D3218" s="260">
        <v>1327.5</v>
      </c>
      <c r="E3218" s="260">
        <v>1330.6099850000001</v>
      </c>
      <c r="F3218" s="261">
        <v>1330.6099850000001</v>
      </c>
      <c r="G3218" s="260">
        <v>4882250000</v>
      </c>
      <c r="H3218" s="263">
        <f t="shared" si="50"/>
        <v>-1.5871931081293349E-2</v>
      </c>
      <c r="I3218" s="262"/>
      <c r="J3218" s="266">
        <v>3216</v>
      </c>
      <c r="K3218">
        <v>-1.5871931081293349E-2</v>
      </c>
      <c r="L3218" s="267">
        <v>-8.6646422615230918E-4</v>
      </c>
    </row>
    <row r="3219" spans="1:12" ht="14.4" x14ac:dyDescent="0.3">
      <c r="A3219" s="8">
        <v>39471</v>
      </c>
      <c r="B3219" s="260">
        <v>1340.130005</v>
      </c>
      <c r="C3219" s="260">
        <v>1355.150024</v>
      </c>
      <c r="D3219" s="260">
        <v>1334.3100589999999</v>
      </c>
      <c r="E3219" s="260">
        <v>1352.0699460000001</v>
      </c>
      <c r="F3219" s="261">
        <v>1352.0699460000001</v>
      </c>
      <c r="G3219" s="260">
        <v>5735300000</v>
      </c>
      <c r="H3219" s="263">
        <f t="shared" si="50"/>
        <v>1.0062729898031988E-2</v>
      </c>
      <c r="I3219" s="262"/>
      <c r="J3219" s="266">
        <v>3217</v>
      </c>
      <c r="K3219">
        <v>1.0062729898031988E-2</v>
      </c>
      <c r="L3219" s="267">
        <v>-8.6503490891740508E-4</v>
      </c>
    </row>
    <row r="3220" spans="1:12" ht="14.4" x14ac:dyDescent="0.3">
      <c r="A3220" s="8">
        <v>39470</v>
      </c>
      <c r="B3220" s="260">
        <v>1310.410034</v>
      </c>
      <c r="C3220" s="260">
        <v>1339.089966</v>
      </c>
      <c r="D3220" s="260">
        <v>1270.0500489999999</v>
      </c>
      <c r="E3220" s="260">
        <v>1338.599976</v>
      </c>
      <c r="F3220" s="261">
        <v>1338.599976</v>
      </c>
      <c r="G3220" s="260">
        <v>3241680000</v>
      </c>
      <c r="H3220" s="263">
        <f t="shared" si="50"/>
        <v>2.1442179320869875E-2</v>
      </c>
      <c r="I3220" s="262"/>
      <c r="J3220" s="266">
        <v>3218</v>
      </c>
      <c r="K3220">
        <v>2.1442179320869875E-2</v>
      </c>
      <c r="L3220" s="267">
        <v>-8.64117909971273E-4</v>
      </c>
    </row>
    <row r="3221" spans="1:12" ht="14.4" x14ac:dyDescent="0.3">
      <c r="A3221" s="8">
        <v>39469</v>
      </c>
      <c r="B3221" s="260">
        <v>1312.9399410000001</v>
      </c>
      <c r="C3221" s="260">
        <v>1322.089966</v>
      </c>
      <c r="D3221" s="260">
        <v>1274.290039</v>
      </c>
      <c r="E3221" s="260">
        <v>1310.5</v>
      </c>
      <c r="F3221" s="261">
        <v>1310.5</v>
      </c>
      <c r="G3221" s="260">
        <v>6544690000</v>
      </c>
      <c r="H3221" s="263">
        <f t="shared" si="50"/>
        <v>-1.1085158848183627E-2</v>
      </c>
      <c r="I3221" s="262"/>
      <c r="J3221" s="266">
        <v>3219</v>
      </c>
      <c r="K3221">
        <v>-1.1085158848183627E-2</v>
      </c>
      <c r="L3221" s="267">
        <v>-8.640795840611764E-4</v>
      </c>
    </row>
    <row r="3222" spans="1:12" ht="14.4" x14ac:dyDescent="0.3">
      <c r="A3222" s="8">
        <v>39465</v>
      </c>
      <c r="B3222" s="260">
        <v>1333.900024</v>
      </c>
      <c r="C3222" s="260">
        <v>1350.280029</v>
      </c>
      <c r="D3222" s="260">
        <v>1312.51001</v>
      </c>
      <c r="E3222" s="260">
        <v>1325.1899410000001</v>
      </c>
      <c r="F3222" s="261">
        <v>1325.1899410000001</v>
      </c>
      <c r="G3222" s="260">
        <v>6004840000</v>
      </c>
      <c r="H3222" s="263">
        <f t="shared" si="50"/>
        <v>-6.045422088880488E-3</v>
      </c>
      <c r="I3222" s="262"/>
      <c r="J3222" s="266">
        <v>3220</v>
      </c>
      <c r="K3222">
        <v>-6.045422088880488E-3</v>
      </c>
      <c r="L3222" s="267">
        <v>-8.5868195278121149E-4</v>
      </c>
    </row>
    <row r="3223" spans="1:12" ht="14.4" x14ac:dyDescent="0.3">
      <c r="A3223" s="8">
        <v>39464</v>
      </c>
      <c r="B3223" s="260">
        <v>1374.790039</v>
      </c>
      <c r="C3223" s="260">
        <v>1377.719971</v>
      </c>
      <c r="D3223" s="260">
        <v>1330.670044</v>
      </c>
      <c r="E3223" s="260">
        <v>1333.25</v>
      </c>
      <c r="F3223" s="261">
        <v>1333.25</v>
      </c>
      <c r="G3223" s="260">
        <v>5303130000</v>
      </c>
      <c r="H3223" s="263">
        <f t="shared" si="50"/>
        <v>-2.9092595707498722E-2</v>
      </c>
      <c r="I3223" s="262"/>
      <c r="J3223" s="266">
        <v>3221</v>
      </c>
      <c r="K3223">
        <v>-2.9092595707498722E-2</v>
      </c>
      <c r="L3223" s="267">
        <v>-8.5781390528613438E-4</v>
      </c>
    </row>
    <row r="3224" spans="1:12" ht="14.4" x14ac:dyDescent="0.3">
      <c r="A3224" s="8">
        <v>39463</v>
      </c>
      <c r="B3224" s="260">
        <v>1377.410034</v>
      </c>
      <c r="C3224" s="260">
        <v>1391.98999</v>
      </c>
      <c r="D3224" s="260">
        <v>1364.2700199999999</v>
      </c>
      <c r="E3224" s="260">
        <v>1373.1999510000001</v>
      </c>
      <c r="F3224" s="261">
        <v>1373.1999510000001</v>
      </c>
      <c r="G3224" s="260">
        <v>5440620000</v>
      </c>
      <c r="H3224" s="263">
        <f t="shared" si="50"/>
        <v>-5.6120788406472813E-3</v>
      </c>
      <c r="I3224" s="262"/>
      <c r="J3224" s="266">
        <v>3222</v>
      </c>
      <c r="K3224">
        <v>-5.6120788406472813E-3</v>
      </c>
      <c r="L3224" s="267">
        <v>-8.575564414235559E-4</v>
      </c>
    </row>
    <row r="3225" spans="1:12" ht="14.4" x14ac:dyDescent="0.3">
      <c r="A3225" s="8">
        <v>39462</v>
      </c>
      <c r="B3225" s="260">
        <v>1411.880005</v>
      </c>
      <c r="C3225" s="260">
        <v>1411.880005</v>
      </c>
      <c r="D3225" s="260">
        <v>1380.599976</v>
      </c>
      <c r="E3225" s="260">
        <v>1380.9499510000001</v>
      </c>
      <c r="F3225" s="261">
        <v>1380.9499510000001</v>
      </c>
      <c r="G3225" s="260">
        <v>4601640000</v>
      </c>
      <c r="H3225" s="263">
        <f t="shared" si="50"/>
        <v>-2.492501253309793E-2</v>
      </c>
      <c r="I3225" s="262"/>
      <c r="J3225" s="266">
        <v>3223</v>
      </c>
      <c r="K3225">
        <v>-2.492501253309793E-2</v>
      </c>
      <c r="L3225" s="267">
        <v>-8.5661238700736819E-4</v>
      </c>
    </row>
    <row r="3226" spans="1:12" ht="14.4" x14ac:dyDescent="0.3">
      <c r="A3226" s="8">
        <v>39461</v>
      </c>
      <c r="B3226" s="260">
        <v>1402.910034</v>
      </c>
      <c r="C3226" s="260">
        <v>1417.8900149999999</v>
      </c>
      <c r="D3226" s="260">
        <v>1402.910034</v>
      </c>
      <c r="E3226" s="260">
        <v>1416.25</v>
      </c>
      <c r="F3226" s="261">
        <v>1416.25</v>
      </c>
      <c r="G3226" s="260">
        <v>3682090000</v>
      </c>
      <c r="H3226" s="263">
        <f t="shared" si="50"/>
        <v>1.0870636952068729E-2</v>
      </c>
      <c r="I3226" s="262"/>
      <c r="J3226" s="266">
        <v>3224</v>
      </c>
      <c r="K3226">
        <v>1.0870636952068729E-2</v>
      </c>
      <c r="L3226" s="267">
        <v>-8.5587227484663735E-4</v>
      </c>
    </row>
    <row r="3227" spans="1:12" ht="14.4" x14ac:dyDescent="0.3">
      <c r="A3227" s="8">
        <v>39458</v>
      </c>
      <c r="B3227" s="260">
        <v>1419.910034</v>
      </c>
      <c r="C3227" s="260">
        <v>1419.910034</v>
      </c>
      <c r="D3227" s="260">
        <v>1394.829956</v>
      </c>
      <c r="E3227" s="260">
        <v>1401.0200199999999</v>
      </c>
      <c r="F3227" s="261">
        <v>1401.0200199999999</v>
      </c>
      <c r="G3227" s="260">
        <v>4495840000</v>
      </c>
      <c r="H3227" s="263">
        <f t="shared" si="50"/>
        <v>-1.3595387408698791E-2</v>
      </c>
      <c r="I3227" s="262"/>
      <c r="J3227" s="266">
        <v>3225</v>
      </c>
      <c r="K3227">
        <v>-1.3595387408698791E-2</v>
      </c>
      <c r="L3227" s="267">
        <v>-8.5527583749104728E-4</v>
      </c>
    </row>
    <row r="3228" spans="1:12" ht="14.4" x14ac:dyDescent="0.3">
      <c r="A3228" s="8">
        <v>39457</v>
      </c>
      <c r="B3228" s="260">
        <v>1406.780029</v>
      </c>
      <c r="C3228" s="260">
        <v>1429.089966</v>
      </c>
      <c r="D3228" s="260">
        <v>1395.3100589999999</v>
      </c>
      <c r="E3228" s="260">
        <v>1420.329956</v>
      </c>
      <c r="F3228" s="261">
        <v>1420.329956</v>
      </c>
      <c r="G3228" s="260">
        <v>5170490000</v>
      </c>
      <c r="H3228" s="263">
        <f t="shared" si="50"/>
        <v>7.9481317978180848E-3</v>
      </c>
      <c r="I3228" s="262"/>
      <c r="J3228" s="266">
        <v>3226</v>
      </c>
      <c r="K3228">
        <v>7.9481317978180848E-3</v>
      </c>
      <c r="L3228" s="267">
        <v>-8.5185342038705347E-4</v>
      </c>
    </row>
    <row r="3229" spans="1:12" ht="14.4" x14ac:dyDescent="0.3">
      <c r="A3229" s="8">
        <v>39456</v>
      </c>
      <c r="B3229" s="260">
        <v>1390.25</v>
      </c>
      <c r="C3229" s="260">
        <v>1409.1899410000001</v>
      </c>
      <c r="D3229" s="260">
        <v>1378.6999510000001</v>
      </c>
      <c r="E3229" s="260">
        <v>1409.130005</v>
      </c>
      <c r="F3229" s="261">
        <v>1409.130005</v>
      </c>
      <c r="G3229" s="260">
        <v>5351030000</v>
      </c>
      <c r="H3229" s="263">
        <f t="shared" si="50"/>
        <v>1.3624083617218384E-2</v>
      </c>
      <c r="I3229" s="262"/>
      <c r="J3229" s="266">
        <v>3227</v>
      </c>
      <c r="K3229">
        <v>1.3624083617218384E-2</v>
      </c>
      <c r="L3229" s="267">
        <v>-8.502749899950519E-4</v>
      </c>
    </row>
    <row r="3230" spans="1:12" ht="14.4" x14ac:dyDescent="0.3">
      <c r="A3230" s="8">
        <v>39455</v>
      </c>
      <c r="B3230" s="260">
        <v>1415.709961</v>
      </c>
      <c r="C3230" s="260">
        <v>1430.280029</v>
      </c>
      <c r="D3230" s="260">
        <v>1388.3000489999999</v>
      </c>
      <c r="E3230" s="260">
        <v>1390.1899410000001</v>
      </c>
      <c r="F3230" s="261">
        <v>1390.1899410000001</v>
      </c>
      <c r="G3230" s="260">
        <v>4705390000</v>
      </c>
      <c r="H3230" s="263">
        <f t="shared" si="50"/>
        <v>-1.8352265961231958E-2</v>
      </c>
      <c r="I3230" s="262"/>
      <c r="J3230" s="266">
        <v>3228</v>
      </c>
      <c r="K3230">
        <v>-1.8352265961231958E-2</v>
      </c>
      <c r="L3230" s="267">
        <v>-8.4972580693454291E-4</v>
      </c>
    </row>
    <row r="3231" spans="1:12" ht="14.4" x14ac:dyDescent="0.3">
      <c r="A3231" s="8">
        <v>39454</v>
      </c>
      <c r="B3231" s="260">
        <v>1414.0699460000001</v>
      </c>
      <c r="C3231" s="260">
        <v>1423.869995</v>
      </c>
      <c r="D3231" s="260">
        <v>1403.4499510000001</v>
      </c>
      <c r="E3231" s="260">
        <v>1416.1800539999999</v>
      </c>
      <c r="F3231" s="261">
        <v>1416.1800539999999</v>
      </c>
      <c r="G3231" s="260">
        <v>4221260000</v>
      </c>
      <c r="H3231" s="263">
        <f t="shared" si="50"/>
        <v>3.22325891620584E-3</v>
      </c>
      <c r="I3231" s="262"/>
      <c r="J3231" s="266">
        <v>3229</v>
      </c>
      <c r="K3231">
        <v>3.22325891620584E-3</v>
      </c>
      <c r="L3231" s="267">
        <v>-8.4399607534476262E-4</v>
      </c>
    </row>
    <row r="3232" spans="1:12" ht="14.4" x14ac:dyDescent="0.3">
      <c r="A3232" s="8">
        <v>39451</v>
      </c>
      <c r="B3232" s="260">
        <v>1444.01001</v>
      </c>
      <c r="C3232" s="260">
        <v>1444.01001</v>
      </c>
      <c r="D3232" s="260">
        <v>1411.1899410000001</v>
      </c>
      <c r="E3232" s="260">
        <v>1411.630005</v>
      </c>
      <c r="F3232" s="261">
        <v>1411.630005</v>
      </c>
      <c r="G3232" s="260">
        <v>4166000000</v>
      </c>
      <c r="H3232" s="263">
        <f t="shared" si="50"/>
        <v>-2.4551554883528531E-2</v>
      </c>
      <c r="I3232" s="262"/>
      <c r="J3232" s="266">
        <v>3230</v>
      </c>
      <c r="K3232">
        <v>-2.4551554883528531E-2</v>
      </c>
      <c r="L3232" s="267">
        <v>-8.3902083140413065E-4</v>
      </c>
    </row>
    <row r="3233" spans="1:12" ht="14.4" x14ac:dyDescent="0.3">
      <c r="A3233" s="8">
        <v>39450</v>
      </c>
      <c r="B3233" s="260">
        <v>1447.5500489999999</v>
      </c>
      <c r="C3233" s="260">
        <v>1456.8000489999999</v>
      </c>
      <c r="D3233" s="260">
        <v>1443.7299800000001</v>
      </c>
      <c r="E3233" s="260">
        <v>1447.160034</v>
      </c>
      <c r="F3233" s="261">
        <v>1447.160034</v>
      </c>
      <c r="G3233" s="260">
        <v>3429500000</v>
      </c>
      <c r="H3233" s="263">
        <f t="shared" si="50"/>
        <v>0</v>
      </c>
      <c r="I3233" s="262"/>
      <c r="J3233" s="266">
        <v>3231</v>
      </c>
      <c r="K3233">
        <v>0</v>
      </c>
      <c r="L3233" s="267">
        <v>-8.3240521708997776E-4</v>
      </c>
    </row>
    <row r="3234" spans="1:12" ht="14.4" x14ac:dyDescent="0.3">
      <c r="A3234" s="8">
        <v>39449</v>
      </c>
      <c r="B3234" s="260">
        <v>1467.969971</v>
      </c>
      <c r="C3234" s="260">
        <v>1471.7700199999999</v>
      </c>
      <c r="D3234" s="260">
        <v>1442.0699460000001</v>
      </c>
      <c r="E3234" s="260">
        <v>1447.160034</v>
      </c>
      <c r="F3234" s="261">
        <v>1447.160034</v>
      </c>
      <c r="G3234" s="260">
        <v>3452650000</v>
      </c>
      <c r="H3234" s="263">
        <f t="shared" si="50"/>
        <v>-1.4437843047050928E-2</v>
      </c>
      <c r="I3234" s="262"/>
      <c r="J3234" s="266">
        <v>3232</v>
      </c>
      <c r="K3234">
        <v>-1.4437843047050928E-2</v>
      </c>
      <c r="L3234" s="267">
        <v>-8.2998901615606764E-4</v>
      </c>
    </row>
    <row r="3235" spans="1:12" ht="14.4" x14ac:dyDescent="0.3">
      <c r="A3235" s="8">
        <v>39447</v>
      </c>
      <c r="B3235" s="260">
        <v>1475.25</v>
      </c>
      <c r="C3235" s="260">
        <v>1475.829956</v>
      </c>
      <c r="D3235" s="260">
        <v>1465.130005</v>
      </c>
      <c r="E3235" s="260">
        <v>1468.3599850000001</v>
      </c>
      <c r="F3235" s="261">
        <v>1468.3599850000001</v>
      </c>
      <c r="G3235" s="260">
        <v>2440880000</v>
      </c>
      <c r="H3235" s="263">
        <f t="shared" si="50"/>
        <v>-6.8515884913092871E-3</v>
      </c>
      <c r="I3235" s="262"/>
      <c r="J3235" s="266">
        <v>3233</v>
      </c>
      <c r="K3235">
        <v>-6.8515884913092871E-3</v>
      </c>
      <c r="L3235" s="267">
        <v>-8.2969465944290302E-4</v>
      </c>
    </row>
    <row r="3236" spans="1:12" ht="14.4" x14ac:dyDescent="0.3">
      <c r="A3236" s="8">
        <v>39444</v>
      </c>
      <c r="B3236" s="260">
        <v>1479.829956</v>
      </c>
      <c r="C3236" s="260">
        <v>1488.01001</v>
      </c>
      <c r="D3236" s="260">
        <v>1471.6999510000001</v>
      </c>
      <c r="E3236" s="260">
        <v>1478.48999</v>
      </c>
      <c r="F3236" s="261">
        <v>1478.48999</v>
      </c>
      <c r="G3236" s="260">
        <v>2420510000</v>
      </c>
      <c r="H3236" s="263">
        <f t="shared" si="50"/>
        <v>1.5037696152632723E-3</v>
      </c>
      <c r="I3236" s="262"/>
      <c r="J3236" s="266">
        <v>3234</v>
      </c>
      <c r="K3236">
        <v>1.5037696152632723E-3</v>
      </c>
      <c r="L3236" s="267">
        <v>-8.2789329136961898E-4</v>
      </c>
    </row>
    <row r="3237" spans="1:12" ht="14.4" x14ac:dyDescent="0.3">
      <c r="A3237" s="8">
        <v>39443</v>
      </c>
      <c r="B3237" s="260">
        <v>1495.0500489999999</v>
      </c>
      <c r="C3237" s="260">
        <v>1495.0500489999999</v>
      </c>
      <c r="D3237" s="260">
        <v>1475.8599850000001</v>
      </c>
      <c r="E3237" s="260">
        <v>1476.2700199999999</v>
      </c>
      <c r="F3237" s="261">
        <v>1476.2700199999999</v>
      </c>
      <c r="G3237" s="260">
        <v>2365770000</v>
      </c>
      <c r="H3237" s="263">
        <f t="shared" si="50"/>
        <v>-1.4282289381035899E-2</v>
      </c>
      <c r="I3237" s="262"/>
      <c r="J3237" s="266">
        <v>3235</v>
      </c>
      <c r="K3237">
        <v>-1.4282289381035899E-2</v>
      </c>
      <c r="L3237" s="267">
        <v>-8.2775578170029424E-4</v>
      </c>
    </row>
    <row r="3238" spans="1:12" ht="14.4" x14ac:dyDescent="0.3">
      <c r="A3238" s="8">
        <v>39442</v>
      </c>
      <c r="B3238" s="260">
        <v>1495.119995</v>
      </c>
      <c r="C3238" s="260">
        <v>1498.849976</v>
      </c>
      <c r="D3238" s="260">
        <v>1488.1999510000001</v>
      </c>
      <c r="E3238" s="260">
        <v>1497.660034</v>
      </c>
      <c r="F3238" s="261">
        <v>1497.660034</v>
      </c>
      <c r="G3238" s="260">
        <v>2010500000</v>
      </c>
      <c r="H3238" s="263">
        <f t="shared" si="50"/>
        <v>8.0863579780353139E-4</v>
      </c>
      <c r="I3238" s="262"/>
      <c r="J3238" s="266">
        <v>3236</v>
      </c>
      <c r="K3238">
        <v>8.0863579780353139E-4</v>
      </c>
      <c r="L3238" s="267">
        <v>-8.2738031391097833E-4</v>
      </c>
    </row>
    <row r="3239" spans="1:12" ht="14.4" x14ac:dyDescent="0.3">
      <c r="A3239" s="8">
        <v>39440</v>
      </c>
      <c r="B3239" s="260">
        <v>1484.5500489999999</v>
      </c>
      <c r="C3239" s="260">
        <v>1497.630005</v>
      </c>
      <c r="D3239" s="260">
        <v>1484.5500489999999</v>
      </c>
      <c r="E3239" s="260">
        <v>1496.4499510000001</v>
      </c>
      <c r="F3239" s="261">
        <v>1496.4499510000001</v>
      </c>
      <c r="G3239" s="260">
        <v>1267420000</v>
      </c>
      <c r="H3239" s="263">
        <f t="shared" si="50"/>
        <v>8.0770046447888218E-3</v>
      </c>
      <c r="I3239" s="262"/>
      <c r="J3239" s="266">
        <v>3237</v>
      </c>
      <c r="K3239">
        <v>8.0770046447888218E-3</v>
      </c>
      <c r="L3239" s="267">
        <v>-8.2713012919306416E-4</v>
      </c>
    </row>
    <row r="3240" spans="1:12" ht="14.4" x14ac:dyDescent="0.3">
      <c r="A3240" s="8">
        <v>39437</v>
      </c>
      <c r="B3240" s="260">
        <v>1463.1899410000001</v>
      </c>
      <c r="C3240" s="260">
        <v>1485.400024</v>
      </c>
      <c r="D3240" s="260">
        <v>1463.1899410000001</v>
      </c>
      <c r="E3240" s="260">
        <v>1484.459961</v>
      </c>
      <c r="F3240" s="261">
        <v>1484.459961</v>
      </c>
      <c r="G3240" s="260">
        <v>4508590000</v>
      </c>
      <c r="H3240" s="263">
        <f t="shared" si="50"/>
        <v>1.6669839522333234E-2</v>
      </c>
      <c r="I3240" s="262"/>
      <c r="J3240" s="266">
        <v>3238</v>
      </c>
      <c r="K3240">
        <v>1.6669839522333234E-2</v>
      </c>
      <c r="L3240" s="267">
        <v>-8.2463536991522074E-4</v>
      </c>
    </row>
    <row r="3241" spans="1:12" ht="14.4" x14ac:dyDescent="0.3">
      <c r="A3241" s="8">
        <v>39436</v>
      </c>
      <c r="B3241" s="260">
        <v>1456.420044</v>
      </c>
      <c r="C3241" s="260">
        <v>1461.530029</v>
      </c>
      <c r="D3241" s="260">
        <v>1447.219971</v>
      </c>
      <c r="E3241" s="260">
        <v>1460.119995</v>
      </c>
      <c r="F3241" s="261">
        <v>1460.119995</v>
      </c>
      <c r="G3241" s="260">
        <v>3526890000</v>
      </c>
      <c r="H3241" s="263">
        <f t="shared" si="50"/>
        <v>4.9002030282174931E-3</v>
      </c>
      <c r="I3241" s="262"/>
      <c r="J3241" s="266">
        <v>3239</v>
      </c>
      <c r="K3241">
        <v>4.9002030282174931E-3</v>
      </c>
      <c r="L3241" s="267">
        <v>-8.2325167012257169E-4</v>
      </c>
    </row>
    <row r="3242" spans="1:12" ht="14.4" x14ac:dyDescent="0.3">
      <c r="A3242" s="8">
        <v>39435</v>
      </c>
      <c r="B3242" s="260">
        <v>1454.6999510000001</v>
      </c>
      <c r="C3242" s="260">
        <v>1464.420044</v>
      </c>
      <c r="D3242" s="260">
        <v>1445.3100589999999</v>
      </c>
      <c r="E3242" s="260">
        <v>1453</v>
      </c>
      <c r="F3242" s="261">
        <v>1453</v>
      </c>
      <c r="G3242" s="260">
        <v>3401300000</v>
      </c>
      <c r="H3242" s="263">
        <f t="shared" si="50"/>
        <v>-1.3608297208323572E-3</v>
      </c>
      <c r="I3242" s="262"/>
      <c r="J3242" s="266">
        <v>3240</v>
      </c>
      <c r="K3242">
        <v>-1.3608297208323572E-3</v>
      </c>
      <c r="L3242" s="267">
        <v>-8.1339308053867516E-4</v>
      </c>
    </row>
    <row r="3243" spans="1:12" ht="14.4" x14ac:dyDescent="0.3">
      <c r="A3243" s="8">
        <v>39434</v>
      </c>
      <c r="B3243" s="260">
        <v>1445.920044</v>
      </c>
      <c r="C3243" s="260">
        <v>1460.160034</v>
      </c>
      <c r="D3243" s="260">
        <v>1435.650024</v>
      </c>
      <c r="E3243" s="260">
        <v>1454.9799800000001</v>
      </c>
      <c r="F3243" s="261">
        <v>1454.9799800000001</v>
      </c>
      <c r="G3243" s="260">
        <v>3723690000</v>
      </c>
      <c r="H3243" s="263">
        <f t="shared" si="50"/>
        <v>6.2797951789784591E-3</v>
      </c>
      <c r="I3243" s="262"/>
      <c r="J3243" s="266">
        <v>3241</v>
      </c>
      <c r="K3243">
        <v>6.2797951789784591E-3</v>
      </c>
      <c r="L3243" s="267">
        <v>-8.1303619633376809E-4</v>
      </c>
    </row>
    <row r="3244" spans="1:12" ht="14.4" x14ac:dyDescent="0.3">
      <c r="A3244" s="8">
        <v>39433</v>
      </c>
      <c r="B3244" s="260">
        <v>1465.0500489999999</v>
      </c>
      <c r="C3244" s="260">
        <v>1465.0500489999999</v>
      </c>
      <c r="D3244" s="260">
        <v>1445.4300539999999</v>
      </c>
      <c r="E3244" s="260">
        <v>1445.900024</v>
      </c>
      <c r="F3244" s="261">
        <v>1445.900024</v>
      </c>
      <c r="G3244" s="260">
        <v>3569030000</v>
      </c>
      <c r="H3244" s="263">
        <f t="shared" si="50"/>
        <v>-1.5020898352140089E-2</v>
      </c>
      <c r="I3244" s="262"/>
      <c r="J3244" s="266">
        <v>3242</v>
      </c>
      <c r="K3244">
        <v>-1.5020898352140089E-2</v>
      </c>
      <c r="L3244" s="267">
        <v>-8.118501901360404E-4</v>
      </c>
    </row>
    <row r="3245" spans="1:12" ht="14.4" x14ac:dyDescent="0.3">
      <c r="A3245" s="8">
        <v>39430</v>
      </c>
      <c r="B3245" s="260">
        <v>1486.1899410000001</v>
      </c>
      <c r="C3245" s="260">
        <v>1486.670044</v>
      </c>
      <c r="D3245" s="260">
        <v>1467.780029</v>
      </c>
      <c r="E3245" s="260">
        <v>1467.9499510000001</v>
      </c>
      <c r="F3245" s="261">
        <v>1467.9499510000001</v>
      </c>
      <c r="G3245" s="260">
        <v>3401050000</v>
      </c>
      <c r="H3245" s="263">
        <f t="shared" si="50"/>
        <v>-1.3746267851349315E-2</v>
      </c>
      <c r="I3245" s="262"/>
      <c r="J3245" s="266">
        <v>3243</v>
      </c>
      <c r="K3245">
        <v>-1.3746267851349315E-2</v>
      </c>
      <c r="L3245" s="267">
        <v>-8.0818187777067867E-4</v>
      </c>
    </row>
    <row r="3246" spans="1:12" ht="14.4" x14ac:dyDescent="0.3">
      <c r="A3246" s="8">
        <v>39429</v>
      </c>
      <c r="B3246" s="260">
        <v>1483.2700199999999</v>
      </c>
      <c r="C3246" s="260">
        <v>1489.400024</v>
      </c>
      <c r="D3246" s="260">
        <v>1469.209961</v>
      </c>
      <c r="E3246" s="260">
        <v>1488.410034</v>
      </c>
      <c r="F3246" s="261">
        <v>1488.410034</v>
      </c>
      <c r="G3246" s="260">
        <v>3635170000</v>
      </c>
      <c r="H3246" s="263">
        <f t="shared" si="50"/>
        <v>1.2243241523399277E-3</v>
      </c>
      <c r="I3246" s="262"/>
      <c r="J3246" s="266">
        <v>3244</v>
      </c>
      <c r="K3246">
        <v>1.2243241523399277E-3</v>
      </c>
      <c r="L3246" s="267">
        <v>-8.0682179611572889E-4</v>
      </c>
    </row>
    <row r="3247" spans="1:12" ht="14.4" x14ac:dyDescent="0.3">
      <c r="A3247" s="8">
        <v>39428</v>
      </c>
      <c r="B3247" s="260">
        <v>1487.579956</v>
      </c>
      <c r="C3247" s="260">
        <v>1511.959961</v>
      </c>
      <c r="D3247" s="260">
        <v>1468.2299800000001</v>
      </c>
      <c r="E3247" s="260">
        <v>1486.589966</v>
      </c>
      <c r="F3247" s="261">
        <v>1486.589966</v>
      </c>
      <c r="G3247" s="260">
        <v>4482120000</v>
      </c>
      <c r="H3247" s="263">
        <f t="shared" si="50"/>
        <v>6.0501078433982235E-3</v>
      </c>
      <c r="I3247" s="262"/>
      <c r="J3247" s="266">
        <v>3245</v>
      </c>
      <c r="K3247">
        <v>6.0501078433982235E-3</v>
      </c>
      <c r="L3247" s="267">
        <v>-8.0309740884264259E-4</v>
      </c>
    </row>
    <row r="3248" spans="1:12" ht="14.4" x14ac:dyDescent="0.3">
      <c r="A3248" s="8">
        <v>39427</v>
      </c>
      <c r="B3248" s="260">
        <v>1516.6800539999999</v>
      </c>
      <c r="C3248" s="260">
        <v>1523.5699460000001</v>
      </c>
      <c r="D3248" s="260">
        <v>1475.98999</v>
      </c>
      <c r="E3248" s="260">
        <v>1477.650024</v>
      </c>
      <c r="F3248" s="261">
        <v>1477.650024</v>
      </c>
      <c r="G3248" s="260">
        <v>4080180000</v>
      </c>
      <c r="H3248" s="263">
        <f t="shared" si="50"/>
        <v>-2.5271074425164183E-2</v>
      </c>
      <c r="I3248" s="262"/>
      <c r="J3248" s="266">
        <v>3246</v>
      </c>
      <c r="K3248">
        <v>-2.5271074425164183E-2</v>
      </c>
      <c r="L3248" s="267">
        <v>-8.0061857092429678E-4</v>
      </c>
    </row>
    <row r="3249" spans="1:12" ht="14.4" x14ac:dyDescent="0.3">
      <c r="A3249" s="8">
        <v>39426</v>
      </c>
      <c r="B3249" s="260">
        <v>1505.1099850000001</v>
      </c>
      <c r="C3249" s="260">
        <v>1518.2700199999999</v>
      </c>
      <c r="D3249" s="260">
        <v>1504.959961</v>
      </c>
      <c r="E3249" s="260">
        <v>1515.959961</v>
      </c>
      <c r="F3249" s="261">
        <v>1515.959961</v>
      </c>
      <c r="G3249" s="260">
        <v>2911760000</v>
      </c>
      <c r="H3249" s="263">
        <f t="shared" si="50"/>
        <v>7.5099535740044947E-3</v>
      </c>
      <c r="I3249" s="262"/>
      <c r="J3249" s="266">
        <v>3247</v>
      </c>
      <c r="K3249">
        <v>7.5099535740044947E-3</v>
      </c>
      <c r="L3249" s="267">
        <v>-7.9604626654629677E-4</v>
      </c>
    </row>
    <row r="3250" spans="1:12" ht="14.4" x14ac:dyDescent="0.3">
      <c r="A3250" s="8">
        <v>39423</v>
      </c>
      <c r="B3250" s="260">
        <v>1508.599976</v>
      </c>
      <c r="C3250" s="260">
        <v>1510.630005</v>
      </c>
      <c r="D3250" s="260">
        <v>1502.660034</v>
      </c>
      <c r="E3250" s="260">
        <v>1504.660034</v>
      </c>
      <c r="F3250" s="261">
        <v>1504.660034</v>
      </c>
      <c r="G3250" s="260">
        <v>3177710000</v>
      </c>
      <c r="H3250" s="263">
        <f t="shared" si="50"/>
        <v>-1.7779214115258243E-3</v>
      </c>
      <c r="I3250" s="262"/>
      <c r="J3250" s="266">
        <v>3248</v>
      </c>
      <c r="K3250">
        <v>-1.7779214115258243E-3</v>
      </c>
      <c r="L3250" s="267">
        <v>-7.9045706907845308E-4</v>
      </c>
    </row>
    <row r="3251" spans="1:12" ht="14.4" x14ac:dyDescent="0.3">
      <c r="A3251" s="8">
        <v>39422</v>
      </c>
      <c r="B3251" s="260">
        <v>1484.589966</v>
      </c>
      <c r="C3251" s="260">
        <v>1508.0200199999999</v>
      </c>
      <c r="D3251" s="260">
        <v>1482.1899410000001</v>
      </c>
      <c r="E3251" s="260">
        <v>1507.339966</v>
      </c>
      <c r="F3251" s="261">
        <v>1507.339966</v>
      </c>
      <c r="G3251" s="260">
        <v>3568570000</v>
      </c>
      <c r="H3251" s="263">
        <f t="shared" si="50"/>
        <v>1.5036906047522225E-2</v>
      </c>
      <c r="I3251" s="262"/>
      <c r="J3251" s="266">
        <v>3249</v>
      </c>
      <c r="K3251">
        <v>1.5036906047522225E-2</v>
      </c>
      <c r="L3251" s="267">
        <v>-7.9033250759373314E-4</v>
      </c>
    </row>
    <row r="3252" spans="1:12" ht="14.4" x14ac:dyDescent="0.3">
      <c r="A3252" s="8">
        <v>39421</v>
      </c>
      <c r="B3252" s="260">
        <v>1465.219971</v>
      </c>
      <c r="C3252" s="260">
        <v>1486.089966</v>
      </c>
      <c r="D3252" s="260">
        <v>1465.219971</v>
      </c>
      <c r="E3252" s="260">
        <v>1485.01001</v>
      </c>
      <c r="F3252" s="261">
        <v>1485.01001</v>
      </c>
      <c r="G3252" s="260">
        <v>3663660000</v>
      </c>
      <c r="H3252" s="263">
        <f t="shared" si="50"/>
        <v>1.5190130099046968E-2</v>
      </c>
      <c r="I3252" s="262"/>
      <c r="J3252" s="266">
        <v>3250</v>
      </c>
      <c r="K3252">
        <v>1.5190130099046968E-2</v>
      </c>
      <c r="L3252" s="267">
        <v>-7.8568915728155335E-4</v>
      </c>
    </row>
    <row r="3253" spans="1:12" ht="14.4" x14ac:dyDescent="0.3">
      <c r="A3253" s="8">
        <v>39420</v>
      </c>
      <c r="B3253" s="260">
        <v>1471.339966</v>
      </c>
      <c r="C3253" s="260">
        <v>1471.339966</v>
      </c>
      <c r="D3253" s="260">
        <v>1460.660034</v>
      </c>
      <c r="E3253" s="260">
        <v>1462.790039</v>
      </c>
      <c r="F3253" s="261">
        <v>1462.790039</v>
      </c>
      <c r="G3253" s="260">
        <v>3343620000</v>
      </c>
      <c r="H3253" s="263">
        <f t="shared" si="50"/>
        <v>-6.5402566606190425E-3</v>
      </c>
      <c r="I3253" s="262"/>
      <c r="J3253" s="266">
        <v>3251</v>
      </c>
      <c r="K3253">
        <v>-6.5402566606190425E-3</v>
      </c>
      <c r="L3253" s="267">
        <v>-7.8268088192956942E-4</v>
      </c>
    </row>
    <row r="3254" spans="1:12" ht="14.4" x14ac:dyDescent="0.3">
      <c r="A3254" s="8">
        <v>39419</v>
      </c>
      <c r="B3254" s="260">
        <v>1479.630005</v>
      </c>
      <c r="C3254" s="260">
        <v>1481.160034</v>
      </c>
      <c r="D3254" s="260">
        <v>1470.079956</v>
      </c>
      <c r="E3254" s="260">
        <v>1472.420044</v>
      </c>
      <c r="F3254" s="261">
        <v>1472.420044</v>
      </c>
      <c r="G3254" s="260">
        <v>3323250000</v>
      </c>
      <c r="H3254" s="263">
        <f t="shared" si="50"/>
        <v>-5.8873373966606309E-3</v>
      </c>
      <c r="I3254" s="262"/>
      <c r="J3254" s="266">
        <v>3252</v>
      </c>
      <c r="K3254">
        <v>-5.8873373966606309E-3</v>
      </c>
      <c r="L3254" s="267">
        <v>-7.8241829424078636E-4</v>
      </c>
    </row>
    <row r="3255" spans="1:12" ht="14.4" x14ac:dyDescent="0.3">
      <c r="A3255" s="8">
        <v>39416</v>
      </c>
      <c r="B3255" s="260">
        <v>1471.829956</v>
      </c>
      <c r="C3255" s="260">
        <v>1488.9399410000001</v>
      </c>
      <c r="D3255" s="260">
        <v>1470.8900149999999</v>
      </c>
      <c r="E3255" s="260">
        <v>1481.1400149999999</v>
      </c>
      <c r="F3255" s="261">
        <v>1481.1400149999999</v>
      </c>
      <c r="G3255" s="260">
        <v>4422200000</v>
      </c>
      <c r="H3255" s="263">
        <f t="shared" si="50"/>
        <v>7.7702176097054357E-3</v>
      </c>
      <c r="I3255" s="262"/>
      <c r="J3255" s="266">
        <v>3253</v>
      </c>
      <c r="K3255">
        <v>7.7702176097054357E-3</v>
      </c>
      <c r="L3255" s="267">
        <v>-7.8193040707287163E-4</v>
      </c>
    </row>
    <row r="3256" spans="1:12" ht="14.4" x14ac:dyDescent="0.3">
      <c r="A3256" s="8">
        <v>39415</v>
      </c>
      <c r="B3256" s="260">
        <v>1467.410034</v>
      </c>
      <c r="C3256" s="260">
        <v>1473.8100589999999</v>
      </c>
      <c r="D3256" s="260">
        <v>1458.3599850000001</v>
      </c>
      <c r="E3256" s="260">
        <v>1469.719971</v>
      </c>
      <c r="F3256" s="261">
        <v>1469.719971</v>
      </c>
      <c r="G3256" s="260">
        <v>3524730000</v>
      </c>
      <c r="H3256" s="263">
        <f t="shared" si="50"/>
        <v>4.7647478623201852E-4</v>
      </c>
      <c r="I3256" s="262"/>
      <c r="J3256" s="266">
        <v>3254</v>
      </c>
      <c r="K3256">
        <v>4.7647478623201852E-4</v>
      </c>
      <c r="L3256" s="267">
        <v>-7.8181915791330657E-4</v>
      </c>
    </row>
    <row r="3257" spans="1:12" ht="14.4" x14ac:dyDescent="0.3">
      <c r="A3257" s="8">
        <v>39414</v>
      </c>
      <c r="B3257" s="260">
        <v>1432.9499510000001</v>
      </c>
      <c r="C3257" s="260">
        <v>1471.619995</v>
      </c>
      <c r="D3257" s="260">
        <v>1432.9499510000001</v>
      </c>
      <c r="E3257" s="260">
        <v>1469.0200199999999</v>
      </c>
      <c r="F3257" s="261">
        <v>1469.0200199999999</v>
      </c>
      <c r="G3257" s="260">
        <v>4508020000</v>
      </c>
      <c r="H3257" s="263">
        <f t="shared" si="50"/>
        <v>2.8559854204992855E-2</v>
      </c>
      <c r="I3257" s="262"/>
      <c r="J3257" s="266">
        <v>3255</v>
      </c>
      <c r="K3257">
        <v>2.8559854204992855E-2</v>
      </c>
      <c r="L3257" s="267">
        <v>-7.7914076822669363E-4</v>
      </c>
    </row>
    <row r="3258" spans="1:12" ht="14.4" x14ac:dyDescent="0.3">
      <c r="A3258" s="8">
        <v>39413</v>
      </c>
      <c r="B3258" s="260">
        <v>1409.589966</v>
      </c>
      <c r="C3258" s="260">
        <v>1429.48999</v>
      </c>
      <c r="D3258" s="260">
        <v>1407.4300539999999</v>
      </c>
      <c r="E3258" s="260">
        <v>1428.2299800000001</v>
      </c>
      <c r="F3258" s="261">
        <v>1428.2299800000001</v>
      </c>
      <c r="G3258" s="260">
        <v>4320720000</v>
      </c>
      <c r="H3258" s="263">
        <f t="shared" si="50"/>
        <v>1.4930152664810414E-2</v>
      </c>
      <c r="I3258" s="262"/>
      <c r="J3258" s="266">
        <v>3256</v>
      </c>
      <c r="K3258">
        <v>1.4930152664810414E-2</v>
      </c>
      <c r="L3258" s="267">
        <v>-7.7844381361603856E-4</v>
      </c>
    </row>
    <row r="3259" spans="1:12" ht="14.4" x14ac:dyDescent="0.3">
      <c r="A3259" s="8">
        <v>39412</v>
      </c>
      <c r="B3259" s="260">
        <v>1440.73999</v>
      </c>
      <c r="C3259" s="260">
        <v>1446.089966</v>
      </c>
      <c r="D3259" s="260">
        <v>1406.099976</v>
      </c>
      <c r="E3259" s="260">
        <v>1407.219971</v>
      </c>
      <c r="F3259" s="261">
        <v>1407.219971</v>
      </c>
      <c r="G3259" s="260">
        <v>3706470000</v>
      </c>
      <c r="H3259" s="263">
        <f t="shared" si="50"/>
        <v>-2.3238690316301724E-2</v>
      </c>
      <c r="I3259" s="262"/>
      <c r="J3259" s="266">
        <v>3257</v>
      </c>
      <c r="K3259">
        <v>-2.3238690316301724E-2</v>
      </c>
      <c r="L3259" s="267">
        <v>-7.7747264363315391E-4</v>
      </c>
    </row>
    <row r="3260" spans="1:12" ht="14.4" x14ac:dyDescent="0.3">
      <c r="A3260" s="8">
        <v>39409</v>
      </c>
      <c r="B3260" s="260">
        <v>1417.619995</v>
      </c>
      <c r="C3260" s="260">
        <v>1440.8599850000001</v>
      </c>
      <c r="D3260" s="260">
        <v>1417.619995</v>
      </c>
      <c r="E3260" s="260">
        <v>1440.6999510000001</v>
      </c>
      <c r="F3260" s="261">
        <v>1440.6999510000001</v>
      </c>
      <c r="G3260" s="260">
        <v>1612720000</v>
      </c>
      <c r="H3260" s="263">
        <f t="shared" si="50"/>
        <v>1.6890483749790332E-2</v>
      </c>
      <c r="I3260" s="262"/>
      <c r="J3260" s="266">
        <v>3258</v>
      </c>
      <c r="K3260">
        <v>1.6890483749790332E-2</v>
      </c>
      <c r="L3260" s="267">
        <v>-7.7238678443458382E-4</v>
      </c>
    </row>
    <row r="3261" spans="1:12" ht="14.4" x14ac:dyDescent="0.3">
      <c r="A3261" s="8">
        <v>39407</v>
      </c>
      <c r="B3261" s="260">
        <v>1434.709961</v>
      </c>
      <c r="C3261" s="260">
        <v>1436.400024</v>
      </c>
      <c r="D3261" s="260">
        <v>1415.6400149999999</v>
      </c>
      <c r="E3261" s="260">
        <v>1416.7700199999999</v>
      </c>
      <c r="F3261" s="261">
        <v>1416.7700199999999</v>
      </c>
      <c r="G3261" s="260">
        <v>4076230000</v>
      </c>
      <c r="H3261" s="263">
        <f t="shared" si="50"/>
        <v>-1.5926881836783591E-2</v>
      </c>
      <c r="I3261" s="262"/>
      <c r="J3261" s="266">
        <v>3259</v>
      </c>
      <c r="K3261">
        <v>-1.5926881836783591E-2</v>
      </c>
      <c r="L3261" s="267">
        <v>-7.7067048332048887E-4</v>
      </c>
    </row>
    <row r="3262" spans="1:12" ht="14.4" x14ac:dyDescent="0.3">
      <c r="A3262" s="8">
        <v>39406</v>
      </c>
      <c r="B3262" s="260">
        <v>1434.51001</v>
      </c>
      <c r="C3262" s="260">
        <v>1452.6400149999999</v>
      </c>
      <c r="D3262" s="260">
        <v>1419.280029</v>
      </c>
      <c r="E3262" s="260">
        <v>1439.6999510000001</v>
      </c>
      <c r="F3262" s="261">
        <v>1439.6999510000001</v>
      </c>
      <c r="G3262" s="260">
        <v>4875150000</v>
      </c>
      <c r="H3262" s="263">
        <f t="shared" si="50"/>
        <v>4.4861965367838539E-3</v>
      </c>
      <c r="I3262" s="262"/>
      <c r="J3262" s="266">
        <v>3260</v>
      </c>
      <c r="K3262">
        <v>4.4861965367838539E-3</v>
      </c>
      <c r="L3262" s="267">
        <v>-7.657236255197734E-4</v>
      </c>
    </row>
    <row r="3263" spans="1:12" ht="14.4" x14ac:dyDescent="0.3">
      <c r="A3263" s="8">
        <v>39405</v>
      </c>
      <c r="B3263" s="260">
        <v>1456.6999510000001</v>
      </c>
      <c r="C3263" s="260">
        <v>1456.6999510000001</v>
      </c>
      <c r="D3263" s="260">
        <v>1430.420044</v>
      </c>
      <c r="E3263" s="260">
        <v>1433.2700199999999</v>
      </c>
      <c r="F3263" s="261">
        <v>1433.2700199999999</v>
      </c>
      <c r="G3263" s="260">
        <v>4119650000</v>
      </c>
      <c r="H3263" s="263">
        <f t="shared" si="50"/>
        <v>-1.7460253489040293E-2</v>
      </c>
      <c r="I3263" s="262"/>
      <c r="J3263" s="266">
        <v>3261</v>
      </c>
      <c r="K3263">
        <v>-1.7460253489040293E-2</v>
      </c>
      <c r="L3263" s="267">
        <v>-7.6560948691058639E-4</v>
      </c>
    </row>
    <row r="3264" spans="1:12" ht="14.4" x14ac:dyDescent="0.3">
      <c r="A3264" s="8">
        <v>39402</v>
      </c>
      <c r="B3264" s="260">
        <v>1453.089966</v>
      </c>
      <c r="C3264" s="260">
        <v>1462.1800539999999</v>
      </c>
      <c r="D3264" s="260">
        <v>1443.98999</v>
      </c>
      <c r="E3264" s="260">
        <v>1458.73999</v>
      </c>
      <c r="F3264" s="261">
        <v>1458.73999</v>
      </c>
      <c r="G3264" s="260">
        <v>4168870000</v>
      </c>
      <c r="H3264" s="263">
        <f t="shared" si="50"/>
        <v>5.2303110460479888E-3</v>
      </c>
      <c r="I3264" s="262"/>
      <c r="J3264" s="266">
        <v>3262</v>
      </c>
      <c r="K3264">
        <v>5.2303110460479888E-3</v>
      </c>
      <c r="L3264" s="267">
        <v>-7.6538705887961187E-4</v>
      </c>
    </row>
    <row r="3265" spans="1:12" ht="14.4" x14ac:dyDescent="0.3">
      <c r="A3265" s="8">
        <v>39401</v>
      </c>
      <c r="B3265" s="260">
        <v>1468.040039</v>
      </c>
      <c r="C3265" s="260">
        <v>1472.670044</v>
      </c>
      <c r="D3265" s="260">
        <v>1443.48999</v>
      </c>
      <c r="E3265" s="260">
        <v>1451.150024</v>
      </c>
      <c r="F3265" s="261">
        <v>1451.150024</v>
      </c>
      <c r="G3265" s="260">
        <v>3941010000</v>
      </c>
      <c r="H3265" s="263">
        <f t="shared" si="50"/>
        <v>-1.3212428144913467E-2</v>
      </c>
      <c r="I3265" s="262"/>
      <c r="J3265" s="266">
        <v>3263</v>
      </c>
      <c r="K3265">
        <v>-1.3212428144913467E-2</v>
      </c>
      <c r="L3265" s="267">
        <v>-7.6446043757390518E-4</v>
      </c>
    </row>
    <row r="3266" spans="1:12" ht="14.4" x14ac:dyDescent="0.3">
      <c r="A3266" s="8">
        <v>39400</v>
      </c>
      <c r="B3266" s="260">
        <v>1483.400024</v>
      </c>
      <c r="C3266" s="260">
        <v>1492.1400149999999</v>
      </c>
      <c r="D3266" s="260">
        <v>1466.469971</v>
      </c>
      <c r="E3266" s="260">
        <v>1470.579956</v>
      </c>
      <c r="F3266" s="261">
        <v>1470.579956</v>
      </c>
      <c r="G3266" s="260">
        <v>4031470000</v>
      </c>
      <c r="H3266" s="263">
        <f t="shared" si="50"/>
        <v>-7.0693714956285769E-3</v>
      </c>
      <c r="I3266" s="262"/>
      <c r="J3266" s="266">
        <v>3264</v>
      </c>
      <c r="K3266">
        <v>-7.0693714956285769E-3</v>
      </c>
      <c r="L3266" s="267">
        <v>-7.6346282770411512E-4</v>
      </c>
    </row>
    <row r="3267" spans="1:12" ht="14.4" x14ac:dyDescent="0.3">
      <c r="A3267" s="8">
        <v>39399</v>
      </c>
      <c r="B3267" s="260">
        <v>1441.349976</v>
      </c>
      <c r="C3267" s="260">
        <v>1481.369995</v>
      </c>
      <c r="D3267" s="260">
        <v>1441.349976</v>
      </c>
      <c r="E3267" s="260">
        <v>1481.0500489999999</v>
      </c>
      <c r="F3267" s="261">
        <v>1481.0500489999999</v>
      </c>
      <c r="G3267" s="260">
        <v>4141310000</v>
      </c>
      <c r="H3267" s="263">
        <f t="shared" si="50"/>
        <v>2.9092951145083073E-2</v>
      </c>
      <c r="I3267" s="262"/>
      <c r="J3267" s="266">
        <v>3265</v>
      </c>
      <c r="K3267">
        <v>2.9092951145083073E-2</v>
      </c>
      <c r="L3267" s="267">
        <v>-7.5735238304420571E-4</v>
      </c>
    </row>
    <row r="3268" spans="1:12" ht="14.4" x14ac:dyDescent="0.3">
      <c r="A3268" s="8">
        <v>39398</v>
      </c>
      <c r="B3268" s="260">
        <v>1453.660034</v>
      </c>
      <c r="C3268" s="260">
        <v>1464.9399410000001</v>
      </c>
      <c r="D3268" s="260">
        <v>1438.530029</v>
      </c>
      <c r="E3268" s="260">
        <v>1439.1800539999999</v>
      </c>
      <c r="F3268" s="261">
        <v>1439.1800539999999</v>
      </c>
      <c r="G3268" s="260">
        <v>4192520000</v>
      </c>
      <c r="H3268" s="263">
        <f t="shared" ref="H3268:H3331" si="51">(F3268-F3269)/F3269</f>
        <v>-9.9882351856804379E-3</v>
      </c>
      <c r="I3268" s="262"/>
      <c r="J3268" s="266">
        <v>3266</v>
      </c>
      <c r="K3268">
        <v>-9.9882351856804379E-3</v>
      </c>
      <c r="L3268" s="267">
        <v>-7.5460325803840169E-4</v>
      </c>
    </row>
    <row r="3269" spans="1:12" ht="14.4" x14ac:dyDescent="0.3">
      <c r="A3269" s="8">
        <v>39395</v>
      </c>
      <c r="B3269" s="260">
        <v>1467.589966</v>
      </c>
      <c r="C3269" s="260">
        <v>1474.089966</v>
      </c>
      <c r="D3269" s="260">
        <v>1448.51001</v>
      </c>
      <c r="E3269" s="260">
        <v>1453.6999510000001</v>
      </c>
      <c r="F3269" s="261">
        <v>1453.6999510000001</v>
      </c>
      <c r="G3269" s="260">
        <v>4587050000</v>
      </c>
      <c r="H3269" s="263">
        <f t="shared" si="51"/>
        <v>-1.4287020155183162E-2</v>
      </c>
      <c r="I3269" s="262"/>
      <c r="J3269" s="266">
        <v>3267</v>
      </c>
      <c r="K3269">
        <v>-1.4287020155183162E-2</v>
      </c>
      <c r="L3269" s="267">
        <v>-7.5266979378236989E-4</v>
      </c>
    </row>
    <row r="3270" spans="1:12" ht="14.4" x14ac:dyDescent="0.3">
      <c r="A3270" s="8">
        <v>39394</v>
      </c>
      <c r="B3270" s="260">
        <v>1475.2700199999999</v>
      </c>
      <c r="C3270" s="260">
        <v>1482.5</v>
      </c>
      <c r="D3270" s="260">
        <v>1450.3100589999999</v>
      </c>
      <c r="E3270" s="260">
        <v>1474.7700199999999</v>
      </c>
      <c r="F3270" s="261">
        <v>1474.7700199999999</v>
      </c>
      <c r="G3270" s="260">
        <v>5439720000</v>
      </c>
      <c r="H3270" s="263">
        <f t="shared" si="51"/>
        <v>-5.7601211889249696E-4</v>
      </c>
      <c r="I3270" s="262"/>
      <c r="J3270" s="266">
        <v>3268</v>
      </c>
      <c r="K3270">
        <v>-5.7601211889249696E-4</v>
      </c>
      <c r="L3270" s="267">
        <v>-7.5266279588294101E-4</v>
      </c>
    </row>
    <row r="3271" spans="1:12" ht="14.4" x14ac:dyDescent="0.3">
      <c r="A3271" s="8">
        <v>39393</v>
      </c>
      <c r="B3271" s="260">
        <v>1515.459961</v>
      </c>
      <c r="C3271" s="260">
        <v>1515.459961</v>
      </c>
      <c r="D3271" s="260">
        <v>1475.040039</v>
      </c>
      <c r="E3271" s="260">
        <v>1475.619995</v>
      </c>
      <c r="F3271" s="261">
        <v>1475.619995</v>
      </c>
      <c r="G3271" s="260">
        <v>4353160000</v>
      </c>
      <c r="H3271" s="263">
        <f t="shared" si="51"/>
        <v>-2.9369799057143754E-2</v>
      </c>
      <c r="I3271" s="262"/>
      <c r="J3271" s="266">
        <v>3269</v>
      </c>
      <c r="K3271">
        <v>-2.9369799057143754E-2</v>
      </c>
      <c r="L3271" s="267">
        <v>-7.5063510381298689E-4</v>
      </c>
    </row>
    <row r="3272" spans="1:12" ht="14.4" x14ac:dyDescent="0.3">
      <c r="A3272" s="8">
        <v>39392</v>
      </c>
      <c r="B3272" s="260">
        <v>1505.329956</v>
      </c>
      <c r="C3272" s="260">
        <v>1520.7700199999999</v>
      </c>
      <c r="D3272" s="260">
        <v>1499.0699460000001</v>
      </c>
      <c r="E3272" s="260">
        <v>1520.2700199999999</v>
      </c>
      <c r="F3272" s="261">
        <v>1520.2700199999999</v>
      </c>
      <c r="G3272" s="260">
        <v>3879160000</v>
      </c>
      <c r="H3272" s="263">
        <f t="shared" si="51"/>
        <v>1.2049219109577698E-2</v>
      </c>
      <c r="I3272" s="262"/>
      <c r="J3272" s="266">
        <v>3270</v>
      </c>
      <c r="K3272">
        <v>1.2049219109577698E-2</v>
      </c>
      <c r="L3272" s="267">
        <v>-7.5026105056212708E-4</v>
      </c>
    </row>
    <row r="3273" spans="1:12" ht="14.4" x14ac:dyDescent="0.3">
      <c r="A3273" s="8">
        <v>39391</v>
      </c>
      <c r="B3273" s="260">
        <v>1505.6099850000001</v>
      </c>
      <c r="C3273" s="260">
        <v>1510.839966</v>
      </c>
      <c r="D3273" s="260">
        <v>1489.9499510000001</v>
      </c>
      <c r="E3273" s="260">
        <v>1502.170044</v>
      </c>
      <c r="F3273" s="261">
        <v>1502.170044</v>
      </c>
      <c r="G3273" s="260">
        <v>3819330000</v>
      </c>
      <c r="H3273" s="263">
        <f t="shared" si="51"/>
        <v>-4.9547775186867208E-3</v>
      </c>
      <c r="I3273" s="262"/>
      <c r="J3273" s="266">
        <v>3271</v>
      </c>
      <c r="K3273">
        <v>-4.9547775186867208E-3</v>
      </c>
      <c r="L3273" s="267">
        <v>-7.4849386281404279E-4</v>
      </c>
    </row>
    <row r="3274" spans="1:12" ht="14.4" x14ac:dyDescent="0.3">
      <c r="A3274" s="8">
        <v>39388</v>
      </c>
      <c r="B3274" s="260">
        <v>1511.0699460000001</v>
      </c>
      <c r="C3274" s="260">
        <v>1513.150024</v>
      </c>
      <c r="D3274" s="260">
        <v>1492.530029</v>
      </c>
      <c r="E3274" s="260">
        <v>1509.650024</v>
      </c>
      <c r="F3274" s="261">
        <v>1509.650024</v>
      </c>
      <c r="G3274" s="260">
        <v>4285990000</v>
      </c>
      <c r="H3274" s="263">
        <f t="shared" si="51"/>
        <v>8.022082730040496E-4</v>
      </c>
      <c r="I3274" s="262"/>
      <c r="J3274" s="266">
        <v>3272</v>
      </c>
      <c r="K3274">
        <v>8.022082730040496E-4</v>
      </c>
      <c r="L3274" s="267">
        <v>-7.4547046413495793E-4</v>
      </c>
    </row>
    <row r="3275" spans="1:12" ht="14.4" x14ac:dyDescent="0.3">
      <c r="A3275" s="8">
        <v>39387</v>
      </c>
      <c r="B3275" s="260">
        <v>1545.790039</v>
      </c>
      <c r="C3275" s="260">
        <v>1545.790039</v>
      </c>
      <c r="D3275" s="260">
        <v>1506.660034</v>
      </c>
      <c r="E3275" s="260">
        <v>1508.4399410000001</v>
      </c>
      <c r="F3275" s="261">
        <v>1508.4399410000001</v>
      </c>
      <c r="G3275" s="260">
        <v>4241470000</v>
      </c>
      <c r="H3275" s="263">
        <f t="shared" si="51"/>
        <v>-2.6423513836426393E-2</v>
      </c>
      <c r="I3275" s="262"/>
      <c r="J3275" s="266">
        <v>3273</v>
      </c>
      <c r="K3275">
        <v>-2.6423513836426393E-2</v>
      </c>
      <c r="L3275" s="267">
        <v>-7.4098738185061875E-4</v>
      </c>
    </row>
    <row r="3276" spans="1:12" ht="14.4" x14ac:dyDescent="0.3">
      <c r="A3276" s="8">
        <v>39386</v>
      </c>
      <c r="B3276" s="260">
        <v>1532.150024</v>
      </c>
      <c r="C3276" s="260">
        <v>1552.76001</v>
      </c>
      <c r="D3276" s="260">
        <v>1529.400024</v>
      </c>
      <c r="E3276" s="260">
        <v>1549.380005</v>
      </c>
      <c r="F3276" s="261">
        <v>1549.380005</v>
      </c>
      <c r="G3276" s="260">
        <v>3953070000</v>
      </c>
      <c r="H3276" s="263">
        <f t="shared" si="51"/>
        <v>1.1991995375736532E-2</v>
      </c>
      <c r="I3276" s="262"/>
      <c r="J3276" s="266">
        <v>3274</v>
      </c>
      <c r="K3276">
        <v>1.1991995375736532E-2</v>
      </c>
      <c r="L3276" s="267">
        <v>-7.4079082865294906E-4</v>
      </c>
    </row>
    <row r="3277" spans="1:12" ht="14.4" x14ac:dyDescent="0.3">
      <c r="A3277" s="8">
        <v>39385</v>
      </c>
      <c r="B3277" s="260">
        <v>1539.420044</v>
      </c>
      <c r="C3277" s="260">
        <v>1539.420044</v>
      </c>
      <c r="D3277" s="260">
        <v>1529.5500489999999</v>
      </c>
      <c r="E3277" s="260">
        <v>1531.0200199999999</v>
      </c>
      <c r="F3277" s="261">
        <v>1531.0200199999999</v>
      </c>
      <c r="G3277" s="260">
        <v>3212520000</v>
      </c>
      <c r="H3277" s="263">
        <f t="shared" si="51"/>
        <v>-6.4633935088502167E-3</v>
      </c>
      <c r="I3277" s="262"/>
      <c r="J3277" s="266">
        <v>3275</v>
      </c>
      <c r="K3277">
        <v>-6.4633935088502167E-3</v>
      </c>
      <c r="L3277" s="267">
        <v>-7.3959911865681318E-4</v>
      </c>
    </row>
    <row r="3278" spans="1:12" ht="14.4" x14ac:dyDescent="0.3">
      <c r="A3278" s="8">
        <v>39384</v>
      </c>
      <c r="B3278" s="260">
        <v>1536.920044</v>
      </c>
      <c r="C3278" s="260">
        <v>1544.670044</v>
      </c>
      <c r="D3278" s="260">
        <v>1536.4300539999999</v>
      </c>
      <c r="E3278" s="260">
        <v>1540.9799800000001</v>
      </c>
      <c r="F3278" s="261">
        <v>1540.9799800000001</v>
      </c>
      <c r="G3278" s="260">
        <v>3124480000</v>
      </c>
      <c r="H3278" s="263">
        <f t="shared" si="51"/>
        <v>3.7126458315964034E-3</v>
      </c>
      <c r="I3278" s="262"/>
      <c r="J3278" s="266">
        <v>3276</v>
      </c>
      <c r="K3278">
        <v>3.7126458315964034E-3</v>
      </c>
      <c r="L3278" s="267">
        <v>-7.3852567610830191E-4</v>
      </c>
    </row>
    <row r="3279" spans="1:12" ht="14.4" x14ac:dyDescent="0.3">
      <c r="A3279" s="8">
        <v>39381</v>
      </c>
      <c r="B3279" s="260">
        <v>1522.170044</v>
      </c>
      <c r="C3279" s="260">
        <v>1535.530029</v>
      </c>
      <c r="D3279" s="260">
        <v>1520.1800539999999</v>
      </c>
      <c r="E3279" s="260">
        <v>1535.280029</v>
      </c>
      <c r="F3279" s="261">
        <v>1535.280029</v>
      </c>
      <c r="G3279" s="260">
        <v>3612120000</v>
      </c>
      <c r="H3279" s="263">
        <f t="shared" si="51"/>
        <v>1.3787641751912692E-2</v>
      </c>
      <c r="I3279" s="262"/>
      <c r="J3279" s="266">
        <v>3277</v>
      </c>
      <c r="K3279">
        <v>1.3787641751912692E-2</v>
      </c>
      <c r="L3279" s="267">
        <v>-7.3538416963325347E-4</v>
      </c>
    </row>
    <row r="3280" spans="1:12" ht="14.4" x14ac:dyDescent="0.3">
      <c r="A3280" s="8">
        <v>39380</v>
      </c>
      <c r="B3280" s="260">
        <v>1516.150024</v>
      </c>
      <c r="C3280" s="260">
        <v>1523.23999</v>
      </c>
      <c r="D3280" s="260">
        <v>1500.459961</v>
      </c>
      <c r="E3280" s="260">
        <v>1514.400024</v>
      </c>
      <c r="F3280" s="261">
        <v>1514.400024</v>
      </c>
      <c r="G3280" s="260">
        <v>4183960000</v>
      </c>
      <c r="H3280" s="263">
        <f t="shared" si="51"/>
        <v>-9.7631804306301442E-4</v>
      </c>
      <c r="I3280" s="262"/>
      <c r="J3280" s="266">
        <v>3278</v>
      </c>
      <c r="K3280">
        <v>-9.7631804306301442E-4</v>
      </c>
      <c r="L3280" s="267">
        <v>-7.3498614761576409E-4</v>
      </c>
    </row>
    <row r="3281" spans="1:12" ht="14.4" x14ac:dyDescent="0.3">
      <c r="A3281" s="8">
        <v>39379</v>
      </c>
      <c r="B3281" s="260">
        <v>1516.6099850000001</v>
      </c>
      <c r="C3281" s="260">
        <v>1517.2299800000001</v>
      </c>
      <c r="D3281" s="260">
        <v>1489.5600589999999</v>
      </c>
      <c r="E3281" s="260">
        <v>1515.880005</v>
      </c>
      <c r="F3281" s="261">
        <v>1515.880005</v>
      </c>
      <c r="G3281" s="260">
        <v>4003300000</v>
      </c>
      <c r="H3281" s="263">
        <f t="shared" si="51"/>
        <v>-2.4414224119719023E-3</v>
      </c>
      <c r="I3281" s="262"/>
      <c r="J3281" s="266">
        <v>3279</v>
      </c>
      <c r="K3281">
        <v>-2.4414224119719023E-3</v>
      </c>
      <c r="L3281" s="267">
        <v>-7.2898222972913912E-4</v>
      </c>
    </row>
    <row r="3282" spans="1:12" ht="14.4" x14ac:dyDescent="0.3">
      <c r="A3282" s="8">
        <v>39378</v>
      </c>
      <c r="B3282" s="260">
        <v>1509.3000489999999</v>
      </c>
      <c r="C3282" s="260">
        <v>1520.01001</v>
      </c>
      <c r="D3282" s="260">
        <v>1503.6099850000001</v>
      </c>
      <c r="E3282" s="260">
        <v>1519.589966</v>
      </c>
      <c r="F3282" s="261">
        <v>1519.589966</v>
      </c>
      <c r="G3282" s="260">
        <v>3309120000</v>
      </c>
      <c r="H3282" s="263">
        <f t="shared" si="51"/>
        <v>8.8028588604925576E-3</v>
      </c>
      <c r="I3282" s="262"/>
      <c r="J3282" s="266">
        <v>3280</v>
      </c>
      <c r="K3282">
        <v>8.8028588604925576E-3</v>
      </c>
      <c r="L3282" s="267">
        <v>-7.2814567721437976E-4</v>
      </c>
    </row>
    <row r="3283" spans="1:12" ht="14.4" x14ac:dyDescent="0.3">
      <c r="A3283" s="8">
        <v>39377</v>
      </c>
      <c r="B3283" s="260">
        <v>1497.790039</v>
      </c>
      <c r="C3283" s="260">
        <v>1508.0600589999999</v>
      </c>
      <c r="D3283" s="260">
        <v>1490.400024</v>
      </c>
      <c r="E3283" s="260">
        <v>1506.329956</v>
      </c>
      <c r="F3283" s="261">
        <v>1506.329956</v>
      </c>
      <c r="G3283" s="260">
        <v>3471830000</v>
      </c>
      <c r="H3283" s="263">
        <f t="shared" si="51"/>
        <v>3.7983720044302695E-3</v>
      </c>
      <c r="I3283" s="262"/>
      <c r="J3283" s="266">
        <v>3281</v>
      </c>
      <c r="K3283">
        <v>3.7983720044302695E-3</v>
      </c>
      <c r="L3283" s="267">
        <v>-7.2579968045459833E-4</v>
      </c>
    </row>
    <row r="3284" spans="1:12" ht="14.4" x14ac:dyDescent="0.3">
      <c r="A3284" s="8">
        <v>39374</v>
      </c>
      <c r="B3284" s="260">
        <v>1540</v>
      </c>
      <c r="C3284" s="260">
        <v>1540</v>
      </c>
      <c r="D3284" s="260">
        <v>1500.26001</v>
      </c>
      <c r="E3284" s="260">
        <v>1500.630005</v>
      </c>
      <c r="F3284" s="261">
        <v>1500.630005</v>
      </c>
      <c r="G3284" s="260">
        <v>4160970000</v>
      </c>
      <c r="H3284" s="263">
        <f t="shared" si="51"/>
        <v>-2.561552135413939E-2</v>
      </c>
      <c r="I3284" s="262"/>
      <c r="J3284" s="266">
        <v>3282</v>
      </c>
      <c r="K3284">
        <v>-2.561552135413939E-2</v>
      </c>
      <c r="L3284" s="267">
        <v>-7.2441410259266401E-4</v>
      </c>
    </row>
    <row r="3285" spans="1:12" ht="14.4" x14ac:dyDescent="0.3">
      <c r="A3285" s="8">
        <v>39373</v>
      </c>
      <c r="B3285" s="260">
        <v>1539.290039</v>
      </c>
      <c r="C3285" s="260">
        <v>1542.790039</v>
      </c>
      <c r="D3285" s="260">
        <v>1531.76001</v>
      </c>
      <c r="E3285" s="260">
        <v>1540.079956</v>
      </c>
      <c r="F3285" s="261">
        <v>1540.079956</v>
      </c>
      <c r="G3285" s="260">
        <v>3203210000</v>
      </c>
      <c r="H3285" s="263">
        <f t="shared" si="51"/>
        <v>-7.5266279588294101E-4</v>
      </c>
      <c r="I3285" s="262"/>
      <c r="J3285" s="266">
        <v>3283</v>
      </c>
      <c r="K3285">
        <v>-7.5266279588294101E-4</v>
      </c>
      <c r="L3285" s="267">
        <v>-7.2332094177179852E-4</v>
      </c>
    </row>
    <row r="3286" spans="1:12" ht="14.4" x14ac:dyDescent="0.3">
      <c r="A3286" s="8">
        <v>39372</v>
      </c>
      <c r="B3286" s="260">
        <v>1544.4399410000001</v>
      </c>
      <c r="C3286" s="260">
        <v>1550.660034</v>
      </c>
      <c r="D3286" s="260">
        <v>1526.01001</v>
      </c>
      <c r="E3286" s="260">
        <v>1541.23999</v>
      </c>
      <c r="F3286" s="261">
        <v>1541.23999</v>
      </c>
      <c r="G3286" s="260">
        <v>3638070000</v>
      </c>
      <c r="H3286" s="263">
        <f t="shared" si="51"/>
        <v>1.7613962346652522E-3</v>
      </c>
      <c r="I3286" s="262"/>
      <c r="J3286" s="266">
        <v>3284</v>
      </c>
      <c r="K3286">
        <v>1.7613962346652522E-3</v>
      </c>
      <c r="L3286" s="267">
        <v>-7.2156879084201179E-4</v>
      </c>
    </row>
    <row r="3287" spans="1:12" ht="14.4" x14ac:dyDescent="0.3">
      <c r="A3287" s="8">
        <v>39371</v>
      </c>
      <c r="B3287" s="260">
        <v>1547.8100589999999</v>
      </c>
      <c r="C3287" s="260">
        <v>1547.8100589999999</v>
      </c>
      <c r="D3287" s="260">
        <v>1536.290039</v>
      </c>
      <c r="E3287" s="260">
        <v>1538.530029</v>
      </c>
      <c r="F3287" s="261">
        <v>1538.530029</v>
      </c>
      <c r="G3287" s="260">
        <v>3234560000</v>
      </c>
      <c r="H3287" s="263">
        <f t="shared" si="51"/>
        <v>-6.5731688026509751E-3</v>
      </c>
      <c r="I3287" s="262"/>
      <c r="J3287" s="266">
        <v>3285</v>
      </c>
      <c r="K3287">
        <v>-6.5731688026509751E-3</v>
      </c>
      <c r="L3287" s="267">
        <v>-7.1418865944396052E-4</v>
      </c>
    </row>
    <row r="3288" spans="1:12" ht="14.4" x14ac:dyDescent="0.3">
      <c r="A3288" s="8">
        <v>39370</v>
      </c>
      <c r="B3288" s="260">
        <v>1562.25</v>
      </c>
      <c r="C3288" s="260">
        <v>1564.73999</v>
      </c>
      <c r="D3288" s="260">
        <v>1540.8100589999999</v>
      </c>
      <c r="E3288" s="260">
        <v>1548.709961</v>
      </c>
      <c r="F3288" s="261">
        <v>1548.709961</v>
      </c>
      <c r="G3288" s="260">
        <v>3139290000</v>
      </c>
      <c r="H3288" s="263">
        <f t="shared" si="51"/>
        <v>-8.3814109292552116E-3</v>
      </c>
      <c r="I3288" s="262"/>
      <c r="J3288" s="266">
        <v>3286</v>
      </c>
      <c r="K3288">
        <v>-8.3814109292552116E-3</v>
      </c>
      <c r="L3288" s="267">
        <v>-7.1334145224465474E-4</v>
      </c>
    </row>
    <row r="3289" spans="1:12" ht="14.4" x14ac:dyDescent="0.3">
      <c r="A3289" s="8">
        <v>39367</v>
      </c>
      <c r="B3289" s="260">
        <v>1555.410034</v>
      </c>
      <c r="C3289" s="260">
        <v>1563.030029</v>
      </c>
      <c r="D3289" s="260">
        <v>1554.089966</v>
      </c>
      <c r="E3289" s="260">
        <v>1561.8000489999999</v>
      </c>
      <c r="F3289" s="261">
        <v>1561.8000489999999</v>
      </c>
      <c r="G3289" s="260">
        <v>2788690000</v>
      </c>
      <c r="H3289" s="263">
        <f t="shared" si="51"/>
        <v>4.754224971761826E-3</v>
      </c>
      <c r="I3289" s="262"/>
      <c r="J3289" s="266">
        <v>3287</v>
      </c>
      <c r="K3289">
        <v>4.754224971761826E-3</v>
      </c>
      <c r="L3289" s="267">
        <v>-7.1311880103860372E-4</v>
      </c>
    </row>
    <row r="3290" spans="1:12" ht="14.4" x14ac:dyDescent="0.3">
      <c r="A3290" s="8">
        <v>39366</v>
      </c>
      <c r="B3290" s="260">
        <v>1564.719971</v>
      </c>
      <c r="C3290" s="260">
        <v>1576.089966</v>
      </c>
      <c r="D3290" s="260">
        <v>1546.719971</v>
      </c>
      <c r="E3290" s="260">
        <v>1554.410034</v>
      </c>
      <c r="F3290" s="261">
        <v>1554.410034</v>
      </c>
      <c r="G3290" s="260">
        <v>3911260000</v>
      </c>
      <c r="H3290" s="263">
        <f t="shared" si="51"/>
        <v>-5.1584588181502987E-3</v>
      </c>
      <c r="I3290" s="262"/>
      <c r="J3290" s="266">
        <v>3288</v>
      </c>
      <c r="K3290">
        <v>-5.1584588181502987E-3</v>
      </c>
      <c r="L3290" s="267">
        <v>-7.1081489512648264E-4</v>
      </c>
    </row>
    <row r="3291" spans="1:12" ht="14.4" x14ac:dyDescent="0.3">
      <c r="A3291" s="8">
        <v>39365</v>
      </c>
      <c r="B3291" s="260">
        <v>1564.9799800000001</v>
      </c>
      <c r="C3291" s="260">
        <v>1565.420044</v>
      </c>
      <c r="D3291" s="260">
        <v>1555.459961</v>
      </c>
      <c r="E3291" s="260">
        <v>1562.469971</v>
      </c>
      <c r="F3291" s="261">
        <v>1562.469971</v>
      </c>
      <c r="G3291" s="260">
        <v>3044760000</v>
      </c>
      <c r="H3291" s="263">
        <f t="shared" si="51"/>
        <v>-1.7123297823877128E-3</v>
      </c>
      <c r="I3291" s="262"/>
      <c r="J3291" s="266">
        <v>3289</v>
      </c>
      <c r="K3291">
        <v>-1.7123297823877128E-3</v>
      </c>
      <c r="L3291" s="267">
        <v>-7.1015138063403017E-4</v>
      </c>
    </row>
    <row r="3292" spans="1:12" ht="14.4" x14ac:dyDescent="0.3">
      <c r="A3292" s="8">
        <v>39364</v>
      </c>
      <c r="B3292" s="260">
        <v>1553.1800539999999</v>
      </c>
      <c r="C3292" s="260">
        <v>1565.26001</v>
      </c>
      <c r="D3292" s="260">
        <v>1551.8199460000001</v>
      </c>
      <c r="E3292" s="260">
        <v>1565.150024</v>
      </c>
      <c r="F3292" s="261">
        <v>1565.150024</v>
      </c>
      <c r="G3292" s="260">
        <v>2932040000</v>
      </c>
      <c r="H3292" s="263">
        <f t="shared" si="51"/>
        <v>8.096245189449033E-3</v>
      </c>
      <c r="I3292" s="262"/>
      <c r="J3292" s="266">
        <v>3290</v>
      </c>
      <c r="K3292">
        <v>8.096245189449033E-3</v>
      </c>
      <c r="L3292" s="267">
        <v>-7.0960234287759268E-4</v>
      </c>
    </row>
    <row r="3293" spans="1:12" ht="14.4" x14ac:dyDescent="0.3">
      <c r="A3293" s="8">
        <v>39363</v>
      </c>
      <c r="B3293" s="260">
        <v>1556.51001</v>
      </c>
      <c r="C3293" s="260">
        <v>1556.51001</v>
      </c>
      <c r="D3293" s="260">
        <v>1549</v>
      </c>
      <c r="E3293" s="260">
        <v>1552.579956</v>
      </c>
      <c r="F3293" s="261">
        <v>1552.579956</v>
      </c>
      <c r="G3293" s="260">
        <v>2040650000</v>
      </c>
      <c r="H3293" s="263">
        <f t="shared" si="51"/>
        <v>-3.2165140437223167E-3</v>
      </c>
      <c r="I3293" s="262"/>
      <c r="J3293" s="266">
        <v>3291</v>
      </c>
      <c r="K3293">
        <v>-3.2165140437223167E-3</v>
      </c>
      <c r="L3293" s="267">
        <v>-7.091341742075086E-4</v>
      </c>
    </row>
    <row r="3294" spans="1:12" ht="14.4" x14ac:dyDescent="0.3">
      <c r="A3294" s="8">
        <v>39360</v>
      </c>
      <c r="B3294" s="260">
        <v>1543.839966</v>
      </c>
      <c r="C3294" s="260">
        <v>1561.910034</v>
      </c>
      <c r="D3294" s="260">
        <v>1543.839966</v>
      </c>
      <c r="E3294" s="260">
        <v>1557.589966</v>
      </c>
      <c r="F3294" s="261">
        <v>1557.589966</v>
      </c>
      <c r="G3294" s="260">
        <v>2919030000</v>
      </c>
      <c r="H3294" s="263">
        <f t="shared" si="51"/>
        <v>9.5602916213281455E-3</v>
      </c>
      <c r="I3294" s="262"/>
      <c r="J3294" s="266">
        <v>3292</v>
      </c>
      <c r="K3294">
        <v>9.5602916213281455E-3</v>
      </c>
      <c r="L3294" s="267">
        <v>-7.0856900483955859E-4</v>
      </c>
    </row>
    <row r="3295" spans="1:12" ht="14.4" x14ac:dyDescent="0.3">
      <c r="A3295" s="8">
        <v>39359</v>
      </c>
      <c r="B3295" s="260">
        <v>1539.910034</v>
      </c>
      <c r="C3295" s="260">
        <v>1544.0200199999999</v>
      </c>
      <c r="D3295" s="260">
        <v>1537.630005</v>
      </c>
      <c r="E3295" s="260">
        <v>1542.839966</v>
      </c>
      <c r="F3295" s="261">
        <v>1542.839966</v>
      </c>
      <c r="G3295" s="260">
        <v>2690430000</v>
      </c>
      <c r="H3295" s="263">
        <f t="shared" si="51"/>
        <v>2.1109516636067761E-3</v>
      </c>
      <c r="I3295" s="262"/>
      <c r="J3295" s="266">
        <v>3293</v>
      </c>
      <c r="K3295">
        <v>2.1109516636067761E-3</v>
      </c>
      <c r="L3295" s="267">
        <v>-7.0761814036890262E-4</v>
      </c>
    </row>
    <row r="3296" spans="1:12" ht="14.4" x14ac:dyDescent="0.3">
      <c r="A3296" s="8">
        <v>39358</v>
      </c>
      <c r="B3296" s="260">
        <v>1545.8000489999999</v>
      </c>
      <c r="C3296" s="260">
        <v>1545.839966</v>
      </c>
      <c r="D3296" s="260">
        <v>1536.339966</v>
      </c>
      <c r="E3296" s="260">
        <v>1539.589966</v>
      </c>
      <c r="F3296" s="261">
        <v>1539.589966</v>
      </c>
      <c r="G3296" s="260">
        <v>3065320000</v>
      </c>
      <c r="H3296" s="263">
        <f t="shared" si="51"/>
        <v>-4.55185724914213E-3</v>
      </c>
      <c r="I3296" s="262"/>
      <c r="J3296" s="266">
        <v>3294</v>
      </c>
      <c r="K3296">
        <v>-4.55185724914213E-3</v>
      </c>
      <c r="L3296" s="267">
        <v>-7.0666663453198978E-4</v>
      </c>
    </row>
    <row r="3297" spans="1:12" ht="14.4" x14ac:dyDescent="0.3">
      <c r="A3297" s="8">
        <v>39357</v>
      </c>
      <c r="B3297" s="260">
        <v>1546.959961</v>
      </c>
      <c r="C3297" s="260">
        <v>1548.01001</v>
      </c>
      <c r="D3297" s="260">
        <v>1540.369995</v>
      </c>
      <c r="E3297" s="260">
        <v>1546.630005</v>
      </c>
      <c r="F3297" s="261">
        <v>1546.630005</v>
      </c>
      <c r="G3297" s="260">
        <v>3101910000</v>
      </c>
      <c r="H3297" s="263">
        <f t="shared" si="51"/>
        <v>-2.6504420678409861E-4</v>
      </c>
      <c r="I3297" s="262"/>
      <c r="J3297" s="266">
        <v>3295</v>
      </c>
      <c r="K3297">
        <v>-2.6504420678409861E-4</v>
      </c>
      <c r="L3297" s="267">
        <v>-7.0111682329562428E-4</v>
      </c>
    </row>
    <row r="3298" spans="1:12" ht="14.4" x14ac:dyDescent="0.3">
      <c r="A3298" s="8">
        <v>39356</v>
      </c>
      <c r="B3298" s="260">
        <v>1527.290039</v>
      </c>
      <c r="C3298" s="260">
        <v>1549.0200199999999</v>
      </c>
      <c r="D3298" s="260">
        <v>1527.25</v>
      </c>
      <c r="E3298" s="260">
        <v>1547.040039</v>
      </c>
      <c r="F3298" s="261">
        <v>1547.040039</v>
      </c>
      <c r="G3298" s="260">
        <v>3281990000</v>
      </c>
      <c r="H3298" s="263">
        <f t="shared" si="51"/>
        <v>1.3289693139020783E-2</v>
      </c>
      <c r="I3298" s="262"/>
      <c r="J3298" s="266">
        <v>3296</v>
      </c>
      <c r="K3298">
        <v>1.3289693139020783E-2</v>
      </c>
      <c r="L3298" s="267">
        <v>-7.0101064773733703E-4</v>
      </c>
    </row>
    <row r="3299" spans="1:12" ht="14.4" x14ac:dyDescent="0.3">
      <c r="A3299" s="8">
        <v>39353</v>
      </c>
      <c r="B3299" s="260">
        <v>1531.23999</v>
      </c>
      <c r="C3299" s="260">
        <v>1533.73999</v>
      </c>
      <c r="D3299" s="260">
        <v>1521.98999</v>
      </c>
      <c r="E3299" s="260">
        <v>1526.75</v>
      </c>
      <c r="F3299" s="261">
        <v>1526.75</v>
      </c>
      <c r="G3299" s="260">
        <v>2925350000</v>
      </c>
      <c r="H3299" s="263">
        <f t="shared" si="51"/>
        <v>-3.0234200426301002E-3</v>
      </c>
      <c r="I3299" s="262"/>
      <c r="J3299" s="266">
        <v>3297</v>
      </c>
      <c r="K3299">
        <v>-3.0234200426301002E-3</v>
      </c>
      <c r="L3299" s="267">
        <v>-6.9539526441894195E-4</v>
      </c>
    </row>
    <row r="3300" spans="1:12" ht="14.4" x14ac:dyDescent="0.3">
      <c r="A3300" s="8">
        <v>39352</v>
      </c>
      <c r="B3300" s="260">
        <v>1527.3199460000001</v>
      </c>
      <c r="C3300" s="260">
        <v>1532.459961</v>
      </c>
      <c r="D3300" s="260">
        <v>1525.8100589999999</v>
      </c>
      <c r="E3300" s="260">
        <v>1531.380005</v>
      </c>
      <c r="F3300" s="261">
        <v>1531.380005</v>
      </c>
      <c r="G3300" s="260">
        <v>2872180000</v>
      </c>
      <c r="H3300" s="263">
        <f t="shared" si="51"/>
        <v>3.9070949824230976E-3</v>
      </c>
      <c r="I3300" s="262"/>
      <c r="J3300" s="266">
        <v>3298</v>
      </c>
      <c r="K3300">
        <v>3.9070949824230976E-3</v>
      </c>
      <c r="L3300" s="267">
        <v>-6.9414341879543576E-4</v>
      </c>
    </row>
    <row r="3301" spans="1:12" ht="14.4" x14ac:dyDescent="0.3">
      <c r="A3301" s="8">
        <v>39351</v>
      </c>
      <c r="B3301" s="260">
        <v>1518.619995</v>
      </c>
      <c r="C3301" s="260">
        <v>1529.3900149999999</v>
      </c>
      <c r="D3301" s="260">
        <v>1518.619995</v>
      </c>
      <c r="E3301" s="260">
        <v>1525.420044</v>
      </c>
      <c r="F3301" s="261">
        <v>1525.420044</v>
      </c>
      <c r="G3301" s="260">
        <v>3237390000</v>
      </c>
      <c r="H3301" s="263">
        <f t="shared" si="51"/>
        <v>5.4113031228641799E-3</v>
      </c>
      <c r="I3301" s="262"/>
      <c r="J3301" s="266">
        <v>3299</v>
      </c>
      <c r="K3301">
        <v>5.4113031228641799E-3</v>
      </c>
      <c r="L3301" s="267">
        <v>-6.912007629910899E-4</v>
      </c>
    </row>
    <row r="3302" spans="1:12" ht="14.4" x14ac:dyDescent="0.3">
      <c r="A3302" s="8">
        <v>39350</v>
      </c>
      <c r="B3302" s="260">
        <v>1516.339966</v>
      </c>
      <c r="C3302" s="260">
        <v>1518.2700199999999</v>
      </c>
      <c r="D3302" s="260">
        <v>1507.130005</v>
      </c>
      <c r="E3302" s="260">
        <v>1517.209961</v>
      </c>
      <c r="F3302" s="261">
        <v>1517.209961</v>
      </c>
      <c r="G3302" s="260">
        <v>3187770000</v>
      </c>
      <c r="H3302" s="263">
        <f t="shared" si="51"/>
        <v>-3.4262945771160657E-4</v>
      </c>
      <c r="I3302" s="262"/>
      <c r="J3302" s="266">
        <v>3300</v>
      </c>
      <c r="K3302">
        <v>-3.4262945771160657E-4</v>
      </c>
      <c r="L3302" s="267">
        <v>-6.8755263982231223E-4</v>
      </c>
    </row>
    <row r="3303" spans="1:12" ht="14.4" x14ac:dyDescent="0.3">
      <c r="A3303" s="8">
        <v>39349</v>
      </c>
      <c r="B3303" s="260">
        <v>1525.75</v>
      </c>
      <c r="C3303" s="260">
        <v>1530.1800539999999</v>
      </c>
      <c r="D3303" s="260">
        <v>1516.150024</v>
      </c>
      <c r="E3303" s="260">
        <v>1517.7299800000001</v>
      </c>
      <c r="F3303" s="261">
        <v>1517.7299800000001</v>
      </c>
      <c r="G3303" s="260">
        <v>3131310000</v>
      </c>
      <c r="H3303" s="263">
        <f t="shared" si="51"/>
        <v>-5.2564443716204695E-3</v>
      </c>
      <c r="I3303" s="262"/>
      <c r="J3303" s="266">
        <v>3301</v>
      </c>
      <c r="K3303">
        <v>-5.2564443716204695E-3</v>
      </c>
      <c r="L3303" s="267">
        <v>-6.8702203528795097E-4</v>
      </c>
    </row>
    <row r="3304" spans="1:12" ht="14.4" x14ac:dyDescent="0.3">
      <c r="A3304" s="8">
        <v>39346</v>
      </c>
      <c r="B3304" s="260">
        <v>1518.75</v>
      </c>
      <c r="C3304" s="260">
        <v>1530.8900149999999</v>
      </c>
      <c r="D3304" s="260">
        <v>1518.75</v>
      </c>
      <c r="E3304" s="260">
        <v>1525.75</v>
      </c>
      <c r="F3304" s="261">
        <v>1525.75</v>
      </c>
      <c r="G3304" s="260">
        <v>3679460000</v>
      </c>
      <c r="H3304" s="263">
        <f t="shared" si="51"/>
        <v>4.6090534979423871E-3</v>
      </c>
      <c r="I3304" s="262"/>
      <c r="J3304" s="266">
        <v>3302</v>
      </c>
      <c r="K3304">
        <v>4.6090534979423871E-3</v>
      </c>
      <c r="L3304" s="267">
        <v>-6.8689681361807189E-4</v>
      </c>
    </row>
    <row r="3305" spans="1:12" ht="14.4" x14ac:dyDescent="0.3">
      <c r="A3305" s="8">
        <v>39345</v>
      </c>
      <c r="B3305" s="260">
        <v>1528.6899410000001</v>
      </c>
      <c r="C3305" s="260">
        <v>1529.1400149999999</v>
      </c>
      <c r="D3305" s="260">
        <v>1516.420044</v>
      </c>
      <c r="E3305" s="260">
        <v>1518.75</v>
      </c>
      <c r="F3305" s="261">
        <v>1518.75</v>
      </c>
      <c r="G3305" s="260">
        <v>2957700000</v>
      </c>
      <c r="H3305" s="263">
        <f t="shared" si="51"/>
        <v>-6.7232355186138812E-3</v>
      </c>
      <c r="I3305" s="262"/>
      <c r="J3305" s="266">
        <v>3303</v>
      </c>
      <c r="K3305">
        <v>-6.7232355186138812E-3</v>
      </c>
      <c r="L3305" s="267">
        <v>-6.8590636760901714E-4</v>
      </c>
    </row>
    <row r="3306" spans="1:12" ht="14.4" x14ac:dyDescent="0.3">
      <c r="A3306" s="8">
        <v>39344</v>
      </c>
      <c r="B3306" s="260">
        <v>1519.75</v>
      </c>
      <c r="C3306" s="260">
        <v>1538.73999</v>
      </c>
      <c r="D3306" s="260">
        <v>1519.75</v>
      </c>
      <c r="E3306" s="260">
        <v>1529.030029</v>
      </c>
      <c r="F3306" s="261">
        <v>1529.030029</v>
      </c>
      <c r="G3306" s="260">
        <v>3846750000</v>
      </c>
      <c r="H3306" s="263">
        <f t="shared" si="51"/>
        <v>6.0864071270145632E-3</v>
      </c>
      <c r="I3306" s="262"/>
      <c r="J3306" s="266">
        <v>3304</v>
      </c>
      <c r="K3306">
        <v>6.0864071270145632E-3</v>
      </c>
      <c r="L3306" s="267">
        <v>-6.8370818316747218E-4</v>
      </c>
    </row>
    <row r="3307" spans="1:12" ht="14.4" x14ac:dyDescent="0.3">
      <c r="A3307" s="8">
        <v>39343</v>
      </c>
      <c r="B3307" s="260">
        <v>1476.630005</v>
      </c>
      <c r="C3307" s="260">
        <v>1519.8900149999999</v>
      </c>
      <c r="D3307" s="260">
        <v>1476.630005</v>
      </c>
      <c r="E3307" s="260">
        <v>1519.780029</v>
      </c>
      <c r="F3307" s="261">
        <v>1519.780029</v>
      </c>
      <c r="G3307" s="260">
        <v>3708940000</v>
      </c>
      <c r="H3307" s="263">
        <f t="shared" si="51"/>
        <v>2.9208007516342938E-2</v>
      </c>
      <c r="I3307" s="262"/>
      <c r="J3307" s="266">
        <v>3305</v>
      </c>
      <c r="K3307">
        <v>2.9208007516342938E-2</v>
      </c>
      <c r="L3307" s="267">
        <v>-6.817466212217225E-4</v>
      </c>
    </row>
    <row r="3308" spans="1:12" ht="14.4" x14ac:dyDescent="0.3">
      <c r="A3308" s="8">
        <v>39342</v>
      </c>
      <c r="B3308" s="260">
        <v>1484.23999</v>
      </c>
      <c r="C3308" s="260">
        <v>1484.23999</v>
      </c>
      <c r="D3308" s="260">
        <v>1471.8199460000001</v>
      </c>
      <c r="E3308" s="260">
        <v>1476.650024</v>
      </c>
      <c r="F3308" s="261">
        <v>1476.650024</v>
      </c>
      <c r="G3308" s="260">
        <v>2598390000</v>
      </c>
      <c r="H3308" s="263">
        <f t="shared" si="51"/>
        <v>-5.1204150244230891E-3</v>
      </c>
      <c r="I3308" s="262"/>
      <c r="J3308" s="266">
        <v>3306</v>
      </c>
      <c r="K3308">
        <v>-5.1204150244230891E-3</v>
      </c>
      <c r="L3308" s="267">
        <v>-6.7617132519187033E-4</v>
      </c>
    </row>
    <row r="3309" spans="1:12" ht="14.4" x14ac:dyDescent="0.3">
      <c r="A3309" s="8">
        <v>39339</v>
      </c>
      <c r="B3309" s="260">
        <v>1483.9499510000001</v>
      </c>
      <c r="C3309" s="260">
        <v>1485.98999</v>
      </c>
      <c r="D3309" s="260">
        <v>1473.1800539999999</v>
      </c>
      <c r="E3309" s="260">
        <v>1484.25</v>
      </c>
      <c r="F3309" s="261">
        <v>1484.25</v>
      </c>
      <c r="G3309" s="260">
        <v>2641740000</v>
      </c>
      <c r="H3309" s="263">
        <f t="shared" si="51"/>
        <v>2.0219617231548027E-4</v>
      </c>
      <c r="I3309" s="262"/>
      <c r="J3309" s="266">
        <v>3307</v>
      </c>
      <c r="K3309">
        <v>2.0219617231548027E-4</v>
      </c>
      <c r="L3309" s="267">
        <v>-6.7490244775754145E-4</v>
      </c>
    </row>
    <row r="3310" spans="1:12" ht="14.4" x14ac:dyDescent="0.3">
      <c r="A3310" s="8">
        <v>39338</v>
      </c>
      <c r="B3310" s="260">
        <v>1471.469971</v>
      </c>
      <c r="C3310" s="260">
        <v>1489.579956</v>
      </c>
      <c r="D3310" s="260">
        <v>1471.469971</v>
      </c>
      <c r="E3310" s="260">
        <v>1483.9499510000001</v>
      </c>
      <c r="F3310" s="261">
        <v>1483.9499510000001</v>
      </c>
      <c r="G3310" s="260">
        <v>2877080000</v>
      </c>
      <c r="H3310" s="263">
        <f t="shared" si="51"/>
        <v>8.4195625752575189E-3</v>
      </c>
      <c r="I3310" s="262"/>
      <c r="J3310" s="266">
        <v>3308</v>
      </c>
      <c r="K3310">
        <v>8.4195625752575189E-3</v>
      </c>
      <c r="L3310" s="267">
        <v>-6.7316753612005841E-4</v>
      </c>
    </row>
    <row r="3311" spans="1:12" ht="14.4" x14ac:dyDescent="0.3">
      <c r="A3311" s="8">
        <v>39337</v>
      </c>
      <c r="B3311" s="260">
        <v>1471.099976</v>
      </c>
      <c r="C3311" s="260">
        <v>1479.5</v>
      </c>
      <c r="D3311" s="260">
        <v>1465.75</v>
      </c>
      <c r="E3311" s="260">
        <v>1471.5600589999999</v>
      </c>
      <c r="F3311" s="261">
        <v>1471.5600589999999</v>
      </c>
      <c r="G3311" s="260">
        <v>2885720000</v>
      </c>
      <c r="H3311" s="263">
        <f t="shared" si="51"/>
        <v>4.761772113711478E-5</v>
      </c>
      <c r="I3311" s="262"/>
      <c r="J3311" s="266">
        <v>3309</v>
      </c>
      <c r="K3311">
        <v>4.761772113711478E-5</v>
      </c>
      <c r="L3311" s="267">
        <v>-6.7200430755977878E-4</v>
      </c>
    </row>
    <row r="3312" spans="1:12" ht="14.4" x14ac:dyDescent="0.3">
      <c r="A3312" s="8">
        <v>39336</v>
      </c>
      <c r="B3312" s="260">
        <v>1451.6899410000001</v>
      </c>
      <c r="C3312" s="260">
        <v>1472.4799800000001</v>
      </c>
      <c r="D3312" s="260">
        <v>1451.6899410000001</v>
      </c>
      <c r="E3312" s="260">
        <v>1471.48999</v>
      </c>
      <c r="F3312" s="261">
        <v>1471.48999</v>
      </c>
      <c r="G3312" s="260">
        <v>3015330000</v>
      </c>
      <c r="H3312" s="263">
        <f t="shared" si="51"/>
        <v>1.3632320498714393E-2</v>
      </c>
      <c r="I3312" s="262"/>
      <c r="J3312" s="266">
        <v>3310</v>
      </c>
      <c r="K3312">
        <v>1.3632320498714393E-2</v>
      </c>
      <c r="L3312" s="267">
        <v>-6.7083280955184614E-4</v>
      </c>
    </row>
    <row r="3313" spans="1:12" ht="14.4" x14ac:dyDescent="0.3">
      <c r="A3313" s="8">
        <v>39335</v>
      </c>
      <c r="B3313" s="260">
        <v>1453.5</v>
      </c>
      <c r="C3313" s="260">
        <v>1462.25</v>
      </c>
      <c r="D3313" s="260">
        <v>1439.290039</v>
      </c>
      <c r="E3313" s="260">
        <v>1451.6999510000001</v>
      </c>
      <c r="F3313" s="261">
        <v>1451.6999510000001</v>
      </c>
      <c r="G3313" s="260">
        <v>2835720000</v>
      </c>
      <c r="H3313" s="263">
        <f t="shared" si="51"/>
        <v>-1.2728134138020927E-3</v>
      </c>
      <c r="I3313" s="262"/>
      <c r="J3313" s="266">
        <v>3311</v>
      </c>
      <c r="K3313">
        <v>-1.2728134138020927E-3</v>
      </c>
      <c r="L3313" s="267">
        <v>-6.6891022692832692E-4</v>
      </c>
    </row>
    <row r="3314" spans="1:12" ht="14.4" x14ac:dyDescent="0.3">
      <c r="A3314" s="8">
        <v>39332</v>
      </c>
      <c r="B3314" s="260">
        <v>1478.5500489999999</v>
      </c>
      <c r="C3314" s="260">
        <v>1478.5500489999999</v>
      </c>
      <c r="D3314" s="260">
        <v>1449.0699460000001</v>
      </c>
      <c r="E3314" s="260">
        <v>1453.5500489999999</v>
      </c>
      <c r="F3314" s="261">
        <v>1453.5500489999999</v>
      </c>
      <c r="G3314" s="260">
        <v>3191080000</v>
      </c>
      <c r="H3314" s="263">
        <f t="shared" si="51"/>
        <v>-1.6908457050140751E-2</v>
      </c>
      <c r="I3314" s="262"/>
      <c r="J3314" s="266">
        <v>3312</v>
      </c>
      <c r="K3314">
        <v>-1.6908457050140751E-2</v>
      </c>
      <c r="L3314" s="267">
        <v>-6.6839790989694158E-4</v>
      </c>
    </row>
    <row r="3315" spans="1:12" ht="14.4" x14ac:dyDescent="0.3">
      <c r="A3315" s="8">
        <v>39331</v>
      </c>
      <c r="B3315" s="260">
        <v>1472.030029</v>
      </c>
      <c r="C3315" s="260">
        <v>1481.48999</v>
      </c>
      <c r="D3315" s="260">
        <v>1467.410034</v>
      </c>
      <c r="E3315" s="260">
        <v>1478.5500489999999</v>
      </c>
      <c r="F3315" s="261">
        <v>1478.5500489999999</v>
      </c>
      <c r="G3315" s="260">
        <v>2459590000</v>
      </c>
      <c r="H3315" s="263">
        <f t="shared" si="51"/>
        <v>4.2518864042929011E-3</v>
      </c>
      <c r="I3315" s="262"/>
      <c r="J3315" s="266">
        <v>3313</v>
      </c>
      <c r="K3315">
        <v>4.2518864042929011E-3</v>
      </c>
      <c r="L3315" s="267">
        <v>-6.6836013529195679E-4</v>
      </c>
    </row>
    <row r="3316" spans="1:12" ht="14.4" x14ac:dyDescent="0.3">
      <c r="A3316" s="8">
        <v>39330</v>
      </c>
      <c r="B3316" s="260">
        <v>1488.76001</v>
      </c>
      <c r="C3316" s="260">
        <v>1488.76001</v>
      </c>
      <c r="D3316" s="260">
        <v>1466.339966</v>
      </c>
      <c r="E3316" s="260">
        <v>1472.290039</v>
      </c>
      <c r="F3316" s="261">
        <v>1472.290039</v>
      </c>
      <c r="G3316" s="260">
        <v>2991600000</v>
      </c>
      <c r="H3316" s="263">
        <f t="shared" si="51"/>
        <v>-1.1501124259074349E-2</v>
      </c>
      <c r="I3316" s="262"/>
      <c r="J3316" s="266">
        <v>3314</v>
      </c>
      <c r="K3316">
        <v>-1.1501124259074349E-2</v>
      </c>
      <c r="L3316" s="267">
        <v>-6.6723183677000757E-4</v>
      </c>
    </row>
    <row r="3317" spans="1:12" ht="14.4" x14ac:dyDescent="0.3">
      <c r="A3317" s="8">
        <v>39329</v>
      </c>
      <c r="B3317" s="260">
        <v>1473.959961</v>
      </c>
      <c r="C3317" s="260">
        <v>1496.400024</v>
      </c>
      <c r="D3317" s="260">
        <v>1472.150024</v>
      </c>
      <c r="E3317" s="260">
        <v>1489.420044</v>
      </c>
      <c r="F3317" s="261">
        <v>1489.420044</v>
      </c>
      <c r="G3317" s="260">
        <v>2766600000</v>
      </c>
      <c r="H3317" s="263">
        <f t="shared" si="51"/>
        <v>1.0468221700745692E-2</v>
      </c>
      <c r="I3317" s="262"/>
      <c r="J3317" s="266">
        <v>3315</v>
      </c>
      <c r="K3317">
        <v>1.0468221700745692E-2</v>
      </c>
      <c r="L3317" s="267">
        <v>-6.666696165191639E-4</v>
      </c>
    </row>
    <row r="3318" spans="1:12" ht="14.4" x14ac:dyDescent="0.3">
      <c r="A3318" s="8">
        <v>39325</v>
      </c>
      <c r="B3318" s="260">
        <v>1457.6099850000001</v>
      </c>
      <c r="C3318" s="260">
        <v>1481.469971</v>
      </c>
      <c r="D3318" s="260">
        <v>1457.6099850000001</v>
      </c>
      <c r="E3318" s="260">
        <v>1473.98999</v>
      </c>
      <c r="F3318" s="261">
        <v>1473.98999</v>
      </c>
      <c r="G3318" s="260">
        <v>2731610000</v>
      </c>
      <c r="H3318" s="263">
        <f t="shared" si="51"/>
        <v>1.1216744073810354E-2</v>
      </c>
      <c r="I3318" s="262"/>
      <c r="J3318" s="266">
        <v>3316</v>
      </c>
      <c r="K3318">
        <v>1.1216744073810354E-2</v>
      </c>
      <c r="L3318" s="267">
        <v>-6.6373431718102377E-4</v>
      </c>
    </row>
    <row r="3319" spans="1:12" ht="14.4" x14ac:dyDescent="0.3">
      <c r="A3319" s="8">
        <v>39324</v>
      </c>
      <c r="B3319" s="260">
        <v>1463.670044</v>
      </c>
      <c r="C3319" s="260">
        <v>1468.4300539999999</v>
      </c>
      <c r="D3319" s="260">
        <v>1451.25</v>
      </c>
      <c r="E3319" s="260">
        <v>1457.6400149999999</v>
      </c>
      <c r="F3319" s="261">
        <v>1457.6400149999999</v>
      </c>
      <c r="G3319" s="260">
        <v>2582960000</v>
      </c>
      <c r="H3319" s="263">
        <f t="shared" si="51"/>
        <v>-4.1810098364417113E-3</v>
      </c>
      <c r="I3319" s="262"/>
      <c r="J3319" s="266">
        <v>3317</v>
      </c>
      <c r="K3319">
        <v>-4.1810098364417113E-3</v>
      </c>
      <c r="L3319" s="267">
        <v>-6.6362010054474632E-4</v>
      </c>
    </row>
    <row r="3320" spans="1:12" ht="14.4" x14ac:dyDescent="0.3">
      <c r="A3320" s="8">
        <v>39323</v>
      </c>
      <c r="B3320" s="260">
        <v>1432.01001</v>
      </c>
      <c r="C3320" s="260">
        <v>1463.76001</v>
      </c>
      <c r="D3320" s="260">
        <v>1432.01001</v>
      </c>
      <c r="E3320" s="260">
        <v>1463.76001</v>
      </c>
      <c r="F3320" s="261">
        <v>1463.76001</v>
      </c>
      <c r="G3320" s="260">
        <v>2824070000</v>
      </c>
      <c r="H3320" s="263">
        <f t="shared" si="51"/>
        <v>2.1921880902027513E-2</v>
      </c>
      <c r="I3320" s="262"/>
      <c r="J3320" s="266">
        <v>3318</v>
      </c>
      <c r="K3320">
        <v>2.1921880902027513E-2</v>
      </c>
      <c r="L3320" s="267">
        <v>-6.5777936522644169E-4</v>
      </c>
    </row>
    <row r="3321" spans="1:12" ht="14.4" x14ac:dyDescent="0.3">
      <c r="A3321" s="8">
        <v>39322</v>
      </c>
      <c r="B3321" s="260">
        <v>1466.719971</v>
      </c>
      <c r="C3321" s="260">
        <v>1466.719971</v>
      </c>
      <c r="D3321" s="260">
        <v>1432.01001</v>
      </c>
      <c r="E3321" s="260">
        <v>1432.3599850000001</v>
      </c>
      <c r="F3321" s="261">
        <v>1432.3599850000001</v>
      </c>
      <c r="G3321" s="260">
        <v>3078090000</v>
      </c>
      <c r="H3321" s="263">
        <f t="shared" si="51"/>
        <v>-2.3473062322861827E-2</v>
      </c>
      <c r="I3321" s="262"/>
      <c r="J3321" s="266">
        <v>3319</v>
      </c>
      <c r="K3321">
        <v>-2.3473062322861827E-2</v>
      </c>
      <c r="L3321" s="267">
        <v>-6.5426133560548844E-4</v>
      </c>
    </row>
    <row r="3322" spans="1:12" ht="14.4" x14ac:dyDescent="0.3">
      <c r="A3322" s="8">
        <v>39321</v>
      </c>
      <c r="B3322" s="260">
        <v>1479.3599850000001</v>
      </c>
      <c r="C3322" s="260">
        <v>1479.3599850000001</v>
      </c>
      <c r="D3322" s="260">
        <v>1465.9799800000001</v>
      </c>
      <c r="E3322" s="260">
        <v>1466.790039</v>
      </c>
      <c r="F3322" s="261">
        <v>1466.790039</v>
      </c>
      <c r="G3322" s="260">
        <v>2406180000</v>
      </c>
      <c r="H3322" s="263">
        <f t="shared" si="51"/>
        <v>-8.5035900704475472E-3</v>
      </c>
      <c r="I3322" s="262"/>
      <c r="J3322" s="266">
        <v>3320</v>
      </c>
      <c r="K3322">
        <v>-8.5035900704475472E-3</v>
      </c>
      <c r="L3322" s="267">
        <v>-6.4992156189789499E-4</v>
      </c>
    </row>
    <row r="3323" spans="1:12" ht="14.4" x14ac:dyDescent="0.3">
      <c r="A3323" s="8">
        <v>39318</v>
      </c>
      <c r="B3323" s="260">
        <v>1462.339966</v>
      </c>
      <c r="C3323" s="260">
        <v>1479.400024</v>
      </c>
      <c r="D3323" s="260">
        <v>1460.540039</v>
      </c>
      <c r="E3323" s="260">
        <v>1479.369995</v>
      </c>
      <c r="F3323" s="261">
        <v>1479.369995</v>
      </c>
      <c r="G3323" s="260">
        <v>2541400000</v>
      </c>
      <c r="H3323" s="263">
        <f t="shared" si="51"/>
        <v>1.1535039316239329E-2</v>
      </c>
      <c r="I3323" s="262"/>
      <c r="J3323" s="266">
        <v>3321</v>
      </c>
      <c r="K3323">
        <v>1.1535039316239329E-2</v>
      </c>
      <c r="L3323" s="267">
        <v>-6.4808856182342871E-4</v>
      </c>
    </row>
    <row r="3324" spans="1:12" ht="14.4" x14ac:dyDescent="0.3">
      <c r="A3324" s="8">
        <v>39317</v>
      </c>
      <c r="B3324" s="260">
        <v>1464.0500489999999</v>
      </c>
      <c r="C3324" s="260">
        <v>1472.0600589999999</v>
      </c>
      <c r="D3324" s="260">
        <v>1453.880005</v>
      </c>
      <c r="E3324" s="260">
        <v>1462.5</v>
      </c>
      <c r="F3324" s="261">
        <v>1462.5</v>
      </c>
      <c r="G3324" s="260">
        <v>3084390000</v>
      </c>
      <c r="H3324" s="263">
        <f t="shared" si="51"/>
        <v>-1.0723162539394634E-3</v>
      </c>
      <c r="I3324" s="262"/>
      <c r="J3324" s="266">
        <v>3322</v>
      </c>
      <c r="K3324">
        <v>-1.0723162539394634E-3</v>
      </c>
      <c r="L3324" s="267">
        <v>-6.4494239398015494E-4</v>
      </c>
    </row>
    <row r="3325" spans="1:12" ht="14.4" x14ac:dyDescent="0.3">
      <c r="A3325" s="8">
        <v>39316</v>
      </c>
      <c r="B3325" s="260">
        <v>1447.030029</v>
      </c>
      <c r="C3325" s="260">
        <v>1464.8599850000001</v>
      </c>
      <c r="D3325" s="260">
        <v>1447.030029</v>
      </c>
      <c r="E3325" s="260">
        <v>1464.0699460000001</v>
      </c>
      <c r="F3325" s="261">
        <v>1464.0699460000001</v>
      </c>
      <c r="G3325" s="260">
        <v>3309120000</v>
      </c>
      <c r="H3325" s="263">
        <f t="shared" si="51"/>
        <v>1.1712885633924267E-2</v>
      </c>
      <c r="I3325" s="262"/>
      <c r="J3325" s="266">
        <v>3323</v>
      </c>
      <c r="K3325">
        <v>1.1712885633924267E-2</v>
      </c>
      <c r="L3325" s="267">
        <v>-6.4337452166327697E-4</v>
      </c>
    </row>
    <row r="3326" spans="1:12" ht="14.4" x14ac:dyDescent="0.3">
      <c r="A3326" s="8">
        <v>39315</v>
      </c>
      <c r="B3326" s="260">
        <v>1445.5500489999999</v>
      </c>
      <c r="C3326" s="260">
        <v>1455.3199460000001</v>
      </c>
      <c r="D3326" s="260">
        <v>1439.76001</v>
      </c>
      <c r="E3326" s="260">
        <v>1447.119995</v>
      </c>
      <c r="F3326" s="261">
        <v>1447.119995</v>
      </c>
      <c r="G3326" s="260">
        <v>3012150000</v>
      </c>
      <c r="H3326" s="263">
        <f t="shared" si="51"/>
        <v>1.0860544061315118E-3</v>
      </c>
      <c r="I3326" s="262"/>
      <c r="J3326" s="266">
        <v>3324</v>
      </c>
      <c r="K3326">
        <v>1.0860544061315118E-3</v>
      </c>
      <c r="L3326" s="267">
        <v>-6.4256836628522279E-4</v>
      </c>
    </row>
    <row r="3327" spans="1:12" ht="14.4" x14ac:dyDescent="0.3">
      <c r="A3327" s="8">
        <v>39314</v>
      </c>
      <c r="B3327" s="260">
        <v>1445.9399410000001</v>
      </c>
      <c r="C3327" s="260">
        <v>1451.75</v>
      </c>
      <c r="D3327" s="260">
        <v>1430.540039</v>
      </c>
      <c r="E3327" s="260">
        <v>1445.5500489999999</v>
      </c>
      <c r="F3327" s="261">
        <v>1445.5500489999999</v>
      </c>
      <c r="G3327" s="260">
        <v>3321340000</v>
      </c>
      <c r="H3327" s="263">
        <f t="shared" si="51"/>
        <v>-2.6964605440700344E-4</v>
      </c>
      <c r="I3327" s="262"/>
      <c r="J3327" s="266">
        <v>3325</v>
      </c>
      <c r="K3327">
        <v>-2.6964605440700344E-4</v>
      </c>
      <c r="L3327" s="267">
        <v>-6.3637539289340185E-4</v>
      </c>
    </row>
    <row r="3328" spans="1:12" ht="14.4" x14ac:dyDescent="0.3">
      <c r="A3328" s="8">
        <v>39311</v>
      </c>
      <c r="B3328" s="260">
        <v>1411.26001</v>
      </c>
      <c r="C3328" s="260">
        <v>1450.329956</v>
      </c>
      <c r="D3328" s="260">
        <v>1411.26001</v>
      </c>
      <c r="E3328" s="260">
        <v>1445.9399410000001</v>
      </c>
      <c r="F3328" s="261">
        <v>1445.9399410000001</v>
      </c>
      <c r="G3328" s="260">
        <v>3570040000</v>
      </c>
      <c r="H3328" s="263">
        <f t="shared" si="51"/>
        <v>2.4566468860438315E-2</v>
      </c>
      <c r="I3328" s="262"/>
      <c r="J3328" s="266">
        <v>3326</v>
      </c>
      <c r="K3328">
        <v>2.4566468860438315E-2</v>
      </c>
      <c r="L3328" s="267">
        <v>-6.3609970665343108E-4</v>
      </c>
    </row>
    <row r="3329" spans="1:12" ht="14.4" x14ac:dyDescent="0.3">
      <c r="A3329" s="8">
        <v>39310</v>
      </c>
      <c r="B3329" s="260">
        <v>1406.6400149999999</v>
      </c>
      <c r="C3329" s="260">
        <v>1415.969971</v>
      </c>
      <c r="D3329" s="260">
        <v>1370.599976</v>
      </c>
      <c r="E3329" s="260">
        <v>1411.2700199999999</v>
      </c>
      <c r="F3329" s="261">
        <v>1411.2700199999999</v>
      </c>
      <c r="G3329" s="260">
        <v>6509300000</v>
      </c>
      <c r="H3329" s="263">
        <f t="shared" si="51"/>
        <v>3.2487873456959237E-3</v>
      </c>
      <c r="I3329" s="262"/>
      <c r="J3329" s="266">
        <v>3327</v>
      </c>
      <c r="K3329">
        <v>3.2487873456959237E-3</v>
      </c>
      <c r="L3329" s="267">
        <v>-6.2936911387957012E-4</v>
      </c>
    </row>
    <row r="3330" spans="1:12" ht="14.4" x14ac:dyDescent="0.3">
      <c r="A3330" s="8">
        <v>39309</v>
      </c>
      <c r="B3330" s="260">
        <v>1426.150024</v>
      </c>
      <c r="C3330" s="260">
        <v>1440.780029</v>
      </c>
      <c r="D3330" s="260">
        <v>1404.3599850000001</v>
      </c>
      <c r="E3330" s="260">
        <v>1406.6999510000001</v>
      </c>
      <c r="F3330" s="261">
        <v>1406.6999510000001</v>
      </c>
      <c r="G3330" s="260">
        <v>4290930000</v>
      </c>
      <c r="H3330" s="263">
        <f t="shared" si="51"/>
        <v>-1.3907838166188284E-2</v>
      </c>
      <c r="I3330" s="262"/>
      <c r="J3330" s="266">
        <v>3328</v>
      </c>
      <c r="K3330">
        <v>-1.3907838166188284E-2</v>
      </c>
      <c r="L3330" s="267">
        <v>-6.2904230609355004E-4</v>
      </c>
    </row>
    <row r="3331" spans="1:12" ht="14.4" x14ac:dyDescent="0.3">
      <c r="A3331" s="8">
        <v>39308</v>
      </c>
      <c r="B3331" s="260">
        <v>1452.869995</v>
      </c>
      <c r="C3331" s="260">
        <v>1456.73999</v>
      </c>
      <c r="D3331" s="260">
        <v>1426.1999510000001</v>
      </c>
      <c r="E3331" s="260">
        <v>1426.540039</v>
      </c>
      <c r="F3331" s="261">
        <v>1426.540039</v>
      </c>
      <c r="G3331" s="260">
        <v>3814630000</v>
      </c>
      <c r="H3331" s="263">
        <f t="shared" si="51"/>
        <v>-1.8156542824871363E-2</v>
      </c>
      <c r="I3331" s="262"/>
      <c r="J3331" s="266">
        <v>3329</v>
      </c>
      <c r="K3331">
        <v>-1.8156542824871363E-2</v>
      </c>
      <c r="L3331" s="267">
        <v>-6.2376167289311592E-4</v>
      </c>
    </row>
    <row r="3332" spans="1:12" ht="14.4" x14ac:dyDescent="0.3">
      <c r="A3332" s="8">
        <v>39307</v>
      </c>
      <c r="B3332" s="260">
        <v>1453.420044</v>
      </c>
      <c r="C3332" s="260">
        <v>1466.290039</v>
      </c>
      <c r="D3332" s="260">
        <v>1451.540039</v>
      </c>
      <c r="E3332" s="260">
        <v>1452.920044</v>
      </c>
      <c r="F3332" s="261">
        <v>1452.920044</v>
      </c>
      <c r="G3332" s="260">
        <v>3696280000</v>
      </c>
      <c r="H3332" s="263">
        <f t="shared" ref="H3332:H3395" si="52">(F3332-F3333)/F3333</f>
        <v>-4.9528837440539696E-4</v>
      </c>
      <c r="I3332" s="262"/>
      <c r="J3332" s="266">
        <v>3330</v>
      </c>
      <c r="K3332">
        <v>-4.9528837440539696E-4</v>
      </c>
      <c r="L3332" s="267">
        <v>-6.0789482919080011E-4</v>
      </c>
    </row>
    <row r="3333" spans="1:12" ht="14.4" x14ac:dyDescent="0.3">
      <c r="A3333" s="8">
        <v>39304</v>
      </c>
      <c r="B3333" s="260">
        <v>1453.089966</v>
      </c>
      <c r="C3333" s="260">
        <v>1462.0200199999999</v>
      </c>
      <c r="D3333" s="260">
        <v>1429.73999</v>
      </c>
      <c r="E3333" s="260">
        <v>1453.6400149999999</v>
      </c>
      <c r="F3333" s="261">
        <v>1453.6400149999999</v>
      </c>
      <c r="G3333" s="260">
        <v>5345780000</v>
      </c>
      <c r="H3333" s="263">
        <f t="shared" si="52"/>
        <v>3.7853747040459882E-4</v>
      </c>
      <c r="I3333" s="262"/>
      <c r="J3333" s="266">
        <v>3331</v>
      </c>
      <c r="K3333">
        <v>3.7853747040459882E-4</v>
      </c>
      <c r="L3333" s="267">
        <v>-6.0767481420120764E-4</v>
      </c>
    </row>
    <row r="3334" spans="1:12" ht="14.4" x14ac:dyDescent="0.3">
      <c r="A3334" s="8">
        <v>39303</v>
      </c>
      <c r="B3334" s="260">
        <v>1497.209961</v>
      </c>
      <c r="C3334" s="260">
        <v>1497.209961</v>
      </c>
      <c r="D3334" s="260">
        <v>1453.089966</v>
      </c>
      <c r="E3334" s="260">
        <v>1453.089966</v>
      </c>
      <c r="F3334" s="261">
        <v>1453.089966</v>
      </c>
      <c r="G3334" s="260">
        <v>5889600000</v>
      </c>
      <c r="H3334" s="263">
        <f t="shared" si="52"/>
        <v>-2.9649629911716491E-2</v>
      </c>
      <c r="I3334" s="262"/>
      <c r="J3334" s="266">
        <v>3332</v>
      </c>
      <c r="K3334">
        <v>-2.9649629911716491E-2</v>
      </c>
      <c r="L3334" s="267">
        <v>-6.0648912326958582E-4</v>
      </c>
    </row>
    <row r="3335" spans="1:12" ht="14.4" x14ac:dyDescent="0.3">
      <c r="A3335" s="8">
        <v>39302</v>
      </c>
      <c r="B3335" s="260">
        <v>1476.219971</v>
      </c>
      <c r="C3335" s="260">
        <v>1503.8900149999999</v>
      </c>
      <c r="D3335" s="260">
        <v>1476.219971</v>
      </c>
      <c r="E3335" s="260">
        <v>1497.48999</v>
      </c>
      <c r="F3335" s="261">
        <v>1497.48999</v>
      </c>
      <c r="G3335" s="260">
        <v>5499560000</v>
      </c>
      <c r="H3335" s="263">
        <f t="shared" si="52"/>
        <v>1.4071841830015266E-2</v>
      </c>
      <c r="I3335" s="262"/>
      <c r="J3335" s="266">
        <v>3333</v>
      </c>
      <c r="K3335">
        <v>1.4071841830015266E-2</v>
      </c>
      <c r="L3335" s="267">
        <v>-6.0632250106544821E-4</v>
      </c>
    </row>
    <row r="3336" spans="1:12" ht="14.4" x14ac:dyDescent="0.3">
      <c r="A3336" s="8">
        <v>39301</v>
      </c>
      <c r="B3336" s="260">
        <v>1467.619995</v>
      </c>
      <c r="C3336" s="260">
        <v>1488.3000489999999</v>
      </c>
      <c r="D3336" s="260">
        <v>1455.8000489999999</v>
      </c>
      <c r="E3336" s="260">
        <v>1476.709961</v>
      </c>
      <c r="F3336" s="261">
        <v>1476.709961</v>
      </c>
      <c r="G3336" s="260">
        <v>4909390000</v>
      </c>
      <c r="H3336" s="263">
        <f t="shared" si="52"/>
        <v>6.1593660216451617E-3</v>
      </c>
      <c r="I3336" s="262"/>
      <c r="J3336" s="266">
        <v>3334</v>
      </c>
      <c r="K3336">
        <v>6.1593660216451617E-3</v>
      </c>
      <c r="L3336" s="267">
        <v>-6.0611752008960602E-4</v>
      </c>
    </row>
    <row r="3337" spans="1:12" ht="14.4" x14ac:dyDescent="0.3">
      <c r="A3337" s="8">
        <v>39300</v>
      </c>
      <c r="B3337" s="260">
        <v>1433.040039</v>
      </c>
      <c r="C3337" s="260">
        <v>1467.670044</v>
      </c>
      <c r="D3337" s="260">
        <v>1427.3900149999999</v>
      </c>
      <c r="E3337" s="260">
        <v>1467.670044</v>
      </c>
      <c r="F3337" s="261">
        <v>1467.670044</v>
      </c>
      <c r="G3337" s="260">
        <v>5067200000</v>
      </c>
      <c r="H3337" s="263">
        <f t="shared" si="52"/>
        <v>2.415110572836086E-2</v>
      </c>
      <c r="I3337" s="262"/>
      <c r="J3337" s="266">
        <v>3335</v>
      </c>
      <c r="K3337">
        <v>2.415110572836086E-2</v>
      </c>
      <c r="L3337" s="267">
        <v>-6.0576688328276571E-4</v>
      </c>
    </row>
    <row r="3338" spans="1:12" ht="14.4" x14ac:dyDescent="0.3">
      <c r="A3338" s="8">
        <v>39297</v>
      </c>
      <c r="B3338" s="260">
        <v>1472.1800539999999</v>
      </c>
      <c r="C3338" s="260">
        <v>1473.2299800000001</v>
      </c>
      <c r="D3338" s="260">
        <v>1432.8000489999999</v>
      </c>
      <c r="E3338" s="260">
        <v>1433.0600589999999</v>
      </c>
      <c r="F3338" s="261">
        <v>1433.0600589999999</v>
      </c>
      <c r="G3338" s="260">
        <v>4272110000</v>
      </c>
      <c r="H3338" s="263">
        <f t="shared" si="52"/>
        <v>-2.6585989201680215E-2</v>
      </c>
      <c r="I3338" s="262"/>
      <c r="J3338" s="266">
        <v>3336</v>
      </c>
      <c r="K3338">
        <v>-2.6585989201680215E-2</v>
      </c>
      <c r="L3338" s="267">
        <v>-5.9259423606268112E-4</v>
      </c>
    </row>
    <row r="3339" spans="1:12" ht="14.4" x14ac:dyDescent="0.3">
      <c r="A3339" s="8">
        <v>39296</v>
      </c>
      <c r="B3339" s="260">
        <v>1465.459961</v>
      </c>
      <c r="C3339" s="260">
        <v>1476.4300539999999</v>
      </c>
      <c r="D3339" s="260">
        <v>1460.579956</v>
      </c>
      <c r="E3339" s="260">
        <v>1472.1999510000001</v>
      </c>
      <c r="F3339" s="261">
        <v>1472.1999510000001</v>
      </c>
      <c r="G3339" s="260">
        <v>4368850000</v>
      </c>
      <c r="H3339" s="263">
        <f t="shared" si="52"/>
        <v>4.3592905920972029E-3</v>
      </c>
      <c r="I3339" s="262"/>
      <c r="J3339" s="266">
        <v>3337</v>
      </c>
      <c r="K3339">
        <v>4.3592905920972029E-3</v>
      </c>
      <c r="L3339" s="267">
        <v>-5.9152335328675385E-4</v>
      </c>
    </row>
    <row r="3340" spans="1:12" ht="14.4" x14ac:dyDescent="0.3">
      <c r="A3340" s="8">
        <v>39295</v>
      </c>
      <c r="B3340" s="260">
        <v>1455.1800539999999</v>
      </c>
      <c r="C3340" s="260">
        <v>1468.380005</v>
      </c>
      <c r="D3340" s="260">
        <v>1439.589966</v>
      </c>
      <c r="E3340" s="260">
        <v>1465.8100589999999</v>
      </c>
      <c r="F3340" s="261">
        <v>1465.8100589999999</v>
      </c>
      <c r="G3340" s="260">
        <v>5256780000</v>
      </c>
      <c r="H3340" s="263">
        <f t="shared" si="52"/>
        <v>7.2426689584383658E-3</v>
      </c>
      <c r="I3340" s="262"/>
      <c r="J3340" s="266">
        <v>3338</v>
      </c>
      <c r="K3340">
        <v>7.2426689584383658E-3</v>
      </c>
      <c r="L3340" s="267">
        <v>-5.883499416365341E-4</v>
      </c>
    </row>
    <row r="3341" spans="1:12" ht="14.4" x14ac:dyDescent="0.3">
      <c r="A3341" s="8">
        <v>39294</v>
      </c>
      <c r="B3341" s="260">
        <v>1473.900024</v>
      </c>
      <c r="C3341" s="260">
        <v>1488.3000489999999</v>
      </c>
      <c r="D3341" s="260">
        <v>1454.25</v>
      </c>
      <c r="E3341" s="260">
        <v>1455.2700199999999</v>
      </c>
      <c r="F3341" s="261">
        <v>1455.2700199999999</v>
      </c>
      <c r="G3341" s="260">
        <v>4524520000</v>
      </c>
      <c r="H3341" s="263">
        <f t="shared" si="52"/>
        <v>-1.2646642990422891E-2</v>
      </c>
      <c r="I3341" s="262"/>
      <c r="J3341" s="266">
        <v>3339</v>
      </c>
      <c r="K3341">
        <v>-1.2646642990422891E-2</v>
      </c>
      <c r="L3341" s="267">
        <v>-5.8767665007685257E-4</v>
      </c>
    </row>
    <row r="3342" spans="1:12" ht="14.4" x14ac:dyDescent="0.3">
      <c r="A3342" s="8">
        <v>39293</v>
      </c>
      <c r="B3342" s="260">
        <v>1458.9300539999999</v>
      </c>
      <c r="C3342" s="260">
        <v>1477.880005</v>
      </c>
      <c r="D3342" s="260">
        <v>1454.3199460000001</v>
      </c>
      <c r="E3342" s="260">
        <v>1473.910034</v>
      </c>
      <c r="F3342" s="261">
        <v>1473.910034</v>
      </c>
      <c r="G3342" s="260">
        <v>4128780000</v>
      </c>
      <c r="H3342" s="263">
        <f t="shared" si="52"/>
        <v>1.0254006993006123E-2</v>
      </c>
      <c r="I3342" s="262"/>
      <c r="J3342" s="266">
        <v>3340</v>
      </c>
      <c r="K3342">
        <v>1.0254006993006123E-2</v>
      </c>
      <c r="L3342" s="267">
        <v>-5.8464488310036415E-4</v>
      </c>
    </row>
    <row r="3343" spans="1:12" ht="14.4" x14ac:dyDescent="0.3">
      <c r="A3343" s="8">
        <v>39290</v>
      </c>
      <c r="B3343" s="260">
        <v>1482.4399410000001</v>
      </c>
      <c r="C3343" s="260">
        <v>1488.530029</v>
      </c>
      <c r="D3343" s="260">
        <v>1458.9499510000001</v>
      </c>
      <c r="E3343" s="260">
        <v>1458.9499510000001</v>
      </c>
      <c r="F3343" s="261">
        <v>1458.9499510000001</v>
      </c>
      <c r="G3343" s="260">
        <v>4784650000</v>
      </c>
      <c r="H3343" s="263">
        <f t="shared" si="52"/>
        <v>-1.5991584352640573E-2</v>
      </c>
      <c r="I3343" s="262"/>
      <c r="J3343" s="266">
        <v>3341</v>
      </c>
      <c r="K3343">
        <v>-1.5991584352640573E-2</v>
      </c>
      <c r="L3343" s="267">
        <v>-5.8264444143213401E-4</v>
      </c>
    </row>
    <row r="3344" spans="1:12" ht="14.4" x14ac:dyDescent="0.3">
      <c r="A3344" s="8">
        <v>39289</v>
      </c>
      <c r="B3344" s="260">
        <v>1518.089966</v>
      </c>
      <c r="C3344" s="260">
        <v>1518.089966</v>
      </c>
      <c r="D3344" s="260">
        <v>1465.3000489999999</v>
      </c>
      <c r="E3344" s="260">
        <v>1482.660034</v>
      </c>
      <c r="F3344" s="261">
        <v>1482.660034</v>
      </c>
      <c r="G3344" s="260">
        <v>4472550000</v>
      </c>
      <c r="H3344" s="263">
        <f t="shared" si="52"/>
        <v>-2.3338492970448897E-2</v>
      </c>
      <c r="I3344" s="262"/>
      <c r="J3344" s="266">
        <v>3342</v>
      </c>
      <c r="K3344">
        <v>-2.3338492970448897E-2</v>
      </c>
      <c r="L3344" s="267">
        <v>-5.7992874718016773E-4</v>
      </c>
    </row>
    <row r="3345" spans="1:12" ht="14.4" x14ac:dyDescent="0.3">
      <c r="A3345" s="8">
        <v>39288</v>
      </c>
      <c r="B3345" s="260">
        <v>1511.030029</v>
      </c>
      <c r="C3345" s="260">
        <v>1524.3100589999999</v>
      </c>
      <c r="D3345" s="260">
        <v>1503.7299800000001</v>
      </c>
      <c r="E3345" s="260">
        <v>1518.089966</v>
      </c>
      <c r="F3345" s="261">
        <v>1518.089966</v>
      </c>
      <c r="G3345" s="260">
        <v>4283200000</v>
      </c>
      <c r="H3345" s="263">
        <f t="shared" si="52"/>
        <v>4.6656123054592503E-3</v>
      </c>
      <c r="I3345" s="262"/>
      <c r="J3345" s="266">
        <v>3343</v>
      </c>
      <c r="K3345">
        <v>4.6656123054592503E-3</v>
      </c>
      <c r="L3345" s="267">
        <v>-5.7952569358070633E-4</v>
      </c>
    </row>
    <row r="3346" spans="1:12" ht="14.4" x14ac:dyDescent="0.3">
      <c r="A3346" s="8">
        <v>39287</v>
      </c>
      <c r="B3346" s="260">
        <v>1541.5699460000001</v>
      </c>
      <c r="C3346" s="260">
        <v>1541.5699460000001</v>
      </c>
      <c r="D3346" s="260">
        <v>1508.619995</v>
      </c>
      <c r="E3346" s="260">
        <v>1511.040039</v>
      </c>
      <c r="F3346" s="261">
        <v>1511.040039</v>
      </c>
      <c r="G3346" s="260">
        <v>4115830000</v>
      </c>
      <c r="H3346" s="263">
        <f t="shared" si="52"/>
        <v>-1.9804425403607401E-2</v>
      </c>
      <c r="I3346" s="262"/>
      <c r="J3346" s="266">
        <v>3344</v>
      </c>
      <c r="K3346">
        <v>-1.9804425403607401E-2</v>
      </c>
      <c r="L3346" s="267">
        <v>-5.7938644595526998E-4</v>
      </c>
    </row>
    <row r="3347" spans="1:12" ht="14.4" x14ac:dyDescent="0.3">
      <c r="A3347" s="8">
        <v>39286</v>
      </c>
      <c r="B3347" s="260">
        <v>1534.0600589999999</v>
      </c>
      <c r="C3347" s="260">
        <v>1547.2299800000001</v>
      </c>
      <c r="D3347" s="260">
        <v>1534.0600589999999</v>
      </c>
      <c r="E3347" s="260">
        <v>1541.5699460000001</v>
      </c>
      <c r="F3347" s="261">
        <v>1541.5699460000001</v>
      </c>
      <c r="G3347" s="260">
        <v>3102700000</v>
      </c>
      <c r="H3347" s="263">
        <f t="shared" si="52"/>
        <v>4.8692849989328876E-3</v>
      </c>
      <c r="I3347" s="262"/>
      <c r="J3347" s="266">
        <v>3345</v>
      </c>
      <c r="K3347">
        <v>4.8692849989328876E-3</v>
      </c>
      <c r="L3347" s="267">
        <v>-5.7651100359490848E-4</v>
      </c>
    </row>
    <row r="3348" spans="1:12" ht="14.4" x14ac:dyDescent="0.3">
      <c r="A3348" s="8">
        <v>39283</v>
      </c>
      <c r="B3348" s="260">
        <v>1553.1899410000001</v>
      </c>
      <c r="C3348" s="260">
        <v>1553.1899410000001</v>
      </c>
      <c r="D3348" s="260">
        <v>1529.1999510000001</v>
      </c>
      <c r="E3348" s="260">
        <v>1534.099976</v>
      </c>
      <c r="F3348" s="261">
        <v>1534.099976</v>
      </c>
      <c r="G3348" s="260">
        <v>3745780000</v>
      </c>
      <c r="H3348" s="263">
        <f t="shared" si="52"/>
        <v>-1.2220864693201969E-2</v>
      </c>
      <c r="I3348" s="262"/>
      <c r="J3348" s="266">
        <v>3346</v>
      </c>
      <c r="K3348">
        <v>-1.2220864693201969E-2</v>
      </c>
      <c r="L3348" s="267">
        <v>-5.7601211889249696E-4</v>
      </c>
    </row>
    <row r="3349" spans="1:12" ht="14.4" x14ac:dyDescent="0.3">
      <c r="A3349" s="8">
        <v>39282</v>
      </c>
      <c r="B3349" s="260">
        <v>1546.130005</v>
      </c>
      <c r="C3349" s="260">
        <v>1555.1999510000001</v>
      </c>
      <c r="D3349" s="260">
        <v>1546.130005</v>
      </c>
      <c r="E3349" s="260">
        <v>1553.079956</v>
      </c>
      <c r="F3349" s="261">
        <v>1553.079956</v>
      </c>
      <c r="G3349" s="260">
        <v>3251450000</v>
      </c>
      <c r="H3349" s="263">
        <f t="shared" si="52"/>
        <v>4.4690504946816034E-3</v>
      </c>
      <c r="I3349" s="262"/>
      <c r="J3349" s="266">
        <v>3347</v>
      </c>
      <c r="K3349">
        <v>4.4690504946816034E-3</v>
      </c>
      <c r="L3349" s="267">
        <v>-5.7491732236088331E-4</v>
      </c>
    </row>
    <row r="3350" spans="1:12" ht="14.4" x14ac:dyDescent="0.3">
      <c r="A3350" s="8">
        <v>39281</v>
      </c>
      <c r="B3350" s="260">
        <v>1549.1999510000001</v>
      </c>
      <c r="C3350" s="260">
        <v>1549.1999510000001</v>
      </c>
      <c r="D3350" s="260">
        <v>1533.670044</v>
      </c>
      <c r="E3350" s="260">
        <v>1546.170044</v>
      </c>
      <c r="F3350" s="261">
        <v>1546.170044</v>
      </c>
      <c r="G3350" s="260">
        <v>3609220000</v>
      </c>
      <c r="H3350" s="263">
        <f t="shared" si="52"/>
        <v>-2.0653239770530444E-3</v>
      </c>
      <c r="I3350" s="262"/>
      <c r="J3350" s="266">
        <v>3348</v>
      </c>
      <c r="K3350">
        <v>-2.0653239770530444E-3</v>
      </c>
      <c r="L3350" s="267">
        <v>-5.6543463549511884E-4</v>
      </c>
    </row>
    <row r="3351" spans="1:12" ht="14.4" x14ac:dyDescent="0.3">
      <c r="A3351" s="8">
        <v>39280</v>
      </c>
      <c r="B3351" s="260">
        <v>1549.5200199999999</v>
      </c>
      <c r="C3351" s="260">
        <v>1555.3199460000001</v>
      </c>
      <c r="D3351" s="260">
        <v>1547.73999</v>
      </c>
      <c r="E3351" s="260">
        <v>1549.369995</v>
      </c>
      <c r="F3351" s="261">
        <v>1549.369995</v>
      </c>
      <c r="G3351" s="260">
        <v>3007140000</v>
      </c>
      <c r="H3351" s="263">
        <f t="shared" si="52"/>
        <v>-9.6820304393301185E-5</v>
      </c>
      <c r="I3351" s="262"/>
      <c r="J3351" s="266">
        <v>3349</v>
      </c>
      <c r="K3351">
        <v>-9.6820304393301185E-5</v>
      </c>
      <c r="L3351" s="267">
        <v>-5.6459625685190617E-4</v>
      </c>
    </row>
    <row r="3352" spans="1:12" ht="14.4" x14ac:dyDescent="0.3">
      <c r="A3352" s="8">
        <v>39279</v>
      </c>
      <c r="B3352" s="260">
        <v>1552.5</v>
      </c>
      <c r="C3352" s="260">
        <v>1555.900024</v>
      </c>
      <c r="D3352" s="260">
        <v>1546.6899410000001</v>
      </c>
      <c r="E3352" s="260">
        <v>1549.5200199999999</v>
      </c>
      <c r="F3352" s="261">
        <v>1549.5200199999999</v>
      </c>
      <c r="G3352" s="260">
        <v>2704110000</v>
      </c>
      <c r="H3352" s="263">
        <f t="shared" si="52"/>
        <v>-1.9194718196457769E-3</v>
      </c>
      <c r="I3352" s="262"/>
      <c r="J3352" s="266">
        <v>3350</v>
      </c>
      <c r="K3352">
        <v>-1.9194718196457769E-3</v>
      </c>
      <c r="L3352" s="267">
        <v>-5.6332287823502799E-4</v>
      </c>
    </row>
    <row r="3353" spans="1:12" ht="14.4" x14ac:dyDescent="0.3">
      <c r="A3353" s="8">
        <v>39276</v>
      </c>
      <c r="B3353" s="260">
        <v>1547.6800539999999</v>
      </c>
      <c r="C3353" s="260">
        <v>1555.099976</v>
      </c>
      <c r="D3353" s="260">
        <v>1544.849976</v>
      </c>
      <c r="E3353" s="260">
        <v>1552.5</v>
      </c>
      <c r="F3353" s="261">
        <v>1552.5</v>
      </c>
      <c r="G3353" s="260">
        <v>2801120000</v>
      </c>
      <c r="H3353" s="263">
        <f t="shared" si="52"/>
        <v>3.1014079937771765E-3</v>
      </c>
      <c r="I3353" s="262"/>
      <c r="J3353" s="266">
        <v>3351</v>
      </c>
      <c r="K3353">
        <v>3.1014079937771765E-3</v>
      </c>
      <c r="L3353" s="267">
        <v>-5.5997579030099087E-4</v>
      </c>
    </row>
    <row r="3354" spans="1:12" ht="14.4" x14ac:dyDescent="0.3">
      <c r="A3354" s="8">
        <v>39275</v>
      </c>
      <c r="B3354" s="260">
        <v>1518.73999</v>
      </c>
      <c r="C3354" s="260">
        <v>1547.920044</v>
      </c>
      <c r="D3354" s="260">
        <v>1518.73999</v>
      </c>
      <c r="E3354" s="260">
        <v>1547.6999510000001</v>
      </c>
      <c r="F3354" s="261">
        <v>1547.6999510000001</v>
      </c>
      <c r="G3354" s="260">
        <v>3489600000</v>
      </c>
      <c r="H3354" s="263">
        <f t="shared" si="52"/>
        <v>1.9054979594834136E-2</v>
      </c>
      <c r="I3354" s="262"/>
      <c r="J3354" s="266">
        <v>3352</v>
      </c>
      <c r="K3354">
        <v>1.9054979594834136E-2</v>
      </c>
      <c r="L3354" s="267">
        <v>-5.5593466022139861E-4</v>
      </c>
    </row>
    <row r="3355" spans="1:12" ht="14.4" x14ac:dyDescent="0.3">
      <c r="A3355" s="8">
        <v>39274</v>
      </c>
      <c r="B3355" s="260">
        <v>1509.9300539999999</v>
      </c>
      <c r="C3355" s="260">
        <v>1519.339966</v>
      </c>
      <c r="D3355" s="260">
        <v>1506.099976</v>
      </c>
      <c r="E3355" s="260">
        <v>1518.76001</v>
      </c>
      <c r="F3355" s="261">
        <v>1518.76001</v>
      </c>
      <c r="G3355" s="260">
        <v>3082920000</v>
      </c>
      <c r="H3355" s="263">
        <f t="shared" si="52"/>
        <v>5.721409575799934E-3</v>
      </c>
      <c r="I3355" s="262"/>
      <c r="J3355" s="266">
        <v>3353</v>
      </c>
      <c r="K3355">
        <v>5.721409575799934E-3</v>
      </c>
      <c r="L3355" s="267">
        <v>-5.5456272750584428E-4</v>
      </c>
    </row>
    <row r="3356" spans="1:12" ht="14.4" x14ac:dyDescent="0.3">
      <c r="A3356" s="8">
        <v>39273</v>
      </c>
      <c r="B3356" s="260">
        <v>1531.849976</v>
      </c>
      <c r="C3356" s="260">
        <v>1531.849976</v>
      </c>
      <c r="D3356" s="260">
        <v>1510.01001</v>
      </c>
      <c r="E3356" s="260">
        <v>1510.119995</v>
      </c>
      <c r="F3356" s="261">
        <v>1510.119995</v>
      </c>
      <c r="G3356" s="260">
        <v>3244280000</v>
      </c>
      <c r="H3356" s="263">
        <f t="shared" si="52"/>
        <v>-1.4185449841988934E-2</v>
      </c>
      <c r="I3356" s="262"/>
      <c r="J3356" s="266">
        <v>3354</v>
      </c>
      <c r="K3356">
        <v>-1.4185449841988934E-2</v>
      </c>
      <c r="L3356" s="267">
        <v>-5.5318234772578452E-4</v>
      </c>
    </row>
    <row r="3357" spans="1:12" ht="14.4" x14ac:dyDescent="0.3">
      <c r="A3357" s="8">
        <v>39272</v>
      </c>
      <c r="B3357" s="260">
        <v>1530.4300539999999</v>
      </c>
      <c r="C3357" s="260">
        <v>1534.26001</v>
      </c>
      <c r="D3357" s="260">
        <v>1527.4499510000001</v>
      </c>
      <c r="E3357" s="260">
        <v>1531.849976</v>
      </c>
      <c r="F3357" s="261">
        <v>1531.849976</v>
      </c>
      <c r="G3357" s="260">
        <v>2715330000</v>
      </c>
      <c r="H3357" s="263">
        <f t="shared" si="52"/>
        <v>9.2132658213203266E-4</v>
      </c>
      <c r="I3357" s="262"/>
      <c r="J3357" s="266">
        <v>3355</v>
      </c>
      <c r="K3357">
        <v>9.2132658213203266E-4</v>
      </c>
      <c r="L3357" s="267">
        <v>-5.5136533222236925E-4</v>
      </c>
    </row>
    <row r="3358" spans="1:12" ht="14.4" x14ac:dyDescent="0.3">
      <c r="A3358" s="8">
        <v>39269</v>
      </c>
      <c r="B3358" s="260">
        <v>1524.959961</v>
      </c>
      <c r="C3358" s="260">
        <v>1532.400024</v>
      </c>
      <c r="D3358" s="260">
        <v>1520.469971</v>
      </c>
      <c r="E3358" s="260">
        <v>1530.4399410000001</v>
      </c>
      <c r="F3358" s="261">
        <v>1530.4399410000001</v>
      </c>
      <c r="G3358" s="260">
        <v>2441520000</v>
      </c>
      <c r="H3358" s="263">
        <f t="shared" si="52"/>
        <v>3.3039969324138805E-3</v>
      </c>
      <c r="I3358" s="262"/>
      <c r="J3358" s="266">
        <v>3356</v>
      </c>
      <c r="K3358">
        <v>3.3039969324138805E-3</v>
      </c>
      <c r="L3358" s="267">
        <v>-5.4741250995500449E-4</v>
      </c>
    </row>
    <row r="3359" spans="1:12" ht="14.4" x14ac:dyDescent="0.3">
      <c r="A3359" s="8">
        <v>39268</v>
      </c>
      <c r="B3359" s="260">
        <v>1524.8599850000001</v>
      </c>
      <c r="C3359" s="260">
        <v>1526.5699460000001</v>
      </c>
      <c r="D3359" s="260">
        <v>1517.719971</v>
      </c>
      <c r="E3359" s="260">
        <v>1525.400024</v>
      </c>
      <c r="F3359" s="261">
        <v>1525.400024</v>
      </c>
      <c r="G3359" s="260">
        <v>2622950000</v>
      </c>
      <c r="H3359" s="263">
        <f t="shared" si="52"/>
        <v>3.4758963173120417E-4</v>
      </c>
      <c r="I3359" s="262"/>
      <c r="J3359" s="266">
        <v>3357</v>
      </c>
      <c r="K3359">
        <v>3.4758963173120417E-4</v>
      </c>
      <c r="L3359" s="267">
        <v>-5.4579731346995365E-4</v>
      </c>
    </row>
    <row r="3360" spans="1:12" ht="14.4" x14ac:dyDescent="0.3">
      <c r="A3360" s="8">
        <v>39266</v>
      </c>
      <c r="B3360" s="260">
        <v>1519.119995</v>
      </c>
      <c r="C3360" s="260">
        <v>1526.01001</v>
      </c>
      <c r="D3360" s="260">
        <v>1519.119995</v>
      </c>
      <c r="E3360" s="260">
        <v>1524.869995</v>
      </c>
      <c r="F3360" s="261">
        <v>1524.869995</v>
      </c>
      <c r="G3360" s="260">
        <v>1560790000</v>
      </c>
      <c r="H3360" s="263">
        <f t="shared" si="52"/>
        <v>3.5802510195708489E-3</v>
      </c>
      <c r="I3360" s="262"/>
      <c r="J3360" s="266">
        <v>3358</v>
      </c>
      <c r="K3360">
        <v>3.5802510195708489E-3</v>
      </c>
      <c r="L3360" s="267">
        <v>-5.4490824618034161E-4</v>
      </c>
    </row>
    <row r="3361" spans="1:12" ht="14.4" x14ac:dyDescent="0.3">
      <c r="A3361" s="8">
        <v>39265</v>
      </c>
      <c r="B3361" s="260">
        <v>1504.660034</v>
      </c>
      <c r="C3361" s="260">
        <v>1519.4499510000001</v>
      </c>
      <c r="D3361" s="260">
        <v>1504.660034</v>
      </c>
      <c r="E3361" s="260">
        <v>1519.4300539999999</v>
      </c>
      <c r="F3361" s="261">
        <v>1519.4300539999999</v>
      </c>
      <c r="G3361" s="260">
        <v>2648990000</v>
      </c>
      <c r="H3361" s="263">
        <f t="shared" si="52"/>
        <v>1.0696164071379183E-2</v>
      </c>
      <c r="I3361" s="262"/>
      <c r="J3361" s="266">
        <v>3359</v>
      </c>
      <c r="K3361">
        <v>1.0696164071379183E-2</v>
      </c>
      <c r="L3361" s="267">
        <v>-5.4406624972937363E-4</v>
      </c>
    </row>
    <row r="3362" spans="1:12" ht="14.4" x14ac:dyDescent="0.3">
      <c r="A3362" s="8">
        <v>39262</v>
      </c>
      <c r="B3362" s="260">
        <v>1505.6999510000001</v>
      </c>
      <c r="C3362" s="260">
        <v>1517.530029</v>
      </c>
      <c r="D3362" s="260">
        <v>1493.6099850000001</v>
      </c>
      <c r="E3362" s="260">
        <v>1503.349976</v>
      </c>
      <c r="F3362" s="261">
        <v>1503.349976</v>
      </c>
      <c r="G3362" s="260">
        <v>3165410000</v>
      </c>
      <c r="H3362" s="263">
        <f t="shared" si="52"/>
        <v>-1.5673569685576727E-3</v>
      </c>
      <c r="I3362" s="262"/>
      <c r="J3362" s="266">
        <v>3360</v>
      </c>
      <c r="K3362">
        <v>-1.5673569685576727E-3</v>
      </c>
      <c r="L3362" s="267">
        <v>-5.4404919765090693E-4</v>
      </c>
    </row>
    <row r="3363" spans="1:12" ht="14.4" x14ac:dyDescent="0.3">
      <c r="A3363" s="8">
        <v>39261</v>
      </c>
      <c r="B3363" s="260">
        <v>1506.3199460000001</v>
      </c>
      <c r="C3363" s="260">
        <v>1514.839966</v>
      </c>
      <c r="D3363" s="260">
        <v>1503.410034</v>
      </c>
      <c r="E3363" s="260">
        <v>1505.709961</v>
      </c>
      <c r="F3363" s="261">
        <v>1505.709961</v>
      </c>
      <c r="G3363" s="260">
        <v>3006710000</v>
      </c>
      <c r="H3363" s="263">
        <f t="shared" si="52"/>
        <v>-4.1823560034254768E-4</v>
      </c>
      <c r="I3363" s="262"/>
      <c r="J3363" s="266">
        <v>3361</v>
      </c>
      <c r="K3363">
        <v>-4.1823560034254768E-4</v>
      </c>
      <c r="L3363" s="267">
        <v>-5.407337007659064E-4</v>
      </c>
    </row>
    <row r="3364" spans="1:12" ht="14.4" x14ac:dyDescent="0.3">
      <c r="A3364" s="8">
        <v>39260</v>
      </c>
      <c r="B3364" s="260">
        <v>1492.619995</v>
      </c>
      <c r="C3364" s="260">
        <v>1506.8000489999999</v>
      </c>
      <c r="D3364" s="260">
        <v>1484.1800539999999</v>
      </c>
      <c r="E3364" s="260">
        <v>1506.339966</v>
      </c>
      <c r="F3364" s="261">
        <v>1506.339966</v>
      </c>
      <c r="G3364" s="260">
        <v>3398150000</v>
      </c>
      <c r="H3364" s="263">
        <f t="shared" si="52"/>
        <v>9.0093381728459446E-3</v>
      </c>
      <c r="I3364" s="262"/>
      <c r="J3364" s="266">
        <v>3362</v>
      </c>
      <c r="K3364">
        <v>9.0093381728459446E-3</v>
      </c>
      <c r="L3364" s="267">
        <v>-5.3943425046044816E-4</v>
      </c>
    </row>
    <row r="3365" spans="1:12" ht="14.4" x14ac:dyDescent="0.3">
      <c r="A3365" s="8">
        <v>39259</v>
      </c>
      <c r="B3365" s="260">
        <v>1497.6800539999999</v>
      </c>
      <c r="C3365" s="260">
        <v>1506.119995</v>
      </c>
      <c r="D3365" s="260">
        <v>1490.540039</v>
      </c>
      <c r="E3365" s="260">
        <v>1492.8900149999999</v>
      </c>
      <c r="F3365" s="261">
        <v>1492.8900149999999</v>
      </c>
      <c r="G3365" s="260">
        <v>3398530000</v>
      </c>
      <c r="H3365" s="263">
        <f t="shared" si="52"/>
        <v>-3.2381955695795273E-3</v>
      </c>
      <c r="I3365" s="262"/>
      <c r="J3365" s="266">
        <v>3363</v>
      </c>
      <c r="K3365">
        <v>-3.2381955695795273E-3</v>
      </c>
      <c r="L3365" s="267">
        <v>-5.3942220339085549E-4</v>
      </c>
    </row>
    <row r="3366" spans="1:12" ht="14.4" x14ac:dyDescent="0.3">
      <c r="A3366" s="8">
        <v>39258</v>
      </c>
      <c r="B3366" s="260">
        <v>1502.5600589999999</v>
      </c>
      <c r="C3366" s="260">
        <v>1514.290039</v>
      </c>
      <c r="D3366" s="260">
        <v>1492.6800539999999</v>
      </c>
      <c r="E3366" s="260">
        <v>1497.73999</v>
      </c>
      <c r="F3366" s="261">
        <v>1497.73999</v>
      </c>
      <c r="G3366" s="260">
        <v>3287250000</v>
      </c>
      <c r="H3366" s="263">
        <f t="shared" si="52"/>
        <v>-3.2079043836742076E-3</v>
      </c>
      <c r="I3366" s="262"/>
      <c r="J3366" s="266">
        <v>3364</v>
      </c>
      <c r="K3366">
        <v>-3.2079043836742076E-3</v>
      </c>
      <c r="L3366" s="267">
        <v>-5.3858417805611883E-4</v>
      </c>
    </row>
    <row r="3367" spans="1:12" ht="14.4" x14ac:dyDescent="0.3">
      <c r="A3367" s="8">
        <v>39255</v>
      </c>
      <c r="B3367" s="260">
        <v>1522.1899410000001</v>
      </c>
      <c r="C3367" s="260">
        <v>1522.1899410000001</v>
      </c>
      <c r="D3367" s="260">
        <v>1500.73999</v>
      </c>
      <c r="E3367" s="260">
        <v>1502.5600589999999</v>
      </c>
      <c r="F3367" s="261">
        <v>1502.5600589999999</v>
      </c>
      <c r="G3367" s="260">
        <v>4284320000</v>
      </c>
      <c r="H3367" s="263">
        <f t="shared" si="52"/>
        <v>-1.2895816396674099E-2</v>
      </c>
      <c r="I3367" s="262"/>
      <c r="J3367" s="266">
        <v>3365</v>
      </c>
      <c r="K3367">
        <v>-1.2895816396674099E-2</v>
      </c>
      <c r="L3367" s="267">
        <v>-5.3764814545842032E-4</v>
      </c>
    </row>
    <row r="3368" spans="1:12" ht="14.4" x14ac:dyDescent="0.3">
      <c r="A3368" s="8">
        <v>39254</v>
      </c>
      <c r="B3368" s="260">
        <v>1512.5</v>
      </c>
      <c r="C3368" s="260">
        <v>1522.900024</v>
      </c>
      <c r="D3368" s="260">
        <v>1504.75</v>
      </c>
      <c r="E3368" s="260">
        <v>1522.1899410000001</v>
      </c>
      <c r="F3368" s="261">
        <v>1522.1899410000001</v>
      </c>
      <c r="G3368" s="260">
        <v>3161110000</v>
      </c>
      <c r="H3368" s="263">
        <f t="shared" si="52"/>
        <v>6.18041247596184E-3</v>
      </c>
      <c r="I3368" s="262"/>
      <c r="J3368" s="266">
        <v>3366</v>
      </c>
      <c r="K3368">
        <v>6.18041247596184E-3</v>
      </c>
      <c r="L3368" s="267">
        <v>-5.3688393261312913E-4</v>
      </c>
    </row>
    <row r="3369" spans="1:12" ht="14.4" x14ac:dyDescent="0.3">
      <c r="A3369" s="8">
        <v>39253</v>
      </c>
      <c r="B3369" s="260">
        <v>1533.6800539999999</v>
      </c>
      <c r="C3369" s="260">
        <v>1537.3199460000001</v>
      </c>
      <c r="D3369" s="260">
        <v>1512.3599850000001</v>
      </c>
      <c r="E3369" s="260">
        <v>1512.839966</v>
      </c>
      <c r="F3369" s="261">
        <v>1512.839966</v>
      </c>
      <c r="G3369" s="260">
        <v>3286900000</v>
      </c>
      <c r="H3369" s="263">
        <f t="shared" si="52"/>
        <v>-1.3601086044502358E-2</v>
      </c>
      <c r="I3369" s="262"/>
      <c r="J3369" s="266">
        <v>3367</v>
      </c>
      <c r="K3369">
        <v>-1.3601086044502358E-2</v>
      </c>
      <c r="L3369" s="267">
        <v>-5.3541456463735934E-4</v>
      </c>
    </row>
    <row r="3370" spans="1:12" ht="14.4" x14ac:dyDescent="0.3">
      <c r="A3370" s="8">
        <v>39252</v>
      </c>
      <c r="B3370" s="260">
        <v>1531.0200199999999</v>
      </c>
      <c r="C3370" s="260">
        <v>1535.849976</v>
      </c>
      <c r="D3370" s="260">
        <v>1525.670044</v>
      </c>
      <c r="E3370" s="260">
        <v>1533.6999510000001</v>
      </c>
      <c r="F3370" s="261">
        <v>1533.6999510000001</v>
      </c>
      <c r="G3370" s="260">
        <v>2873590000</v>
      </c>
      <c r="H3370" s="263">
        <f t="shared" si="52"/>
        <v>1.7307742498234367E-3</v>
      </c>
      <c r="I3370" s="262"/>
      <c r="J3370" s="266">
        <v>3368</v>
      </c>
      <c r="K3370">
        <v>1.7307742498234367E-3</v>
      </c>
      <c r="L3370" s="267">
        <v>-5.3527028315752349E-4</v>
      </c>
    </row>
    <row r="3371" spans="1:12" ht="14.4" x14ac:dyDescent="0.3">
      <c r="A3371" s="8">
        <v>39251</v>
      </c>
      <c r="B3371" s="260">
        <v>1532.900024</v>
      </c>
      <c r="C3371" s="260">
        <v>1535.4399410000001</v>
      </c>
      <c r="D3371" s="260">
        <v>1529.3100589999999</v>
      </c>
      <c r="E3371" s="260">
        <v>1531.0500489999999</v>
      </c>
      <c r="F3371" s="261">
        <v>1531.0500489999999</v>
      </c>
      <c r="G3371" s="260">
        <v>2480240000</v>
      </c>
      <c r="H3371" s="263">
        <f t="shared" si="52"/>
        <v>-1.2133686640086612E-3</v>
      </c>
      <c r="I3371" s="262"/>
      <c r="J3371" s="266">
        <v>3369</v>
      </c>
      <c r="K3371">
        <v>-1.2133686640086612E-3</v>
      </c>
      <c r="L3371" s="267">
        <v>-5.3508042993967019E-4</v>
      </c>
    </row>
    <row r="3372" spans="1:12" ht="14.4" x14ac:dyDescent="0.3">
      <c r="A3372" s="8">
        <v>39248</v>
      </c>
      <c r="B3372" s="260">
        <v>1522.969971</v>
      </c>
      <c r="C3372" s="260">
        <v>1538.709961</v>
      </c>
      <c r="D3372" s="260">
        <v>1522.969971</v>
      </c>
      <c r="E3372" s="260">
        <v>1532.910034</v>
      </c>
      <c r="F3372" s="261">
        <v>1532.910034</v>
      </c>
      <c r="G3372" s="260">
        <v>3406030000</v>
      </c>
      <c r="H3372" s="263">
        <f t="shared" si="52"/>
        <v>6.5267623060704522E-3</v>
      </c>
      <c r="I3372" s="262"/>
      <c r="J3372" s="266">
        <v>3370</v>
      </c>
      <c r="K3372">
        <v>6.5267623060704522E-3</v>
      </c>
      <c r="L3372" s="267">
        <v>-5.3427684522749192E-4</v>
      </c>
    </row>
    <row r="3373" spans="1:12" ht="14.4" x14ac:dyDescent="0.3">
      <c r="A3373" s="8">
        <v>39247</v>
      </c>
      <c r="B3373" s="260">
        <v>1515.579956</v>
      </c>
      <c r="C3373" s="260">
        <v>1526.4499510000001</v>
      </c>
      <c r="D3373" s="260">
        <v>1515.579956</v>
      </c>
      <c r="E3373" s="260">
        <v>1522.969971</v>
      </c>
      <c r="F3373" s="261">
        <v>1522.969971</v>
      </c>
      <c r="G3373" s="260">
        <v>2813630000</v>
      </c>
      <c r="H3373" s="263">
        <f t="shared" si="52"/>
        <v>4.8163035410628101E-3</v>
      </c>
      <c r="I3373" s="262"/>
      <c r="J3373" s="266">
        <v>3371</v>
      </c>
      <c r="K3373">
        <v>4.8163035410628101E-3</v>
      </c>
      <c r="L3373" s="267">
        <v>-5.3330742454899319E-4</v>
      </c>
    </row>
    <row r="3374" spans="1:12" ht="14.4" x14ac:dyDescent="0.3">
      <c r="A3374" s="8">
        <v>39246</v>
      </c>
      <c r="B3374" s="260">
        <v>1492.650024</v>
      </c>
      <c r="C3374" s="260">
        <v>1515.6999510000001</v>
      </c>
      <c r="D3374" s="260">
        <v>1492.650024</v>
      </c>
      <c r="E3374" s="260">
        <v>1515.670044</v>
      </c>
      <c r="F3374" s="261">
        <v>1515.670044</v>
      </c>
      <c r="G3374" s="260">
        <v>3077930000</v>
      </c>
      <c r="H3374" s="263">
        <f t="shared" si="52"/>
        <v>1.5184222371064943E-2</v>
      </c>
      <c r="I3374" s="262"/>
      <c r="J3374" s="266">
        <v>3372</v>
      </c>
      <c r="K3374">
        <v>1.5184222371064943E-2</v>
      </c>
      <c r="L3374" s="267">
        <v>-5.327686798761199E-4</v>
      </c>
    </row>
    <row r="3375" spans="1:12" ht="14.4" x14ac:dyDescent="0.3">
      <c r="A3375" s="8">
        <v>39245</v>
      </c>
      <c r="B3375" s="260">
        <v>1509.119995</v>
      </c>
      <c r="C3375" s="260">
        <v>1511.329956</v>
      </c>
      <c r="D3375" s="260">
        <v>1492.969971</v>
      </c>
      <c r="E3375" s="260">
        <v>1493</v>
      </c>
      <c r="F3375" s="261">
        <v>1493</v>
      </c>
      <c r="G3375" s="260">
        <v>3056200000</v>
      </c>
      <c r="H3375" s="263">
        <f t="shared" si="52"/>
        <v>-1.0681718520335434E-2</v>
      </c>
      <c r="I3375" s="262"/>
      <c r="J3375" s="266">
        <v>3373</v>
      </c>
      <c r="K3375">
        <v>-1.0681718520335434E-2</v>
      </c>
      <c r="L3375" s="267">
        <v>-5.2919291657881648E-4</v>
      </c>
    </row>
    <row r="3376" spans="1:12" ht="14.4" x14ac:dyDescent="0.3">
      <c r="A3376" s="8">
        <v>39244</v>
      </c>
      <c r="B3376" s="260">
        <v>1507.6400149999999</v>
      </c>
      <c r="C3376" s="260">
        <v>1515.530029</v>
      </c>
      <c r="D3376" s="260">
        <v>1503.349976</v>
      </c>
      <c r="E3376" s="260">
        <v>1509.119995</v>
      </c>
      <c r="F3376" s="261">
        <v>1509.119995</v>
      </c>
      <c r="G3376" s="260">
        <v>2525280000</v>
      </c>
      <c r="H3376" s="263">
        <f t="shared" si="52"/>
        <v>9.6171639528844785E-4</v>
      </c>
      <c r="I3376" s="262"/>
      <c r="J3376" s="266">
        <v>3374</v>
      </c>
      <c r="K3376">
        <v>9.6171639528844785E-4</v>
      </c>
      <c r="L3376" s="267">
        <v>-5.2307143292140256E-4</v>
      </c>
    </row>
    <row r="3377" spans="1:12" ht="14.4" x14ac:dyDescent="0.3">
      <c r="A3377" s="8">
        <v>39241</v>
      </c>
      <c r="B3377" s="260">
        <v>1490.709961</v>
      </c>
      <c r="C3377" s="260">
        <v>1507.76001</v>
      </c>
      <c r="D3377" s="260">
        <v>1487.410034</v>
      </c>
      <c r="E3377" s="260">
        <v>1507.670044</v>
      </c>
      <c r="F3377" s="261">
        <v>1507.670044</v>
      </c>
      <c r="G3377" s="260">
        <v>2993460000</v>
      </c>
      <c r="H3377" s="263">
        <f t="shared" si="52"/>
        <v>1.1370393722323034E-2</v>
      </c>
      <c r="I3377" s="262"/>
      <c r="J3377" s="266">
        <v>3375</v>
      </c>
      <c r="K3377">
        <v>1.1370393722323034E-2</v>
      </c>
      <c r="L3377" s="267">
        <v>-5.1667635228826224E-4</v>
      </c>
    </row>
    <row r="3378" spans="1:12" ht="14.4" x14ac:dyDescent="0.3">
      <c r="A3378" s="8">
        <v>39240</v>
      </c>
      <c r="B3378" s="260">
        <v>1517.3599850000001</v>
      </c>
      <c r="C3378" s="260">
        <v>1517.3599850000001</v>
      </c>
      <c r="D3378" s="260">
        <v>1490.369995</v>
      </c>
      <c r="E3378" s="260">
        <v>1490.719971</v>
      </c>
      <c r="F3378" s="261">
        <v>1490.719971</v>
      </c>
      <c r="G3378" s="260">
        <v>3538470000</v>
      </c>
      <c r="H3378" s="263">
        <f t="shared" si="52"/>
        <v>-1.7569780748494836E-2</v>
      </c>
      <c r="I3378" s="262"/>
      <c r="J3378" s="266">
        <v>3376</v>
      </c>
      <c r="K3378">
        <v>-1.7569780748494836E-2</v>
      </c>
      <c r="L3378" s="267">
        <v>-5.1574238402471049E-4</v>
      </c>
    </row>
    <row r="3379" spans="1:12" ht="14.4" x14ac:dyDescent="0.3">
      <c r="A3379" s="8">
        <v>39239</v>
      </c>
      <c r="B3379" s="260">
        <v>1530.5699460000001</v>
      </c>
      <c r="C3379" s="260">
        <v>1530.5699460000001</v>
      </c>
      <c r="D3379" s="260">
        <v>1514.130005</v>
      </c>
      <c r="E3379" s="260">
        <v>1517.380005</v>
      </c>
      <c r="F3379" s="261">
        <v>1517.380005</v>
      </c>
      <c r="G3379" s="260">
        <v>2964190000</v>
      </c>
      <c r="H3379" s="263">
        <f t="shared" si="52"/>
        <v>-8.8637424046007062E-3</v>
      </c>
      <c r="I3379" s="262"/>
      <c r="J3379" s="266">
        <v>3377</v>
      </c>
      <c r="K3379">
        <v>-8.8637424046007062E-3</v>
      </c>
      <c r="L3379" s="267">
        <v>-5.1368946432975087E-4</v>
      </c>
    </row>
    <row r="3380" spans="1:12" ht="14.4" x14ac:dyDescent="0.3">
      <c r="A3380" s="8">
        <v>39238</v>
      </c>
      <c r="B3380" s="260">
        <v>1539.119995</v>
      </c>
      <c r="C3380" s="260">
        <v>1539.119995</v>
      </c>
      <c r="D3380" s="260">
        <v>1525.619995</v>
      </c>
      <c r="E3380" s="260">
        <v>1530.9499510000001</v>
      </c>
      <c r="F3380" s="261">
        <v>1530.9499510000001</v>
      </c>
      <c r="G3380" s="260">
        <v>2939450000</v>
      </c>
      <c r="H3380" s="263">
        <f t="shared" si="52"/>
        <v>-5.3470696807768484E-3</v>
      </c>
      <c r="I3380" s="262"/>
      <c r="J3380" s="266">
        <v>3378</v>
      </c>
      <c r="K3380">
        <v>-5.3470696807768484E-3</v>
      </c>
      <c r="L3380" s="267">
        <v>-5.0800768053120874E-4</v>
      </c>
    </row>
    <row r="3381" spans="1:12" ht="14.4" x14ac:dyDescent="0.3">
      <c r="A3381" s="8">
        <v>39237</v>
      </c>
      <c r="B3381" s="260">
        <v>1536.280029</v>
      </c>
      <c r="C3381" s="260">
        <v>1540.530029</v>
      </c>
      <c r="D3381" s="260">
        <v>1532.3100589999999</v>
      </c>
      <c r="E3381" s="260">
        <v>1539.1800539999999</v>
      </c>
      <c r="F3381" s="261">
        <v>1539.1800539999999</v>
      </c>
      <c r="G3381" s="260">
        <v>2738930000</v>
      </c>
      <c r="H3381" s="263">
        <f t="shared" si="52"/>
        <v>1.8486064691751456E-3</v>
      </c>
      <c r="I3381" s="262"/>
      <c r="J3381" s="266">
        <v>3379</v>
      </c>
      <c r="K3381">
        <v>1.8486064691751456E-3</v>
      </c>
      <c r="L3381" s="267">
        <v>-5.0607504177328756E-4</v>
      </c>
    </row>
    <row r="3382" spans="1:12" ht="14.4" x14ac:dyDescent="0.3">
      <c r="A3382" s="8">
        <v>39234</v>
      </c>
      <c r="B3382" s="260">
        <v>1530.619995</v>
      </c>
      <c r="C3382" s="260">
        <v>1540.5600589999999</v>
      </c>
      <c r="D3382" s="260">
        <v>1530.619995</v>
      </c>
      <c r="E3382" s="260">
        <v>1536.339966</v>
      </c>
      <c r="F3382" s="261">
        <v>1536.339966</v>
      </c>
      <c r="G3382" s="260">
        <v>2927020000</v>
      </c>
      <c r="H3382" s="263">
        <f t="shared" si="52"/>
        <v>3.737028797928376E-3</v>
      </c>
      <c r="I3382" s="262"/>
      <c r="J3382" s="266">
        <v>3380</v>
      </c>
      <c r="K3382">
        <v>3.737028797928376E-3</v>
      </c>
      <c r="L3382" s="267">
        <v>-5.0418599450707162E-4</v>
      </c>
    </row>
    <row r="3383" spans="1:12" ht="14.4" x14ac:dyDescent="0.3">
      <c r="A3383" s="8">
        <v>39233</v>
      </c>
      <c r="B3383" s="260">
        <v>1530.1899410000001</v>
      </c>
      <c r="C3383" s="260">
        <v>1535.5600589999999</v>
      </c>
      <c r="D3383" s="260">
        <v>1528.26001</v>
      </c>
      <c r="E3383" s="260">
        <v>1530.619995</v>
      </c>
      <c r="F3383" s="261">
        <v>1530.619995</v>
      </c>
      <c r="G3383" s="260">
        <v>3335530000</v>
      </c>
      <c r="H3383" s="263">
        <f t="shared" si="52"/>
        <v>2.5487345372749034E-4</v>
      </c>
      <c r="I3383" s="262"/>
      <c r="J3383" s="266">
        <v>3381</v>
      </c>
      <c r="K3383">
        <v>2.5487345372749034E-4</v>
      </c>
      <c r="L3383" s="267">
        <v>-5.0360077281967315E-4</v>
      </c>
    </row>
    <row r="3384" spans="1:12" ht="14.4" x14ac:dyDescent="0.3">
      <c r="A3384" s="8">
        <v>39232</v>
      </c>
      <c r="B3384" s="260">
        <v>1517.599976</v>
      </c>
      <c r="C3384" s="260">
        <v>1530.2299800000001</v>
      </c>
      <c r="D3384" s="260">
        <v>1510.0600589999999</v>
      </c>
      <c r="E3384" s="260">
        <v>1530.2299800000001</v>
      </c>
      <c r="F3384" s="261">
        <v>1530.2299800000001</v>
      </c>
      <c r="G3384" s="260">
        <v>2980210000</v>
      </c>
      <c r="H3384" s="263">
        <f t="shared" si="52"/>
        <v>7.9836079860841017E-3</v>
      </c>
      <c r="I3384" s="262"/>
      <c r="J3384" s="266">
        <v>3382</v>
      </c>
      <c r="K3384">
        <v>7.9836079860841017E-3</v>
      </c>
      <c r="L3384" s="267">
        <v>-4.9953684304693171E-4</v>
      </c>
    </row>
    <row r="3385" spans="1:12" ht="14.4" x14ac:dyDescent="0.3">
      <c r="A3385" s="8">
        <v>39231</v>
      </c>
      <c r="B3385" s="260">
        <v>1515.5500489999999</v>
      </c>
      <c r="C3385" s="260">
        <v>1521.8000489999999</v>
      </c>
      <c r="D3385" s="260">
        <v>1512.0200199999999</v>
      </c>
      <c r="E3385" s="260">
        <v>1518.1099850000001</v>
      </c>
      <c r="F3385" s="261">
        <v>1518.1099850000001</v>
      </c>
      <c r="G3385" s="260">
        <v>2571790000</v>
      </c>
      <c r="H3385" s="263">
        <f t="shared" si="52"/>
        <v>1.5702038169093831E-3</v>
      </c>
      <c r="I3385" s="262"/>
      <c r="J3385" s="266">
        <v>3383</v>
      </c>
      <c r="K3385">
        <v>1.5702038169093831E-3</v>
      </c>
      <c r="L3385" s="267">
        <v>-4.9880809626936054E-4</v>
      </c>
    </row>
    <row r="3386" spans="1:12" ht="14.4" x14ac:dyDescent="0.3">
      <c r="A3386" s="8">
        <v>39227</v>
      </c>
      <c r="B3386" s="260">
        <v>1507.5</v>
      </c>
      <c r="C3386" s="260">
        <v>1517.410034</v>
      </c>
      <c r="D3386" s="260">
        <v>1507.5</v>
      </c>
      <c r="E3386" s="260">
        <v>1515.7299800000001</v>
      </c>
      <c r="F3386" s="261">
        <v>1515.7299800000001</v>
      </c>
      <c r="G3386" s="260">
        <v>2316250000</v>
      </c>
      <c r="H3386" s="263">
        <f t="shared" si="52"/>
        <v>5.4526802113905055E-3</v>
      </c>
      <c r="I3386" s="262"/>
      <c r="J3386" s="266">
        <v>3384</v>
      </c>
      <c r="K3386">
        <v>5.4526802113905055E-3</v>
      </c>
      <c r="L3386" s="267">
        <v>-4.9528837440539696E-4</v>
      </c>
    </row>
    <row r="3387" spans="1:12" ht="14.4" x14ac:dyDescent="0.3">
      <c r="A3387" s="8">
        <v>39226</v>
      </c>
      <c r="B3387" s="260">
        <v>1522.099976</v>
      </c>
      <c r="C3387" s="260">
        <v>1529.3100589999999</v>
      </c>
      <c r="D3387" s="260">
        <v>1505.1800539999999</v>
      </c>
      <c r="E3387" s="260">
        <v>1507.51001</v>
      </c>
      <c r="F3387" s="261">
        <v>1507.51001</v>
      </c>
      <c r="G3387" s="260">
        <v>3365530000</v>
      </c>
      <c r="H3387" s="263">
        <f t="shared" si="52"/>
        <v>-9.7025637324445555E-3</v>
      </c>
      <c r="I3387" s="262"/>
      <c r="J3387" s="266">
        <v>3385</v>
      </c>
      <c r="K3387">
        <v>-9.7025637324445555E-3</v>
      </c>
      <c r="L3387" s="267">
        <v>-4.9503265900583781E-4</v>
      </c>
    </row>
    <row r="3388" spans="1:12" ht="14.4" x14ac:dyDescent="0.3">
      <c r="A3388" s="8">
        <v>39225</v>
      </c>
      <c r="B3388" s="260">
        <v>1524.089966</v>
      </c>
      <c r="C3388" s="260">
        <v>1532.4300539999999</v>
      </c>
      <c r="D3388" s="260">
        <v>1521.900024</v>
      </c>
      <c r="E3388" s="260">
        <v>1522.280029</v>
      </c>
      <c r="F3388" s="261">
        <v>1522.280029</v>
      </c>
      <c r="G3388" s="260">
        <v>3084260000</v>
      </c>
      <c r="H3388" s="263">
        <f t="shared" si="52"/>
        <v>-1.2072317179986894E-3</v>
      </c>
      <c r="I3388" s="262"/>
      <c r="J3388" s="266">
        <v>3386</v>
      </c>
      <c r="K3388">
        <v>-1.2072317179986894E-3</v>
      </c>
      <c r="L3388" s="267">
        <v>-4.8901518467810699E-4</v>
      </c>
    </row>
    <row r="3389" spans="1:12" ht="14.4" x14ac:dyDescent="0.3">
      <c r="A3389" s="8">
        <v>39224</v>
      </c>
      <c r="B3389" s="260">
        <v>1525.099976</v>
      </c>
      <c r="C3389" s="260">
        <v>1529.23999</v>
      </c>
      <c r="D3389" s="260">
        <v>1522.0500489999999</v>
      </c>
      <c r="E3389" s="260">
        <v>1524.119995</v>
      </c>
      <c r="F3389" s="261">
        <v>1524.119995</v>
      </c>
      <c r="G3389" s="260">
        <v>2860500000</v>
      </c>
      <c r="H3389" s="263">
        <f t="shared" si="52"/>
        <v>-6.4256836628522279E-4</v>
      </c>
      <c r="I3389" s="262"/>
      <c r="J3389" s="266">
        <v>3387</v>
      </c>
      <c r="K3389">
        <v>-6.4256836628522279E-4</v>
      </c>
      <c r="L3389" s="267">
        <v>-4.8570337896502731E-4</v>
      </c>
    </row>
    <row r="3390" spans="1:12" ht="14.4" x14ac:dyDescent="0.3">
      <c r="A3390" s="8">
        <v>39223</v>
      </c>
      <c r="B3390" s="260">
        <v>1522.75</v>
      </c>
      <c r="C3390" s="260">
        <v>1529.869995</v>
      </c>
      <c r="D3390" s="260">
        <v>1522.709961</v>
      </c>
      <c r="E3390" s="260">
        <v>1525.099976</v>
      </c>
      <c r="F3390" s="261">
        <v>1525.099976</v>
      </c>
      <c r="G3390" s="260">
        <v>3465360000</v>
      </c>
      <c r="H3390" s="263">
        <f t="shared" si="52"/>
        <v>1.543244787391213E-3</v>
      </c>
      <c r="I3390" s="262"/>
      <c r="J3390" s="266">
        <v>3388</v>
      </c>
      <c r="K3390">
        <v>1.543244787391213E-3</v>
      </c>
      <c r="L3390" s="267">
        <v>-4.8403461487854711E-4</v>
      </c>
    </row>
    <row r="3391" spans="1:12" ht="14.4" x14ac:dyDescent="0.3">
      <c r="A3391" s="8">
        <v>39220</v>
      </c>
      <c r="B3391" s="260">
        <v>1512.73999</v>
      </c>
      <c r="C3391" s="260">
        <v>1522.75</v>
      </c>
      <c r="D3391" s="260">
        <v>1512.73999</v>
      </c>
      <c r="E3391" s="260">
        <v>1522.75</v>
      </c>
      <c r="F3391" s="261">
        <v>1522.75</v>
      </c>
      <c r="G3391" s="260">
        <v>2959050000</v>
      </c>
      <c r="H3391" s="263">
        <f t="shared" si="52"/>
        <v>6.6104776070071061E-3</v>
      </c>
      <c r="I3391" s="262"/>
      <c r="J3391" s="266">
        <v>3389</v>
      </c>
      <c r="K3391">
        <v>6.6104776070071061E-3</v>
      </c>
      <c r="L3391" s="267">
        <v>-4.8387458886950174E-4</v>
      </c>
    </row>
    <row r="3392" spans="1:12" ht="14.4" x14ac:dyDescent="0.3">
      <c r="A3392" s="8">
        <v>39219</v>
      </c>
      <c r="B3392" s="260">
        <v>1514.01001</v>
      </c>
      <c r="C3392" s="260">
        <v>1517.1400149999999</v>
      </c>
      <c r="D3392" s="260">
        <v>1509.290039</v>
      </c>
      <c r="E3392" s="260">
        <v>1512.75</v>
      </c>
      <c r="F3392" s="261">
        <v>1512.75</v>
      </c>
      <c r="G3392" s="260">
        <v>2868640000</v>
      </c>
      <c r="H3392" s="263">
        <f t="shared" si="52"/>
        <v>-9.1802276290805813E-4</v>
      </c>
      <c r="I3392" s="262"/>
      <c r="J3392" s="266">
        <v>3390</v>
      </c>
      <c r="K3392">
        <v>-9.1802276290805813E-4</v>
      </c>
      <c r="L3392" s="267">
        <v>-4.8335967879353304E-4</v>
      </c>
    </row>
    <row r="3393" spans="1:12" ht="14.4" x14ac:dyDescent="0.3">
      <c r="A3393" s="8">
        <v>39218</v>
      </c>
      <c r="B3393" s="260">
        <v>1500.75</v>
      </c>
      <c r="C3393" s="260">
        <v>1514.150024</v>
      </c>
      <c r="D3393" s="260">
        <v>1500.75</v>
      </c>
      <c r="E3393" s="260">
        <v>1514.1400149999999</v>
      </c>
      <c r="F3393" s="261">
        <v>1514.1400149999999</v>
      </c>
      <c r="G3393" s="260">
        <v>2915350000</v>
      </c>
      <c r="H3393" s="263">
        <f t="shared" si="52"/>
        <v>8.6265392848111667E-3</v>
      </c>
      <c r="I3393" s="262"/>
      <c r="J3393" s="266">
        <v>3391</v>
      </c>
      <c r="K3393">
        <v>8.6265392848111667E-3</v>
      </c>
      <c r="L3393" s="267">
        <v>-4.7744172149514168E-4</v>
      </c>
    </row>
    <row r="3394" spans="1:12" ht="14.4" x14ac:dyDescent="0.3">
      <c r="A3394" s="8">
        <v>39217</v>
      </c>
      <c r="B3394" s="260">
        <v>1503.1099850000001</v>
      </c>
      <c r="C3394" s="260">
        <v>1514.829956</v>
      </c>
      <c r="D3394" s="260">
        <v>1500.4300539999999</v>
      </c>
      <c r="E3394" s="260">
        <v>1501.1899410000001</v>
      </c>
      <c r="F3394" s="261">
        <v>1501.1899410000001</v>
      </c>
      <c r="G3394" s="260">
        <v>3071020000</v>
      </c>
      <c r="H3394" s="263">
        <f t="shared" si="52"/>
        <v>-1.3039836135477721E-3</v>
      </c>
      <c r="I3394" s="262"/>
      <c r="J3394" s="266">
        <v>3392</v>
      </c>
      <c r="K3394">
        <v>-1.3039836135477721E-3</v>
      </c>
      <c r="L3394" s="267">
        <v>-4.77269612182337E-4</v>
      </c>
    </row>
    <row r="3395" spans="1:12" ht="14.4" x14ac:dyDescent="0.3">
      <c r="A3395" s="8">
        <v>39216</v>
      </c>
      <c r="B3395" s="260">
        <v>1505.76001</v>
      </c>
      <c r="C3395" s="260">
        <v>1510.900024</v>
      </c>
      <c r="D3395" s="260">
        <v>1498.339966</v>
      </c>
      <c r="E3395" s="260">
        <v>1503.150024</v>
      </c>
      <c r="F3395" s="261">
        <v>1503.150024</v>
      </c>
      <c r="G3395" s="260">
        <v>2776130000</v>
      </c>
      <c r="H3395" s="263">
        <f t="shared" si="52"/>
        <v>-1.7929754245318919E-3</v>
      </c>
      <c r="I3395" s="262"/>
      <c r="J3395" s="266">
        <v>3393</v>
      </c>
      <c r="K3395">
        <v>-1.7929754245318919E-3</v>
      </c>
      <c r="L3395" s="267">
        <v>-4.7565886436615391E-4</v>
      </c>
    </row>
    <row r="3396" spans="1:12" ht="14.4" x14ac:dyDescent="0.3">
      <c r="A3396" s="8">
        <v>39213</v>
      </c>
      <c r="B3396" s="260">
        <v>1491.469971</v>
      </c>
      <c r="C3396" s="260">
        <v>1506.23999</v>
      </c>
      <c r="D3396" s="260">
        <v>1491.469971</v>
      </c>
      <c r="E3396" s="260">
        <v>1505.849976</v>
      </c>
      <c r="F3396" s="261">
        <v>1505.849976</v>
      </c>
      <c r="G3396" s="260">
        <v>2720780000</v>
      </c>
      <c r="H3396" s="263">
        <f t="shared" ref="H3396:H3459" si="53">(F3396-F3397)/F3397</f>
        <v>9.6414981726775806E-3</v>
      </c>
      <c r="I3396" s="262"/>
      <c r="J3396" s="266">
        <v>3394</v>
      </c>
      <c r="K3396">
        <v>9.6414981726775806E-3</v>
      </c>
      <c r="L3396" s="267">
        <v>-4.7295680335785833E-4</v>
      </c>
    </row>
    <row r="3397" spans="1:12" ht="14.4" x14ac:dyDescent="0.3">
      <c r="A3397" s="8">
        <v>39212</v>
      </c>
      <c r="B3397" s="260">
        <v>1512.329956</v>
      </c>
      <c r="C3397" s="260">
        <v>1512.329956</v>
      </c>
      <c r="D3397" s="260">
        <v>1491.420044</v>
      </c>
      <c r="E3397" s="260">
        <v>1491.469971</v>
      </c>
      <c r="F3397" s="261">
        <v>1491.469971</v>
      </c>
      <c r="G3397" s="260">
        <v>3031240000</v>
      </c>
      <c r="H3397" s="263">
        <f t="shared" si="53"/>
        <v>-1.3956277098782374E-2</v>
      </c>
      <c r="I3397" s="262"/>
      <c r="J3397" s="266">
        <v>3395</v>
      </c>
      <c r="K3397">
        <v>-1.3956277098782374E-2</v>
      </c>
      <c r="L3397" s="267">
        <v>-4.7153095621127531E-4</v>
      </c>
    </row>
    <row r="3398" spans="1:12" ht="14.4" x14ac:dyDescent="0.3">
      <c r="A3398" s="8">
        <v>39211</v>
      </c>
      <c r="B3398" s="260">
        <v>1507.3199460000001</v>
      </c>
      <c r="C3398" s="260">
        <v>1513.8000489999999</v>
      </c>
      <c r="D3398" s="260">
        <v>1503.7700199999999</v>
      </c>
      <c r="E3398" s="260">
        <v>1512.579956</v>
      </c>
      <c r="F3398" s="261">
        <v>1512.579956</v>
      </c>
      <c r="G3398" s="260">
        <v>2935550000</v>
      </c>
      <c r="H3398" s="263">
        <f t="shared" si="53"/>
        <v>3.2234002954651128E-3</v>
      </c>
      <c r="I3398" s="262"/>
      <c r="J3398" s="266">
        <v>3396</v>
      </c>
      <c r="K3398">
        <v>3.2234002954651128E-3</v>
      </c>
      <c r="L3398" s="267">
        <v>-4.704522885437276E-4</v>
      </c>
    </row>
    <row r="3399" spans="1:12" ht="14.4" x14ac:dyDescent="0.3">
      <c r="A3399" s="8">
        <v>39210</v>
      </c>
      <c r="B3399" s="260">
        <v>1509.3599850000001</v>
      </c>
      <c r="C3399" s="260">
        <v>1509.3599850000001</v>
      </c>
      <c r="D3399" s="260">
        <v>1500.660034</v>
      </c>
      <c r="E3399" s="260">
        <v>1507.719971</v>
      </c>
      <c r="F3399" s="261">
        <v>1507.719971</v>
      </c>
      <c r="G3399" s="260">
        <v>2795720000</v>
      </c>
      <c r="H3399" s="263">
        <f t="shared" si="53"/>
        <v>-1.1659704158514788E-3</v>
      </c>
      <c r="I3399" s="262"/>
      <c r="J3399" s="266">
        <v>3397</v>
      </c>
      <c r="K3399">
        <v>-1.1659704158514788E-3</v>
      </c>
      <c r="L3399" s="267">
        <v>-4.6824071014223509E-4</v>
      </c>
    </row>
    <row r="3400" spans="1:12" ht="14.4" x14ac:dyDescent="0.3">
      <c r="A3400" s="8">
        <v>39209</v>
      </c>
      <c r="B3400" s="260">
        <v>1505.5699460000001</v>
      </c>
      <c r="C3400" s="260">
        <v>1511</v>
      </c>
      <c r="D3400" s="260">
        <v>1505.540039</v>
      </c>
      <c r="E3400" s="260">
        <v>1509.4799800000001</v>
      </c>
      <c r="F3400" s="261">
        <v>1509.4799800000001</v>
      </c>
      <c r="G3400" s="260">
        <v>2545090000</v>
      </c>
      <c r="H3400" s="263">
        <f t="shared" si="53"/>
        <v>2.5637179453106636E-3</v>
      </c>
      <c r="I3400" s="262"/>
      <c r="J3400" s="266">
        <v>3398</v>
      </c>
      <c r="K3400">
        <v>2.5637179453106636E-3</v>
      </c>
      <c r="L3400" s="267">
        <v>-4.6579307159460578E-4</v>
      </c>
    </row>
    <row r="3401" spans="1:12" ht="14.4" x14ac:dyDescent="0.3">
      <c r="A3401" s="8">
        <v>39206</v>
      </c>
      <c r="B3401" s="260">
        <v>1502.349976</v>
      </c>
      <c r="C3401" s="260">
        <v>1510.339966</v>
      </c>
      <c r="D3401" s="260">
        <v>1501.8000489999999</v>
      </c>
      <c r="E3401" s="260">
        <v>1505.619995</v>
      </c>
      <c r="F3401" s="261">
        <v>1505.619995</v>
      </c>
      <c r="G3401" s="260">
        <v>2761930000</v>
      </c>
      <c r="H3401" s="263">
        <f t="shared" si="53"/>
        <v>2.1498944799630266E-3</v>
      </c>
      <c r="I3401" s="262"/>
      <c r="J3401" s="266">
        <v>3399</v>
      </c>
      <c r="K3401">
        <v>2.1498944799630266E-3</v>
      </c>
      <c r="L3401" s="267">
        <v>-4.6561317033407191E-4</v>
      </c>
    </row>
    <row r="3402" spans="1:12" ht="14.4" x14ac:dyDescent="0.3">
      <c r="A3402" s="8">
        <v>39205</v>
      </c>
      <c r="B3402" s="260">
        <v>1495.5600589999999</v>
      </c>
      <c r="C3402" s="260">
        <v>1503.339966</v>
      </c>
      <c r="D3402" s="260">
        <v>1495.5600589999999</v>
      </c>
      <c r="E3402" s="260">
        <v>1502.3900149999999</v>
      </c>
      <c r="F3402" s="261">
        <v>1502.3900149999999</v>
      </c>
      <c r="G3402" s="260">
        <v>3007970000</v>
      </c>
      <c r="H3402" s="263">
        <f t="shared" si="53"/>
        <v>4.3250780855236589E-3</v>
      </c>
      <c r="I3402" s="262"/>
      <c r="J3402" s="266">
        <v>3400</v>
      </c>
      <c r="K3402">
        <v>4.3250780855236589E-3</v>
      </c>
      <c r="L3402" s="267">
        <v>-4.6329744277088755E-4</v>
      </c>
    </row>
    <row r="3403" spans="1:12" ht="14.4" x14ac:dyDescent="0.3">
      <c r="A3403" s="8">
        <v>39204</v>
      </c>
      <c r="B3403" s="260">
        <v>1486.130005</v>
      </c>
      <c r="C3403" s="260">
        <v>1499.099976</v>
      </c>
      <c r="D3403" s="260">
        <v>1486.130005</v>
      </c>
      <c r="E3403" s="260">
        <v>1495.920044</v>
      </c>
      <c r="F3403" s="261">
        <v>1495.920044</v>
      </c>
      <c r="G3403" s="260">
        <v>3189800000</v>
      </c>
      <c r="H3403" s="263">
        <f t="shared" si="53"/>
        <v>6.472444784263085E-3</v>
      </c>
      <c r="I3403" s="262"/>
      <c r="J3403" s="266">
        <v>3401</v>
      </c>
      <c r="K3403">
        <v>6.472444784263085E-3</v>
      </c>
      <c r="L3403" s="267">
        <v>-4.6324624711583008E-4</v>
      </c>
    </row>
    <row r="3404" spans="1:12" ht="14.4" x14ac:dyDescent="0.3">
      <c r="A3404" s="8">
        <v>39203</v>
      </c>
      <c r="B3404" s="260">
        <v>1482.369995</v>
      </c>
      <c r="C3404" s="260">
        <v>1487.2700199999999</v>
      </c>
      <c r="D3404" s="260">
        <v>1476.6999510000001</v>
      </c>
      <c r="E3404" s="260">
        <v>1486.3000489999999</v>
      </c>
      <c r="F3404" s="261">
        <v>1486.3000489999999</v>
      </c>
      <c r="G3404" s="260">
        <v>3400350000</v>
      </c>
      <c r="H3404" s="263">
        <f t="shared" si="53"/>
        <v>2.6511964039044968E-3</v>
      </c>
      <c r="I3404" s="262"/>
      <c r="J3404" s="266">
        <v>3402</v>
      </c>
      <c r="K3404">
        <v>2.6511964039044968E-3</v>
      </c>
      <c r="L3404" s="267">
        <v>-4.5996868531249669E-4</v>
      </c>
    </row>
    <row r="3405" spans="1:12" ht="14.4" x14ac:dyDescent="0.3">
      <c r="A3405" s="8">
        <v>39202</v>
      </c>
      <c r="B3405" s="260">
        <v>1494.0699460000001</v>
      </c>
      <c r="C3405" s="260">
        <v>1497.160034</v>
      </c>
      <c r="D3405" s="260">
        <v>1482.290039</v>
      </c>
      <c r="E3405" s="260">
        <v>1482.369995</v>
      </c>
      <c r="F3405" s="261">
        <v>1482.369995</v>
      </c>
      <c r="G3405" s="260">
        <v>3093420000</v>
      </c>
      <c r="H3405" s="263">
        <f t="shared" si="53"/>
        <v>-7.8309258755413415E-3</v>
      </c>
      <c r="I3405" s="262"/>
      <c r="J3405" s="266">
        <v>3403</v>
      </c>
      <c r="K3405">
        <v>-7.8309258755413415E-3</v>
      </c>
      <c r="L3405" s="267">
        <v>-4.5816647315761875E-4</v>
      </c>
    </row>
    <row r="3406" spans="1:12" ht="14.4" x14ac:dyDescent="0.3">
      <c r="A3406" s="8">
        <v>39199</v>
      </c>
      <c r="B3406" s="260">
        <v>1494.209961</v>
      </c>
      <c r="C3406" s="260">
        <v>1497.3199460000001</v>
      </c>
      <c r="D3406" s="260">
        <v>1488.670044</v>
      </c>
      <c r="E3406" s="260">
        <v>1494.0699460000001</v>
      </c>
      <c r="F3406" s="261">
        <v>1494.0699460000001</v>
      </c>
      <c r="G3406" s="260">
        <v>2732810000</v>
      </c>
      <c r="H3406" s="263">
        <f t="shared" si="53"/>
        <v>-1.204979086497757E-4</v>
      </c>
      <c r="I3406" s="262"/>
      <c r="J3406" s="266">
        <v>3404</v>
      </c>
      <c r="K3406">
        <v>-1.204979086497757E-4</v>
      </c>
      <c r="L3406" s="267">
        <v>-4.5694701139404844E-4</v>
      </c>
    </row>
    <row r="3407" spans="1:12" ht="14.4" x14ac:dyDescent="0.3">
      <c r="A3407" s="8">
        <v>39198</v>
      </c>
      <c r="B3407" s="260">
        <v>1495.2700199999999</v>
      </c>
      <c r="C3407" s="260">
        <v>1498.0200199999999</v>
      </c>
      <c r="D3407" s="260">
        <v>1491.170044</v>
      </c>
      <c r="E3407" s="260">
        <v>1494.25</v>
      </c>
      <c r="F3407" s="261">
        <v>1494.25</v>
      </c>
      <c r="G3407" s="260">
        <v>3211800000</v>
      </c>
      <c r="H3407" s="263">
        <f t="shared" si="53"/>
        <v>-7.8241829424078636E-4</v>
      </c>
      <c r="I3407" s="262"/>
      <c r="J3407" s="266">
        <v>3405</v>
      </c>
      <c r="K3407">
        <v>-7.8241829424078636E-4</v>
      </c>
      <c r="L3407" s="267">
        <v>-4.5578189908536577E-4</v>
      </c>
    </row>
    <row r="3408" spans="1:12" ht="14.4" x14ac:dyDescent="0.3">
      <c r="A3408" s="8">
        <v>39197</v>
      </c>
      <c r="B3408" s="260">
        <v>1480.280029</v>
      </c>
      <c r="C3408" s="260">
        <v>1496.589966</v>
      </c>
      <c r="D3408" s="260">
        <v>1480.280029</v>
      </c>
      <c r="E3408" s="260">
        <v>1495.420044</v>
      </c>
      <c r="F3408" s="261">
        <v>1495.420044</v>
      </c>
      <c r="G3408" s="260">
        <v>3252590000</v>
      </c>
      <c r="H3408" s="263">
        <f t="shared" si="53"/>
        <v>1.0139089613871102E-2</v>
      </c>
      <c r="I3408" s="262"/>
      <c r="J3408" s="266">
        <v>3406</v>
      </c>
      <c r="K3408">
        <v>1.0139089613871102E-2</v>
      </c>
      <c r="L3408" s="267">
        <v>-4.497744186006742E-4</v>
      </c>
    </row>
    <row r="3409" spans="1:12" ht="14.4" x14ac:dyDescent="0.3">
      <c r="A3409" s="8">
        <v>39196</v>
      </c>
      <c r="B3409" s="260">
        <v>1480.9300539999999</v>
      </c>
      <c r="C3409" s="260">
        <v>1483.8199460000001</v>
      </c>
      <c r="D3409" s="260">
        <v>1473.73999</v>
      </c>
      <c r="E3409" s="260">
        <v>1480.410034</v>
      </c>
      <c r="F3409" s="261">
        <v>1480.410034</v>
      </c>
      <c r="G3409" s="260">
        <v>3119750000</v>
      </c>
      <c r="H3409" s="263">
        <f t="shared" si="53"/>
        <v>-3.5114420062943186E-4</v>
      </c>
      <c r="I3409" s="262"/>
      <c r="J3409" s="266">
        <v>3407</v>
      </c>
      <c r="K3409">
        <v>-3.5114420062943186E-4</v>
      </c>
      <c r="L3409" s="267">
        <v>-4.4843787353579751E-4</v>
      </c>
    </row>
    <row r="3410" spans="1:12" ht="14.4" x14ac:dyDescent="0.3">
      <c r="A3410" s="8">
        <v>39195</v>
      </c>
      <c r="B3410" s="260">
        <v>1484.329956</v>
      </c>
      <c r="C3410" s="260">
        <v>1487.3199460000001</v>
      </c>
      <c r="D3410" s="260">
        <v>1480.1899410000001</v>
      </c>
      <c r="E3410" s="260">
        <v>1480.9300539999999</v>
      </c>
      <c r="F3410" s="261">
        <v>1480.9300539999999</v>
      </c>
      <c r="G3410" s="260">
        <v>2575020000</v>
      </c>
      <c r="H3410" s="263">
        <f t="shared" si="53"/>
        <v>-2.303986293863114E-3</v>
      </c>
      <c r="I3410" s="262"/>
      <c r="J3410" s="266">
        <v>3408</v>
      </c>
      <c r="K3410">
        <v>-2.303986293863114E-3</v>
      </c>
      <c r="L3410" s="267">
        <v>-4.4807562560952597E-4</v>
      </c>
    </row>
    <row r="3411" spans="1:12" ht="14.4" x14ac:dyDescent="0.3">
      <c r="A3411" s="8">
        <v>39192</v>
      </c>
      <c r="B3411" s="260">
        <v>1470.6899410000001</v>
      </c>
      <c r="C3411" s="260">
        <v>1484.73999</v>
      </c>
      <c r="D3411" s="260">
        <v>1470.6899410000001</v>
      </c>
      <c r="E3411" s="260">
        <v>1484.349976</v>
      </c>
      <c r="F3411" s="261">
        <v>1484.349976</v>
      </c>
      <c r="G3411" s="260">
        <v>3329940000</v>
      </c>
      <c r="H3411" s="263">
        <f t="shared" si="53"/>
        <v>9.2607046740149409E-3</v>
      </c>
      <c r="I3411" s="262"/>
      <c r="J3411" s="266">
        <v>3409</v>
      </c>
      <c r="K3411">
        <v>9.2607046740149409E-3</v>
      </c>
      <c r="L3411" s="267">
        <v>-4.4551842271869604E-4</v>
      </c>
    </row>
    <row r="3412" spans="1:12" ht="14.4" x14ac:dyDescent="0.3">
      <c r="A3412" s="8">
        <v>39191</v>
      </c>
      <c r="B3412" s="260">
        <v>1472.4799800000001</v>
      </c>
      <c r="C3412" s="260">
        <v>1474.2299800000001</v>
      </c>
      <c r="D3412" s="260">
        <v>1464.469971</v>
      </c>
      <c r="E3412" s="260">
        <v>1470.7299800000001</v>
      </c>
      <c r="F3412" s="261">
        <v>1470.7299800000001</v>
      </c>
      <c r="G3412" s="260">
        <v>2913610000</v>
      </c>
      <c r="H3412" s="263">
        <f t="shared" si="53"/>
        <v>-1.2020509337860314E-3</v>
      </c>
      <c r="I3412" s="262"/>
      <c r="J3412" s="266">
        <v>3410</v>
      </c>
      <c r="K3412">
        <v>-1.2020509337860314E-3</v>
      </c>
      <c r="L3412" s="267">
        <v>-4.4488418573498522E-4</v>
      </c>
    </row>
    <row r="3413" spans="1:12" ht="14.4" x14ac:dyDescent="0.3">
      <c r="A3413" s="8">
        <v>39190</v>
      </c>
      <c r="B3413" s="260">
        <v>1471.469971</v>
      </c>
      <c r="C3413" s="260">
        <v>1476.5699460000001</v>
      </c>
      <c r="D3413" s="260">
        <v>1466.410034</v>
      </c>
      <c r="E3413" s="260">
        <v>1472.5</v>
      </c>
      <c r="F3413" s="261">
        <v>1472.5</v>
      </c>
      <c r="G3413" s="260">
        <v>2971330000</v>
      </c>
      <c r="H3413" s="263">
        <f t="shared" si="53"/>
        <v>6.9319325703631469E-4</v>
      </c>
      <c r="I3413" s="262"/>
      <c r="J3413" s="266">
        <v>3411</v>
      </c>
      <c r="K3413">
        <v>6.9319325703631469E-4</v>
      </c>
      <c r="L3413" s="267">
        <v>-4.4323640602833439E-4</v>
      </c>
    </row>
    <row r="3414" spans="1:12" ht="14.4" x14ac:dyDescent="0.3">
      <c r="A3414" s="8">
        <v>39189</v>
      </c>
      <c r="B3414" s="260">
        <v>1468.469971</v>
      </c>
      <c r="C3414" s="260">
        <v>1474.349976</v>
      </c>
      <c r="D3414" s="260">
        <v>1467.150024</v>
      </c>
      <c r="E3414" s="260">
        <v>1471.4799800000001</v>
      </c>
      <c r="F3414" s="261">
        <v>1471.4799800000001</v>
      </c>
      <c r="G3414" s="260">
        <v>2920570000</v>
      </c>
      <c r="H3414" s="263">
        <f t="shared" si="53"/>
        <v>2.1453107233344697E-3</v>
      </c>
      <c r="I3414" s="262"/>
      <c r="J3414" s="266">
        <v>3412</v>
      </c>
      <c r="K3414">
        <v>2.1453107233344697E-3</v>
      </c>
      <c r="L3414" s="267">
        <v>-4.4017279770559213E-4</v>
      </c>
    </row>
    <row r="3415" spans="1:12" ht="14.4" x14ac:dyDescent="0.3">
      <c r="A3415" s="8">
        <v>39188</v>
      </c>
      <c r="B3415" s="260">
        <v>1452.839966</v>
      </c>
      <c r="C3415" s="260">
        <v>1468.619995</v>
      </c>
      <c r="D3415" s="260">
        <v>1452.839966</v>
      </c>
      <c r="E3415" s="260">
        <v>1468.329956</v>
      </c>
      <c r="F3415" s="261">
        <v>1468.329956</v>
      </c>
      <c r="G3415" s="260">
        <v>2870140000</v>
      </c>
      <c r="H3415" s="263">
        <f t="shared" si="53"/>
        <v>1.0654906050671311E-2</v>
      </c>
      <c r="I3415" s="262"/>
      <c r="J3415" s="266">
        <v>3413</v>
      </c>
      <c r="K3415">
        <v>1.0654906050671311E-2</v>
      </c>
      <c r="L3415" s="267">
        <v>-4.3928684997273889E-4</v>
      </c>
    </row>
    <row r="3416" spans="1:12" ht="14.4" x14ac:dyDescent="0.3">
      <c r="A3416" s="8">
        <v>39185</v>
      </c>
      <c r="B3416" s="260">
        <v>1447.8000489999999</v>
      </c>
      <c r="C3416" s="260">
        <v>1453.1099850000001</v>
      </c>
      <c r="D3416" s="260">
        <v>1444.150024</v>
      </c>
      <c r="E3416" s="260">
        <v>1452.849976</v>
      </c>
      <c r="F3416" s="261">
        <v>1452.849976</v>
      </c>
      <c r="G3416" s="260">
        <v>2690020000</v>
      </c>
      <c r="H3416" s="263">
        <f t="shared" si="53"/>
        <v>3.4880002963724346E-3</v>
      </c>
      <c r="I3416" s="262"/>
      <c r="J3416" s="266">
        <v>3414</v>
      </c>
      <c r="K3416">
        <v>3.4880002963724346E-3</v>
      </c>
      <c r="L3416" s="267">
        <v>-4.3848918914423394E-4</v>
      </c>
    </row>
    <row r="3417" spans="1:12" ht="14.4" x14ac:dyDescent="0.3">
      <c r="A3417" s="8">
        <v>39184</v>
      </c>
      <c r="B3417" s="260">
        <v>1438.869995</v>
      </c>
      <c r="C3417" s="260">
        <v>1448.0200199999999</v>
      </c>
      <c r="D3417" s="260">
        <v>1433.910034</v>
      </c>
      <c r="E3417" s="260">
        <v>1447.8000489999999</v>
      </c>
      <c r="F3417" s="261">
        <v>1447.8000489999999</v>
      </c>
      <c r="G3417" s="260">
        <v>2770570000</v>
      </c>
      <c r="H3417" s="263">
        <f t="shared" si="53"/>
        <v>6.2062966293212106E-3</v>
      </c>
      <c r="I3417" s="262"/>
      <c r="J3417" s="266">
        <v>3415</v>
      </c>
      <c r="K3417">
        <v>6.2062966293212106E-3</v>
      </c>
      <c r="L3417" s="267">
        <v>-4.3230018648399962E-4</v>
      </c>
    </row>
    <row r="3418" spans="1:12" ht="14.4" x14ac:dyDescent="0.3">
      <c r="A3418" s="8">
        <v>39183</v>
      </c>
      <c r="B3418" s="260">
        <v>1448.2299800000001</v>
      </c>
      <c r="C3418" s="260">
        <v>1448.3900149999999</v>
      </c>
      <c r="D3418" s="260">
        <v>1436.150024</v>
      </c>
      <c r="E3418" s="260">
        <v>1438.869995</v>
      </c>
      <c r="F3418" s="261">
        <v>1438.869995</v>
      </c>
      <c r="G3418" s="260">
        <v>2950190000</v>
      </c>
      <c r="H3418" s="263">
        <f t="shared" si="53"/>
        <v>-6.5728290732520213E-3</v>
      </c>
      <c r="I3418" s="262"/>
      <c r="J3418" s="266">
        <v>3416</v>
      </c>
      <c r="K3418">
        <v>-6.5728290732520213E-3</v>
      </c>
      <c r="L3418" s="267">
        <v>-4.2863552231355316E-4</v>
      </c>
    </row>
    <row r="3419" spans="1:12" ht="14.4" x14ac:dyDescent="0.3">
      <c r="A3419" s="8">
        <v>39182</v>
      </c>
      <c r="B3419" s="260">
        <v>1444.579956</v>
      </c>
      <c r="C3419" s="260">
        <v>1448.7299800000001</v>
      </c>
      <c r="D3419" s="260">
        <v>1443.98999</v>
      </c>
      <c r="E3419" s="260">
        <v>1448.3900149999999</v>
      </c>
      <c r="F3419" s="261">
        <v>1448.3900149999999</v>
      </c>
      <c r="G3419" s="260">
        <v>2510110000</v>
      </c>
      <c r="H3419" s="263">
        <f t="shared" si="53"/>
        <v>2.6166439656720888E-3</v>
      </c>
      <c r="I3419" s="262"/>
      <c r="J3419" s="266">
        <v>3417</v>
      </c>
      <c r="K3419">
        <v>2.6166439656720888E-3</v>
      </c>
      <c r="L3419" s="267">
        <v>-4.2387388640569468E-4</v>
      </c>
    </row>
    <row r="3420" spans="1:12" ht="14.4" x14ac:dyDescent="0.3">
      <c r="A3420" s="8">
        <v>39181</v>
      </c>
      <c r="B3420" s="260">
        <v>1443.7700199999999</v>
      </c>
      <c r="C3420" s="260">
        <v>1448.099976</v>
      </c>
      <c r="D3420" s="260">
        <v>1443.280029</v>
      </c>
      <c r="E3420" s="260">
        <v>1444.6099850000001</v>
      </c>
      <c r="F3420" s="261">
        <v>1444.6099850000001</v>
      </c>
      <c r="G3420" s="260">
        <v>2349410000</v>
      </c>
      <c r="H3420" s="263">
        <f t="shared" si="53"/>
        <v>5.8872319091320851E-4</v>
      </c>
      <c r="I3420" s="262"/>
      <c r="J3420" s="266">
        <v>3418</v>
      </c>
      <c r="K3420">
        <v>5.8872319091320851E-4</v>
      </c>
      <c r="L3420" s="267">
        <v>-4.2234970602422024E-4</v>
      </c>
    </row>
    <row r="3421" spans="1:12" ht="14.4" x14ac:dyDescent="0.3">
      <c r="A3421" s="8">
        <v>39177</v>
      </c>
      <c r="B3421" s="260">
        <v>1438.9399410000001</v>
      </c>
      <c r="C3421" s="260">
        <v>1444.880005</v>
      </c>
      <c r="D3421" s="260">
        <v>1436.670044</v>
      </c>
      <c r="E3421" s="260">
        <v>1443.76001</v>
      </c>
      <c r="F3421" s="261">
        <v>1443.76001</v>
      </c>
      <c r="G3421" s="260">
        <v>2357230000</v>
      </c>
      <c r="H3421" s="263">
        <f t="shared" si="53"/>
        <v>3.049955894071523E-3</v>
      </c>
      <c r="I3421" s="262"/>
      <c r="J3421" s="266">
        <v>3419</v>
      </c>
      <c r="K3421">
        <v>3.049955894071523E-3</v>
      </c>
      <c r="L3421" s="267">
        <v>-4.2104466214044146E-4</v>
      </c>
    </row>
    <row r="3422" spans="1:12" ht="14.4" x14ac:dyDescent="0.3">
      <c r="A3422" s="8">
        <v>39176</v>
      </c>
      <c r="B3422" s="260">
        <v>1437.75</v>
      </c>
      <c r="C3422" s="260">
        <v>1440.160034</v>
      </c>
      <c r="D3422" s="260">
        <v>1435.079956</v>
      </c>
      <c r="E3422" s="260">
        <v>1439.369995</v>
      </c>
      <c r="F3422" s="261">
        <v>1439.369995</v>
      </c>
      <c r="G3422" s="260">
        <v>2616320000</v>
      </c>
      <c r="H3422" s="263">
        <f t="shared" si="53"/>
        <v>1.1128170554008949E-3</v>
      </c>
      <c r="I3422" s="262"/>
      <c r="J3422" s="266">
        <v>3420</v>
      </c>
      <c r="K3422">
        <v>1.1128170554008949E-3</v>
      </c>
      <c r="L3422" s="267">
        <v>-4.1823560034254768E-4</v>
      </c>
    </row>
    <row r="3423" spans="1:12" ht="14.4" x14ac:dyDescent="0.3">
      <c r="A3423" s="8">
        <v>39175</v>
      </c>
      <c r="B3423" s="260">
        <v>1424.2700199999999</v>
      </c>
      <c r="C3423" s="260">
        <v>1440.5699460000001</v>
      </c>
      <c r="D3423" s="260">
        <v>1424.2700199999999</v>
      </c>
      <c r="E3423" s="260">
        <v>1437.7700199999999</v>
      </c>
      <c r="F3423" s="261">
        <v>1437.7700199999999</v>
      </c>
      <c r="G3423" s="260">
        <v>2921760000</v>
      </c>
      <c r="H3423" s="263">
        <f t="shared" si="53"/>
        <v>9.2801028712751026E-3</v>
      </c>
      <c r="I3423" s="262"/>
      <c r="J3423" s="266">
        <v>3421</v>
      </c>
      <c r="K3423">
        <v>9.2801028712751026E-3</v>
      </c>
      <c r="L3423" s="267">
        <v>-4.1174100399961366E-4</v>
      </c>
    </row>
    <row r="3424" spans="1:12" ht="14.4" x14ac:dyDescent="0.3">
      <c r="A3424" s="8">
        <v>39174</v>
      </c>
      <c r="B3424" s="260">
        <v>1420.829956</v>
      </c>
      <c r="C3424" s="260">
        <v>1425.48999</v>
      </c>
      <c r="D3424" s="260">
        <v>1416.369995</v>
      </c>
      <c r="E3424" s="260">
        <v>1424.5500489999999</v>
      </c>
      <c r="F3424" s="261">
        <v>1424.5500489999999</v>
      </c>
      <c r="G3424" s="260">
        <v>2875880000</v>
      </c>
      <c r="H3424" s="263">
        <f t="shared" si="53"/>
        <v>2.5970637775402572E-3</v>
      </c>
      <c r="I3424" s="262"/>
      <c r="J3424" s="266">
        <v>3422</v>
      </c>
      <c r="K3424">
        <v>2.5970637775402572E-3</v>
      </c>
      <c r="L3424" s="267">
        <v>-3.9815191812947226E-4</v>
      </c>
    </row>
    <row r="3425" spans="1:12" ht="14.4" x14ac:dyDescent="0.3">
      <c r="A3425" s="8">
        <v>39171</v>
      </c>
      <c r="B3425" s="260">
        <v>1422.5200199999999</v>
      </c>
      <c r="C3425" s="260">
        <v>1429.219971</v>
      </c>
      <c r="D3425" s="260">
        <v>1408.900024</v>
      </c>
      <c r="E3425" s="260">
        <v>1420.8599850000001</v>
      </c>
      <c r="F3425" s="261">
        <v>1420.8599850000001</v>
      </c>
      <c r="G3425" s="260">
        <v>2903960000</v>
      </c>
      <c r="H3425" s="263">
        <f t="shared" si="53"/>
        <v>-1.1739956035753828E-3</v>
      </c>
      <c r="I3425" s="262"/>
      <c r="J3425" s="266">
        <v>3423</v>
      </c>
      <c r="K3425">
        <v>-1.1739956035753828E-3</v>
      </c>
      <c r="L3425" s="267">
        <v>-3.9669012240730651E-4</v>
      </c>
    </row>
    <row r="3426" spans="1:12" ht="14.4" x14ac:dyDescent="0.3">
      <c r="A3426" s="8">
        <v>39170</v>
      </c>
      <c r="B3426" s="260">
        <v>1417.170044</v>
      </c>
      <c r="C3426" s="260">
        <v>1426.23999</v>
      </c>
      <c r="D3426" s="260">
        <v>1413.2700199999999</v>
      </c>
      <c r="E3426" s="260">
        <v>1422.530029</v>
      </c>
      <c r="F3426" s="261">
        <v>1422.530029</v>
      </c>
      <c r="G3426" s="260">
        <v>2854710000</v>
      </c>
      <c r="H3426" s="263">
        <f t="shared" si="53"/>
        <v>3.7397240213616879E-3</v>
      </c>
      <c r="I3426" s="262"/>
      <c r="J3426" s="266">
        <v>3424</v>
      </c>
      <c r="K3426">
        <v>3.7397240213616879E-3</v>
      </c>
      <c r="L3426" s="267">
        <v>-3.9511638017170617E-4</v>
      </c>
    </row>
    <row r="3427" spans="1:12" ht="14.4" x14ac:dyDescent="0.3">
      <c r="A3427" s="8">
        <v>39169</v>
      </c>
      <c r="B3427" s="260">
        <v>1428.349976</v>
      </c>
      <c r="C3427" s="260">
        <v>1428.349976</v>
      </c>
      <c r="D3427" s="260">
        <v>1414.0699460000001</v>
      </c>
      <c r="E3427" s="260">
        <v>1417.2299800000001</v>
      </c>
      <c r="F3427" s="261">
        <v>1417.2299800000001</v>
      </c>
      <c r="G3427" s="260">
        <v>3000440000</v>
      </c>
      <c r="H3427" s="263">
        <f t="shared" si="53"/>
        <v>-7.9657885073510688E-3</v>
      </c>
      <c r="I3427" s="262"/>
      <c r="J3427" s="266">
        <v>3425</v>
      </c>
      <c r="K3427">
        <v>-7.9657885073510688E-3</v>
      </c>
      <c r="L3427" s="267">
        <v>-3.946790211791152E-4</v>
      </c>
    </row>
    <row r="3428" spans="1:12" ht="14.4" x14ac:dyDescent="0.3">
      <c r="A3428" s="8">
        <v>39168</v>
      </c>
      <c r="B3428" s="260">
        <v>1437.48999</v>
      </c>
      <c r="C3428" s="260">
        <v>1437.48999</v>
      </c>
      <c r="D3428" s="260">
        <v>1425.540039</v>
      </c>
      <c r="E3428" s="260">
        <v>1428.6099850000001</v>
      </c>
      <c r="F3428" s="261">
        <v>1428.6099850000001</v>
      </c>
      <c r="G3428" s="260">
        <v>2673040000</v>
      </c>
      <c r="H3428" s="263">
        <f t="shared" si="53"/>
        <v>-6.1843582608695291E-3</v>
      </c>
      <c r="I3428" s="262"/>
      <c r="J3428" s="266">
        <v>3426</v>
      </c>
      <c r="K3428">
        <v>-6.1843582608695291E-3</v>
      </c>
      <c r="L3428" s="267">
        <v>-3.9007994871601183E-4</v>
      </c>
    </row>
    <row r="3429" spans="1:12" ht="14.4" x14ac:dyDescent="0.3">
      <c r="A3429" s="8">
        <v>39167</v>
      </c>
      <c r="B3429" s="260">
        <v>1436.1099850000001</v>
      </c>
      <c r="C3429" s="260">
        <v>1437.650024</v>
      </c>
      <c r="D3429" s="260">
        <v>1423.280029</v>
      </c>
      <c r="E3429" s="260">
        <v>1437.5</v>
      </c>
      <c r="F3429" s="261">
        <v>1437.5</v>
      </c>
      <c r="G3429" s="260">
        <v>2754660000</v>
      </c>
      <c r="H3429" s="263">
        <f t="shared" si="53"/>
        <v>9.6790288663019665E-4</v>
      </c>
      <c r="I3429" s="262"/>
      <c r="J3429" s="266">
        <v>3427</v>
      </c>
      <c r="K3429">
        <v>9.6790288663019665E-4</v>
      </c>
      <c r="L3429" s="267">
        <v>-3.8467135248835047E-4</v>
      </c>
    </row>
    <row r="3430" spans="1:12" ht="14.4" x14ac:dyDescent="0.3">
      <c r="A3430" s="8">
        <v>39164</v>
      </c>
      <c r="B3430" s="260">
        <v>1434.540039</v>
      </c>
      <c r="C3430" s="260">
        <v>1438.8900149999999</v>
      </c>
      <c r="D3430" s="260">
        <v>1433.209961</v>
      </c>
      <c r="E3430" s="260">
        <v>1436.1099850000001</v>
      </c>
      <c r="F3430" s="261">
        <v>1436.1099850000001</v>
      </c>
      <c r="G3430" s="260">
        <v>2619020000</v>
      </c>
      <c r="H3430" s="263">
        <f t="shared" si="53"/>
        <v>1.0943898094991217E-3</v>
      </c>
      <c r="I3430" s="262"/>
      <c r="J3430" s="266">
        <v>3428</v>
      </c>
      <c r="K3430">
        <v>1.0943898094991217E-3</v>
      </c>
      <c r="L3430" s="267">
        <v>-3.8425774086123829E-4</v>
      </c>
    </row>
    <row r="3431" spans="1:12" ht="14.4" x14ac:dyDescent="0.3">
      <c r="A3431" s="8">
        <v>39163</v>
      </c>
      <c r="B3431" s="260">
        <v>1435.040039</v>
      </c>
      <c r="C3431" s="260">
        <v>1437.660034</v>
      </c>
      <c r="D3431" s="260">
        <v>1429.880005</v>
      </c>
      <c r="E3431" s="260">
        <v>1434.540039</v>
      </c>
      <c r="F3431" s="261">
        <v>1434.540039</v>
      </c>
      <c r="G3431" s="260">
        <v>3129970000</v>
      </c>
      <c r="H3431" s="263">
        <f t="shared" si="53"/>
        <v>-3.4842233415899836E-4</v>
      </c>
      <c r="I3431" s="262"/>
      <c r="J3431" s="266">
        <v>3429</v>
      </c>
      <c r="K3431">
        <v>-3.4842233415899836E-4</v>
      </c>
      <c r="L3431" s="267">
        <v>-3.8266152584844564E-4</v>
      </c>
    </row>
    <row r="3432" spans="1:12" ht="14.4" x14ac:dyDescent="0.3">
      <c r="A3432" s="8">
        <v>39162</v>
      </c>
      <c r="B3432" s="260">
        <v>1410.920044</v>
      </c>
      <c r="C3432" s="260">
        <v>1437.7700199999999</v>
      </c>
      <c r="D3432" s="260">
        <v>1409.75</v>
      </c>
      <c r="E3432" s="260">
        <v>1435.040039</v>
      </c>
      <c r="F3432" s="261">
        <v>1435.040039</v>
      </c>
      <c r="G3432" s="260">
        <v>3184770000</v>
      </c>
      <c r="H3432" s="263">
        <f t="shared" si="53"/>
        <v>1.7080881545474578E-2</v>
      </c>
      <c r="I3432" s="262"/>
      <c r="J3432" s="266">
        <v>3430</v>
      </c>
      <c r="K3432">
        <v>1.7080881545474578E-2</v>
      </c>
      <c r="L3432" s="267">
        <v>-3.7921682467635361E-4</v>
      </c>
    </row>
    <row r="3433" spans="1:12" ht="14.4" x14ac:dyDescent="0.3">
      <c r="A3433" s="8">
        <v>39161</v>
      </c>
      <c r="B3433" s="260">
        <v>1402.040039</v>
      </c>
      <c r="C3433" s="260">
        <v>1411.530029</v>
      </c>
      <c r="D3433" s="260">
        <v>1400.6999510000001</v>
      </c>
      <c r="E3433" s="260">
        <v>1410.9399410000001</v>
      </c>
      <c r="F3433" s="261">
        <v>1410.9399410000001</v>
      </c>
      <c r="G3433" s="260">
        <v>2795940000</v>
      </c>
      <c r="H3433" s="263">
        <f t="shared" si="53"/>
        <v>6.3334533659946306E-3</v>
      </c>
      <c r="I3433" s="262"/>
      <c r="J3433" s="266">
        <v>3431</v>
      </c>
      <c r="K3433">
        <v>6.3334533659946306E-3</v>
      </c>
      <c r="L3433" s="267">
        <v>-3.7827138745081927E-4</v>
      </c>
    </row>
    <row r="3434" spans="1:12" ht="14.4" x14ac:dyDescent="0.3">
      <c r="A3434" s="8">
        <v>39160</v>
      </c>
      <c r="B3434" s="260">
        <v>1386.9499510000001</v>
      </c>
      <c r="C3434" s="260">
        <v>1403.1999510000001</v>
      </c>
      <c r="D3434" s="260">
        <v>1386.9499510000001</v>
      </c>
      <c r="E3434" s="260">
        <v>1402.0600589999999</v>
      </c>
      <c r="F3434" s="261">
        <v>1402.0600589999999</v>
      </c>
      <c r="G3434" s="260">
        <v>2777180000</v>
      </c>
      <c r="H3434" s="263">
        <f t="shared" si="53"/>
        <v>1.0894486847997195E-2</v>
      </c>
      <c r="I3434" s="262"/>
      <c r="J3434" s="266">
        <v>3432</v>
      </c>
      <c r="K3434">
        <v>1.0894486847997195E-2</v>
      </c>
      <c r="L3434" s="267">
        <v>-3.7807052292406954E-4</v>
      </c>
    </row>
    <row r="3435" spans="1:12" ht="14.4" x14ac:dyDescent="0.3">
      <c r="A3435" s="8">
        <v>39157</v>
      </c>
      <c r="B3435" s="260">
        <v>1392.280029</v>
      </c>
      <c r="C3435" s="260">
        <v>1397.51001</v>
      </c>
      <c r="D3435" s="260">
        <v>1383.630005</v>
      </c>
      <c r="E3435" s="260">
        <v>1386.9499510000001</v>
      </c>
      <c r="F3435" s="261">
        <v>1386.9499510000001</v>
      </c>
      <c r="G3435" s="260">
        <v>3393640000</v>
      </c>
      <c r="H3435" s="263">
        <f t="shared" si="53"/>
        <v>-3.8283088811007842E-3</v>
      </c>
      <c r="I3435" s="262"/>
      <c r="J3435" s="266">
        <v>3433</v>
      </c>
      <c r="K3435">
        <v>-3.8283088811007842E-3</v>
      </c>
      <c r="L3435" s="267">
        <v>-3.7225696318026581E-4</v>
      </c>
    </row>
    <row r="3436" spans="1:12" ht="14.4" x14ac:dyDescent="0.3">
      <c r="A3436" s="8">
        <v>39156</v>
      </c>
      <c r="B3436" s="260">
        <v>1387.1099850000001</v>
      </c>
      <c r="C3436" s="260">
        <v>1395.7299800000001</v>
      </c>
      <c r="D3436" s="260">
        <v>1385.160034</v>
      </c>
      <c r="E3436" s="260">
        <v>1392.280029</v>
      </c>
      <c r="F3436" s="261">
        <v>1392.280029</v>
      </c>
      <c r="G3436" s="260">
        <v>2821900000</v>
      </c>
      <c r="H3436" s="263">
        <f t="shared" si="53"/>
        <v>3.6837480899350014E-3</v>
      </c>
      <c r="I3436" s="262"/>
      <c r="J3436" s="266">
        <v>3434</v>
      </c>
      <c r="K3436">
        <v>3.6837480899350014E-3</v>
      </c>
      <c r="L3436" s="267">
        <v>-3.6922581521414976E-4</v>
      </c>
    </row>
    <row r="3437" spans="1:12" ht="14.4" x14ac:dyDescent="0.3">
      <c r="A3437" s="8">
        <v>39155</v>
      </c>
      <c r="B3437" s="260">
        <v>1377.8599850000001</v>
      </c>
      <c r="C3437" s="260">
        <v>1388.089966</v>
      </c>
      <c r="D3437" s="260">
        <v>1363.9799800000001</v>
      </c>
      <c r="E3437" s="260">
        <v>1387.170044</v>
      </c>
      <c r="F3437" s="261">
        <v>1387.170044</v>
      </c>
      <c r="G3437" s="260">
        <v>3758350000</v>
      </c>
      <c r="H3437" s="263">
        <f t="shared" si="53"/>
        <v>6.6911668259857617E-3</v>
      </c>
      <c r="I3437" s="262"/>
      <c r="J3437" s="266">
        <v>3435</v>
      </c>
      <c r="K3437">
        <v>6.6911668259857617E-3</v>
      </c>
      <c r="L3437" s="267">
        <v>-3.6897361004354176E-4</v>
      </c>
    </row>
    <row r="3438" spans="1:12" ht="14.4" x14ac:dyDescent="0.3">
      <c r="A3438" s="8">
        <v>39154</v>
      </c>
      <c r="B3438" s="260">
        <v>1406.2299800000001</v>
      </c>
      <c r="C3438" s="260">
        <v>1406.2299800000001</v>
      </c>
      <c r="D3438" s="260">
        <v>1377.709961</v>
      </c>
      <c r="E3438" s="260">
        <v>1377.9499510000001</v>
      </c>
      <c r="F3438" s="261">
        <v>1377.9499510000001</v>
      </c>
      <c r="G3438" s="260">
        <v>3485570000</v>
      </c>
      <c r="H3438" s="263">
        <f t="shared" si="53"/>
        <v>-2.0368282019649284E-2</v>
      </c>
      <c r="I3438" s="262"/>
      <c r="J3438" s="266">
        <v>3436</v>
      </c>
      <c r="K3438">
        <v>-2.0368282019649284E-2</v>
      </c>
      <c r="L3438" s="267">
        <v>-3.6856116398880148E-4</v>
      </c>
    </row>
    <row r="3439" spans="1:12" ht="14.4" x14ac:dyDescent="0.3">
      <c r="A3439" s="8">
        <v>39153</v>
      </c>
      <c r="B3439" s="260">
        <v>1402.8000489999999</v>
      </c>
      <c r="C3439" s="260">
        <v>1409.339966</v>
      </c>
      <c r="D3439" s="260">
        <v>1398.400024</v>
      </c>
      <c r="E3439" s="260">
        <v>1406.599976</v>
      </c>
      <c r="F3439" s="261">
        <v>1406.599976</v>
      </c>
      <c r="G3439" s="260">
        <v>2664000000</v>
      </c>
      <c r="H3439" s="263">
        <f t="shared" si="53"/>
        <v>2.6802843454204568E-3</v>
      </c>
      <c r="I3439" s="262"/>
      <c r="J3439" s="266">
        <v>3437</v>
      </c>
      <c r="K3439">
        <v>2.6802843454204568E-3</v>
      </c>
      <c r="L3439" s="267">
        <v>-3.6853296937642503E-4</v>
      </c>
    </row>
    <row r="3440" spans="1:12" ht="14.4" x14ac:dyDescent="0.3">
      <c r="A3440" s="8">
        <v>39150</v>
      </c>
      <c r="B3440" s="260">
        <v>1401.8900149999999</v>
      </c>
      <c r="C3440" s="260">
        <v>1410.150024</v>
      </c>
      <c r="D3440" s="260">
        <v>1397.3000489999999</v>
      </c>
      <c r="E3440" s="260">
        <v>1402.839966</v>
      </c>
      <c r="F3440" s="261">
        <v>1402.839966</v>
      </c>
      <c r="G3440" s="260">
        <v>2623050000</v>
      </c>
      <c r="H3440" s="263">
        <f t="shared" si="53"/>
        <v>6.7762163210789077E-4</v>
      </c>
      <c r="I3440" s="262"/>
      <c r="J3440" s="266">
        <v>3438</v>
      </c>
      <c r="K3440">
        <v>6.7762163210789077E-4</v>
      </c>
      <c r="L3440" s="267">
        <v>-3.6787160364098131E-4</v>
      </c>
    </row>
    <row r="3441" spans="1:12" ht="14.4" x14ac:dyDescent="0.3">
      <c r="A3441" s="8">
        <v>39149</v>
      </c>
      <c r="B3441" s="260">
        <v>1391.880005</v>
      </c>
      <c r="C3441" s="260">
        <v>1407.9300539999999</v>
      </c>
      <c r="D3441" s="260">
        <v>1391.880005</v>
      </c>
      <c r="E3441" s="260">
        <v>1401.8900149999999</v>
      </c>
      <c r="F3441" s="261">
        <v>1401.8900149999999</v>
      </c>
      <c r="G3441" s="260">
        <v>3014850000</v>
      </c>
      <c r="H3441" s="263">
        <f t="shared" si="53"/>
        <v>7.1266221302700517E-3</v>
      </c>
      <c r="I3441" s="262"/>
      <c r="J3441" s="266">
        <v>3439</v>
      </c>
      <c r="K3441">
        <v>7.1266221302700517E-3</v>
      </c>
      <c r="L3441" s="267">
        <v>-3.643435694442385E-4</v>
      </c>
    </row>
    <row r="3442" spans="1:12" ht="14.4" x14ac:dyDescent="0.3">
      <c r="A3442" s="8">
        <v>39148</v>
      </c>
      <c r="B3442" s="260">
        <v>1395.0200199999999</v>
      </c>
      <c r="C3442" s="260">
        <v>1401.160034</v>
      </c>
      <c r="D3442" s="260">
        <v>1390.6400149999999</v>
      </c>
      <c r="E3442" s="260">
        <v>1391.969971</v>
      </c>
      <c r="F3442" s="261">
        <v>1391.969971</v>
      </c>
      <c r="G3442" s="260">
        <v>3141350000</v>
      </c>
      <c r="H3442" s="263">
        <f t="shared" si="53"/>
        <v>-2.4652703622453738E-3</v>
      </c>
      <c r="I3442" s="262"/>
      <c r="J3442" s="266">
        <v>3440</v>
      </c>
      <c r="K3442">
        <v>-2.4652703622453738E-3</v>
      </c>
      <c r="L3442" s="267">
        <v>-3.6360853213904953E-4</v>
      </c>
    </row>
    <row r="3443" spans="1:12" ht="14.4" x14ac:dyDescent="0.3">
      <c r="A3443" s="8">
        <v>39147</v>
      </c>
      <c r="B3443" s="260">
        <v>1374.0600589999999</v>
      </c>
      <c r="C3443" s="260">
        <v>1397.900024</v>
      </c>
      <c r="D3443" s="260">
        <v>1374.0600589999999</v>
      </c>
      <c r="E3443" s="260">
        <v>1395.410034</v>
      </c>
      <c r="F3443" s="261">
        <v>1395.410034</v>
      </c>
      <c r="G3443" s="260">
        <v>3358160000</v>
      </c>
      <c r="H3443" s="263">
        <f t="shared" si="53"/>
        <v>1.5493580675245162E-2</v>
      </c>
      <c r="I3443" s="262"/>
      <c r="J3443" s="266">
        <v>3441</v>
      </c>
      <c r="K3443">
        <v>1.5493580675245162E-2</v>
      </c>
      <c r="L3443" s="267">
        <v>-3.6116989776221765E-4</v>
      </c>
    </row>
    <row r="3444" spans="1:12" ht="14.4" x14ac:dyDescent="0.3">
      <c r="A3444" s="8">
        <v>39146</v>
      </c>
      <c r="B3444" s="260">
        <v>1387.1099850000001</v>
      </c>
      <c r="C3444" s="260">
        <v>1391.8599850000001</v>
      </c>
      <c r="D3444" s="260">
        <v>1373.969971</v>
      </c>
      <c r="E3444" s="260">
        <v>1374.119995</v>
      </c>
      <c r="F3444" s="261">
        <v>1374.119995</v>
      </c>
      <c r="G3444" s="260">
        <v>3480520000</v>
      </c>
      <c r="H3444" s="263">
        <f t="shared" si="53"/>
        <v>-9.4076779241636689E-3</v>
      </c>
      <c r="I3444" s="262"/>
      <c r="J3444" s="266">
        <v>3442</v>
      </c>
      <c r="K3444">
        <v>-9.4076779241636689E-3</v>
      </c>
      <c r="L3444" s="267">
        <v>-3.5717976382213581E-4</v>
      </c>
    </row>
    <row r="3445" spans="1:12" ht="14.4" x14ac:dyDescent="0.3">
      <c r="A3445" s="8">
        <v>39143</v>
      </c>
      <c r="B3445" s="260">
        <v>1403.160034</v>
      </c>
      <c r="C3445" s="260">
        <v>1403.400024</v>
      </c>
      <c r="D3445" s="260">
        <v>1386.869995</v>
      </c>
      <c r="E3445" s="260">
        <v>1387.170044</v>
      </c>
      <c r="F3445" s="261">
        <v>1387.170044</v>
      </c>
      <c r="G3445" s="260">
        <v>3312260000</v>
      </c>
      <c r="H3445" s="263">
        <f t="shared" si="53"/>
        <v>-1.1402751981783329E-2</v>
      </c>
      <c r="I3445" s="262"/>
      <c r="J3445" s="266">
        <v>3443</v>
      </c>
      <c r="K3445">
        <v>-1.1402751981783329E-2</v>
      </c>
      <c r="L3445" s="267">
        <v>-3.5661201522400659E-4</v>
      </c>
    </row>
    <row r="3446" spans="1:12" ht="14.4" x14ac:dyDescent="0.3">
      <c r="A3446" s="8">
        <v>39142</v>
      </c>
      <c r="B3446" s="260">
        <v>1406.8000489999999</v>
      </c>
      <c r="C3446" s="260">
        <v>1409.459961</v>
      </c>
      <c r="D3446" s="260">
        <v>1380.869995</v>
      </c>
      <c r="E3446" s="260">
        <v>1403.170044</v>
      </c>
      <c r="F3446" s="261">
        <v>1403.170044</v>
      </c>
      <c r="G3446" s="260">
        <v>3874910000</v>
      </c>
      <c r="H3446" s="263">
        <f t="shared" si="53"/>
        <v>-2.5944343555675681E-3</v>
      </c>
      <c r="I3446" s="262"/>
      <c r="J3446" s="266">
        <v>3444</v>
      </c>
      <c r="K3446">
        <v>-2.5944343555675681E-3</v>
      </c>
      <c r="L3446" s="267">
        <v>-3.5634639398193102E-4</v>
      </c>
    </row>
    <row r="3447" spans="1:12" ht="14.4" x14ac:dyDescent="0.3">
      <c r="A3447" s="8">
        <v>39141</v>
      </c>
      <c r="B3447" s="260">
        <v>1398.6400149999999</v>
      </c>
      <c r="C3447" s="260">
        <v>1415.8900149999999</v>
      </c>
      <c r="D3447" s="260">
        <v>1396.650024</v>
      </c>
      <c r="E3447" s="260">
        <v>1406.8199460000001</v>
      </c>
      <c r="F3447" s="261">
        <v>1406.8199460000001</v>
      </c>
      <c r="G3447" s="260">
        <v>3925250000</v>
      </c>
      <c r="H3447" s="263">
        <f t="shared" si="53"/>
        <v>5.5608894550015766E-3</v>
      </c>
      <c r="I3447" s="262"/>
      <c r="J3447" s="266">
        <v>3445</v>
      </c>
      <c r="K3447">
        <v>5.5608894550015766E-3</v>
      </c>
      <c r="L3447" s="267">
        <v>-3.5549112715662447E-4</v>
      </c>
    </row>
    <row r="3448" spans="1:12" ht="14.4" x14ac:dyDescent="0.3">
      <c r="A3448" s="8">
        <v>39140</v>
      </c>
      <c r="B3448" s="260">
        <v>1449.25</v>
      </c>
      <c r="C3448" s="260">
        <v>1449.25</v>
      </c>
      <c r="D3448" s="260">
        <v>1389.420044</v>
      </c>
      <c r="E3448" s="260">
        <v>1399.040039</v>
      </c>
      <c r="F3448" s="261">
        <v>1399.040039</v>
      </c>
      <c r="G3448" s="260">
        <v>4065230000</v>
      </c>
      <c r="H3448" s="263">
        <f t="shared" si="53"/>
        <v>-3.4725402191039589E-2</v>
      </c>
      <c r="I3448" s="262"/>
      <c r="J3448" s="266">
        <v>3446</v>
      </c>
      <c r="K3448">
        <v>-3.4725402191039589E-2</v>
      </c>
      <c r="L3448" s="267">
        <v>-3.5501785992585086E-4</v>
      </c>
    </row>
    <row r="3449" spans="1:12" ht="14.4" x14ac:dyDescent="0.3">
      <c r="A3449" s="8">
        <v>39139</v>
      </c>
      <c r="B3449" s="260">
        <v>1451.040039</v>
      </c>
      <c r="C3449" s="260">
        <v>1456.9499510000001</v>
      </c>
      <c r="D3449" s="260">
        <v>1445.4799800000001</v>
      </c>
      <c r="E3449" s="260">
        <v>1449.369995</v>
      </c>
      <c r="F3449" s="261">
        <v>1449.369995</v>
      </c>
      <c r="G3449" s="260">
        <v>2822170000</v>
      </c>
      <c r="H3449" s="263">
        <f t="shared" si="53"/>
        <v>-1.2541059916291637E-3</v>
      </c>
      <c r="I3449" s="262"/>
      <c r="J3449" s="266">
        <v>3447</v>
      </c>
      <c r="K3449">
        <v>-1.2541059916291637E-3</v>
      </c>
      <c r="L3449" s="267">
        <v>-3.5114420062943186E-4</v>
      </c>
    </row>
    <row r="3450" spans="1:12" ht="14.4" x14ac:dyDescent="0.3">
      <c r="A3450" s="8">
        <v>39136</v>
      </c>
      <c r="B3450" s="260">
        <v>1456.219971</v>
      </c>
      <c r="C3450" s="260">
        <v>1456.219971</v>
      </c>
      <c r="D3450" s="260">
        <v>1448.3599850000001</v>
      </c>
      <c r="E3450" s="260">
        <v>1451.1899410000001</v>
      </c>
      <c r="F3450" s="261">
        <v>1451.1899410000001</v>
      </c>
      <c r="G3450" s="260">
        <v>2579950000</v>
      </c>
      <c r="H3450" s="263">
        <f t="shared" si="53"/>
        <v>-3.5636743035344634E-3</v>
      </c>
      <c r="I3450" s="262"/>
      <c r="J3450" s="266">
        <v>3448</v>
      </c>
      <c r="K3450">
        <v>-3.5636743035344634E-3</v>
      </c>
      <c r="L3450" s="267">
        <v>-3.5090369893998007E-4</v>
      </c>
    </row>
    <row r="3451" spans="1:12" ht="14.4" x14ac:dyDescent="0.3">
      <c r="A3451" s="8">
        <v>39135</v>
      </c>
      <c r="B3451" s="260">
        <v>1457.290039</v>
      </c>
      <c r="C3451" s="260">
        <v>1461.5699460000001</v>
      </c>
      <c r="D3451" s="260">
        <v>1450.51001</v>
      </c>
      <c r="E3451" s="260">
        <v>1456.380005</v>
      </c>
      <c r="F3451" s="261">
        <v>1456.380005</v>
      </c>
      <c r="G3451" s="260">
        <v>1950770000</v>
      </c>
      <c r="H3451" s="263">
        <f t="shared" si="53"/>
        <v>-8.575564414235559E-4</v>
      </c>
      <c r="I3451" s="262"/>
      <c r="J3451" s="266">
        <v>3449</v>
      </c>
      <c r="K3451">
        <v>-8.575564414235559E-4</v>
      </c>
      <c r="L3451" s="267">
        <v>-3.4987997041555021E-4</v>
      </c>
    </row>
    <row r="3452" spans="1:12" ht="14.4" x14ac:dyDescent="0.3">
      <c r="A3452" s="8">
        <v>39134</v>
      </c>
      <c r="B3452" s="260">
        <v>1459.599976</v>
      </c>
      <c r="C3452" s="260">
        <v>1459.599976</v>
      </c>
      <c r="D3452" s="260">
        <v>1452.0200199999999</v>
      </c>
      <c r="E3452" s="260">
        <v>1457.630005</v>
      </c>
      <c r="F3452" s="261">
        <v>1457.630005</v>
      </c>
      <c r="G3452" s="260">
        <v>2606980000</v>
      </c>
      <c r="H3452" s="263">
        <f t="shared" si="53"/>
        <v>-1.4044509235994155E-3</v>
      </c>
      <c r="I3452" s="262"/>
      <c r="J3452" s="266">
        <v>3450</v>
      </c>
      <c r="K3452">
        <v>-1.4044509235994155E-3</v>
      </c>
      <c r="L3452" s="267">
        <v>-3.4842233415899836E-4</v>
      </c>
    </row>
    <row r="3453" spans="1:12" ht="14.4" x14ac:dyDescent="0.3">
      <c r="A3453" s="8">
        <v>39133</v>
      </c>
      <c r="B3453" s="260">
        <v>1455.530029</v>
      </c>
      <c r="C3453" s="260">
        <v>1460.530029</v>
      </c>
      <c r="D3453" s="260">
        <v>1449.1999510000001</v>
      </c>
      <c r="E3453" s="260">
        <v>1459.6800539999999</v>
      </c>
      <c r="F3453" s="261">
        <v>1459.6800539999999</v>
      </c>
      <c r="G3453" s="260">
        <v>2337860000</v>
      </c>
      <c r="H3453" s="263">
        <f t="shared" si="53"/>
        <v>2.8443154355576945E-3</v>
      </c>
      <c r="I3453" s="262"/>
      <c r="J3453" s="266">
        <v>3451</v>
      </c>
      <c r="K3453">
        <v>2.8443154355576945E-3</v>
      </c>
      <c r="L3453" s="267">
        <v>-3.4838766702000837E-4</v>
      </c>
    </row>
    <row r="3454" spans="1:12" ht="14.4" x14ac:dyDescent="0.3">
      <c r="A3454" s="8">
        <v>39129</v>
      </c>
      <c r="B3454" s="260">
        <v>1456.7700199999999</v>
      </c>
      <c r="C3454" s="260">
        <v>1456.7700199999999</v>
      </c>
      <c r="D3454" s="260">
        <v>1451.5699460000001</v>
      </c>
      <c r="E3454" s="260">
        <v>1455.540039</v>
      </c>
      <c r="F3454" s="261">
        <v>1455.540039</v>
      </c>
      <c r="G3454" s="260">
        <v>2399450000</v>
      </c>
      <c r="H3454" s="263">
        <f t="shared" si="53"/>
        <v>-8.7178145987796987E-4</v>
      </c>
      <c r="I3454" s="262"/>
      <c r="J3454" s="266">
        <v>3452</v>
      </c>
      <c r="K3454">
        <v>-8.7178145987796987E-4</v>
      </c>
      <c r="L3454" s="267">
        <v>-3.4762159864291725E-4</v>
      </c>
    </row>
    <row r="3455" spans="1:12" ht="14.4" x14ac:dyDescent="0.3">
      <c r="A3455" s="8">
        <v>39128</v>
      </c>
      <c r="B3455" s="260">
        <v>1455.150024</v>
      </c>
      <c r="C3455" s="260">
        <v>1457.969971</v>
      </c>
      <c r="D3455" s="260">
        <v>1453.1899410000001</v>
      </c>
      <c r="E3455" s="260">
        <v>1456.8100589999999</v>
      </c>
      <c r="F3455" s="261">
        <v>1456.8100589999999</v>
      </c>
      <c r="G3455" s="260">
        <v>2490920000</v>
      </c>
      <c r="H3455" s="263">
        <f t="shared" si="53"/>
        <v>1.0375935883720744E-3</v>
      </c>
      <c r="I3455" s="262"/>
      <c r="J3455" s="266">
        <v>3453</v>
      </c>
      <c r="K3455">
        <v>1.0375935883720744E-3</v>
      </c>
      <c r="L3455" s="267">
        <v>-3.468132740242709E-4</v>
      </c>
    </row>
    <row r="3456" spans="1:12" ht="14.4" x14ac:dyDescent="0.3">
      <c r="A3456" s="8">
        <v>39127</v>
      </c>
      <c r="B3456" s="260">
        <v>1443.910034</v>
      </c>
      <c r="C3456" s="260">
        <v>1457.650024</v>
      </c>
      <c r="D3456" s="260">
        <v>1443.910034</v>
      </c>
      <c r="E3456" s="260">
        <v>1455.3000489999999</v>
      </c>
      <c r="F3456" s="261">
        <v>1455.3000489999999</v>
      </c>
      <c r="G3456" s="260">
        <v>2699290000</v>
      </c>
      <c r="H3456" s="263">
        <f t="shared" si="53"/>
        <v>7.6440799603666792E-3</v>
      </c>
      <c r="I3456" s="262"/>
      <c r="J3456" s="266">
        <v>3454</v>
      </c>
      <c r="K3456">
        <v>7.6440799603666792E-3</v>
      </c>
      <c r="L3456" s="267">
        <v>-3.4646932244248999E-4</v>
      </c>
    </row>
    <row r="3457" spans="1:12" ht="14.4" x14ac:dyDescent="0.3">
      <c r="A3457" s="8">
        <v>39126</v>
      </c>
      <c r="B3457" s="260">
        <v>1433.219971</v>
      </c>
      <c r="C3457" s="260">
        <v>1444.410034</v>
      </c>
      <c r="D3457" s="260">
        <v>1433.219971</v>
      </c>
      <c r="E3457" s="260">
        <v>1444.26001</v>
      </c>
      <c r="F3457" s="261">
        <v>1444.26001</v>
      </c>
      <c r="G3457" s="260">
        <v>2652150000</v>
      </c>
      <c r="H3457" s="263">
        <f t="shared" si="53"/>
        <v>7.5974905558142012E-3</v>
      </c>
      <c r="I3457" s="262"/>
      <c r="J3457" s="266">
        <v>3455</v>
      </c>
      <c r="K3457">
        <v>7.5974905558142012E-3</v>
      </c>
      <c r="L3457" s="267">
        <v>-3.4635672817861319E-4</v>
      </c>
    </row>
    <row r="3458" spans="1:12" ht="14.4" x14ac:dyDescent="0.3">
      <c r="A3458" s="8">
        <v>39125</v>
      </c>
      <c r="B3458" s="260">
        <v>1438</v>
      </c>
      <c r="C3458" s="260">
        <v>1439.1099850000001</v>
      </c>
      <c r="D3458" s="260">
        <v>1431.4399410000001</v>
      </c>
      <c r="E3458" s="260">
        <v>1433.369995</v>
      </c>
      <c r="F3458" s="261">
        <v>1433.369995</v>
      </c>
      <c r="G3458" s="260">
        <v>2395680000</v>
      </c>
      <c r="H3458" s="263">
        <f t="shared" si="53"/>
        <v>-3.2613825623258571E-3</v>
      </c>
      <c r="I3458" s="262"/>
      <c r="J3458" s="266">
        <v>3456</v>
      </c>
      <c r="K3458">
        <v>-3.2613825623258571E-3</v>
      </c>
      <c r="L3458" s="267">
        <v>-3.4368295283892646E-4</v>
      </c>
    </row>
    <row r="3459" spans="1:12" ht="14.4" x14ac:dyDescent="0.3">
      <c r="A3459" s="8">
        <v>39122</v>
      </c>
      <c r="B3459" s="260">
        <v>1448.25</v>
      </c>
      <c r="C3459" s="260">
        <v>1452.4499510000001</v>
      </c>
      <c r="D3459" s="260">
        <v>1433.4399410000001</v>
      </c>
      <c r="E3459" s="260">
        <v>1438.0600589999999</v>
      </c>
      <c r="F3459" s="261">
        <v>1438.0600589999999</v>
      </c>
      <c r="G3459" s="260">
        <v>2951810000</v>
      </c>
      <c r="H3459" s="263">
        <f t="shared" si="53"/>
        <v>-7.0772138440281318E-3</v>
      </c>
      <c r="I3459" s="262"/>
      <c r="J3459" s="266">
        <v>3457</v>
      </c>
      <c r="K3459">
        <v>-7.0772138440281318E-3</v>
      </c>
      <c r="L3459" s="267">
        <v>-3.4262945771160657E-4</v>
      </c>
    </row>
    <row r="3460" spans="1:12" ht="14.4" x14ac:dyDescent="0.3">
      <c r="A3460" s="8">
        <v>39121</v>
      </c>
      <c r="B3460" s="260">
        <v>1449.98999</v>
      </c>
      <c r="C3460" s="260">
        <v>1450.4499510000001</v>
      </c>
      <c r="D3460" s="260">
        <v>1442.8100589999999</v>
      </c>
      <c r="E3460" s="260">
        <v>1448.3100589999999</v>
      </c>
      <c r="F3460" s="261">
        <v>1448.3100589999999</v>
      </c>
      <c r="G3460" s="260">
        <v>2816180000</v>
      </c>
      <c r="H3460" s="263">
        <f t="shared" ref="H3460:H3523" si="54">(F3460-F3461)/F3461</f>
        <v>-1.1792671662561054E-3</v>
      </c>
      <c r="I3460" s="262"/>
      <c r="J3460" s="266">
        <v>3458</v>
      </c>
      <c r="K3460">
        <v>-1.1792671662561054E-3</v>
      </c>
      <c r="L3460" s="267">
        <v>-3.3996358896327516E-4</v>
      </c>
    </row>
    <row r="3461" spans="1:12" ht="14.4" x14ac:dyDescent="0.3">
      <c r="A3461" s="8">
        <v>39120</v>
      </c>
      <c r="B3461" s="260">
        <v>1447.410034</v>
      </c>
      <c r="C3461" s="260">
        <v>1452.98999</v>
      </c>
      <c r="D3461" s="260">
        <v>1446.4399410000001</v>
      </c>
      <c r="E3461" s="260">
        <v>1450.0200199999999</v>
      </c>
      <c r="F3461" s="261">
        <v>1450.0200199999999</v>
      </c>
      <c r="G3461" s="260">
        <v>2618820000</v>
      </c>
      <c r="H3461" s="263">
        <f t="shared" si="54"/>
        <v>1.395041436464041E-3</v>
      </c>
      <c r="I3461" s="262"/>
      <c r="J3461" s="266">
        <v>3459</v>
      </c>
      <c r="K3461">
        <v>1.395041436464041E-3</v>
      </c>
      <c r="L3461" s="267">
        <v>-3.3708183157006122E-4</v>
      </c>
    </row>
    <row r="3462" spans="1:12" ht="14.4" x14ac:dyDescent="0.3">
      <c r="A3462" s="8">
        <v>39119</v>
      </c>
      <c r="B3462" s="260">
        <v>1446.9799800000001</v>
      </c>
      <c r="C3462" s="260">
        <v>1450.1899410000001</v>
      </c>
      <c r="D3462" s="260">
        <v>1443.400024</v>
      </c>
      <c r="E3462" s="260">
        <v>1448</v>
      </c>
      <c r="F3462" s="261">
        <v>1448</v>
      </c>
      <c r="G3462" s="260">
        <v>2608710000</v>
      </c>
      <c r="H3462" s="263">
        <f t="shared" si="54"/>
        <v>6.9800759298961396E-4</v>
      </c>
      <c r="I3462" s="262"/>
      <c r="J3462" s="266">
        <v>3460</v>
      </c>
      <c r="K3462">
        <v>6.9800759298961396E-4</v>
      </c>
      <c r="L3462" s="267">
        <v>-3.3658483255784646E-4</v>
      </c>
    </row>
    <row r="3463" spans="1:12" ht="14.4" x14ac:dyDescent="0.3">
      <c r="A3463" s="8">
        <v>39118</v>
      </c>
      <c r="B3463" s="260">
        <v>1448.329956</v>
      </c>
      <c r="C3463" s="260">
        <v>1449.380005</v>
      </c>
      <c r="D3463" s="260">
        <v>1443.849976</v>
      </c>
      <c r="E3463" s="260">
        <v>1446.98999</v>
      </c>
      <c r="F3463" s="261">
        <v>1446.98999</v>
      </c>
      <c r="G3463" s="260">
        <v>2439430000</v>
      </c>
      <c r="H3463" s="263">
        <f t="shared" si="54"/>
        <v>-9.6660774066432249E-4</v>
      </c>
      <c r="I3463" s="262"/>
      <c r="J3463" s="266">
        <v>3461</v>
      </c>
      <c r="K3463">
        <v>-9.6660774066432249E-4</v>
      </c>
      <c r="L3463" s="267">
        <v>-3.3296488316430812E-4</v>
      </c>
    </row>
    <row r="3464" spans="1:12" ht="14.4" x14ac:dyDescent="0.3">
      <c r="A3464" s="8">
        <v>39115</v>
      </c>
      <c r="B3464" s="260">
        <v>1445.9399410000001</v>
      </c>
      <c r="C3464" s="260">
        <v>1449.329956</v>
      </c>
      <c r="D3464" s="260">
        <v>1444.48999</v>
      </c>
      <c r="E3464" s="260">
        <v>1448.3900149999999</v>
      </c>
      <c r="F3464" s="261">
        <v>1448.3900149999999</v>
      </c>
      <c r="G3464" s="260">
        <v>2569450000</v>
      </c>
      <c r="H3464" s="263">
        <f t="shared" si="54"/>
        <v>1.6944507379092163E-3</v>
      </c>
      <c r="I3464" s="262"/>
      <c r="J3464" s="266">
        <v>3462</v>
      </c>
      <c r="K3464">
        <v>1.6944507379092163E-3</v>
      </c>
      <c r="L3464" s="267">
        <v>-3.2669617984195298E-4</v>
      </c>
    </row>
    <row r="3465" spans="1:12" ht="14.4" x14ac:dyDescent="0.3">
      <c r="A3465" s="8">
        <v>39114</v>
      </c>
      <c r="B3465" s="260">
        <v>1437.900024</v>
      </c>
      <c r="C3465" s="260">
        <v>1446.6400149999999</v>
      </c>
      <c r="D3465" s="260">
        <v>1437.900024</v>
      </c>
      <c r="E3465" s="260">
        <v>1445.9399410000001</v>
      </c>
      <c r="F3465" s="261">
        <v>1445.9399410000001</v>
      </c>
      <c r="G3465" s="260">
        <v>2914890000</v>
      </c>
      <c r="H3465" s="263">
        <f t="shared" si="54"/>
        <v>5.3537316814560656E-3</v>
      </c>
      <c r="I3465" s="262"/>
      <c r="J3465" s="266">
        <v>3463</v>
      </c>
      <c r="K3465">
        <v>5.3537316814560656E-3</v>
      </c>
      <c r="L3465" s="267">
        <v>-3.258461278054397E-4</v>
      </c>
    </row>
    <row r="3466" spans="1:12" ht="14.4" x14ac:dyDescent="0.3">
      <c r="A3466" s="8">
        <v>39113</v>
      </c>
      <c r="B3466" s="260">
        <v>1428.650024</v>
      </c>
      <c r="C3466" s="260">
        <v>1441.6099850000001</v>
      </c>
      <c r="D3466" s="260">
        <v>1424.780029</v>
      </c>
      <c r="E3466" s="260">
        <v>1438.23999</v>
      </c>
      <c r="F3466" s="261">
        <v>1438.23999</v>
      </c>
      <c r="G3466" s="260">
        <v>2976690000</v>
      </c>
      <c r="H3466" s="263">
        <f t="shared" si="54"/>
        <v>6.592883887414574E-3</v>
      </c>
      <c r="I3466" s="262"/>
      <c r="J3466" s="266">
        <v>3464</v>
      </c>
      <c r="K3466">
        <v>6.592883887414574E-3</v>
      </c>
      <c r="L3466" s="267">
        <v>-3.2458366096600207E-4</v>
      </c>
    </row>
    <row r="3467" spans="1:12" ht="14.4" x14ac:dyDescent="0.3">
      <c r="A3467" s="8">
        <v>39112</v>
      </c>
      <c r="B3467" s="260">
        <v>1420.6099850000001</v>
      </c>
      <c r="C3467" s="260">
        <v>1428.8199460000001</v>
      </c>
      <c r="D3467" s="260">
        <v>1420.6099850000001</v>
      </c>
      <c r="E3467" s="260">
        <v>1428.8199460000001</v>
      </c>
      <c r="F3467" s="261">
        <v>1428.8199460000001</v>
      </c>
      <c r="G3467" s="260">
        <v>2706250000</v>
      </c>
      <c r="H3467" s="263">
        <f t="shared" si="54"/>
        <v>5.7720931909029305E-3</v>
      </c>
      <c r="I3467" s="262"/>
      <c r="J3467" s="266">
        <v>3465</v>
      </c>
      <c r="K3467">
        <v>5.7720931909029305E-3</v>
      </c>
      <c r="L3467" s="267">
        <v>-3.2158888208701919E-4</v>
      </c>
    </row>
    <row r="3468" spans="1:12" ht="14.4" x14ac:dyDescent="0.3">
      <c r="A3468" s="8">
        <v>39111</v>
      </c>
      <c r="B3468" s="260">
        <v>1422.030029</v>
      </c>
      <c r="C3468" s="260">
        <v>1426.9399410000001</v>
      </c>
      <c r="D3468" s="260">
        <v>1418.459961</v>
      </c>
      <c r="E3468" s="260">
        <v>1420.619995</v>
      </c>
      <c r="F3468" s="261">
        <v>1420.619995</v>
      </c>
      <c r="G3468" s="260">
        <v>2730480000</v>
      </c>
      <c r="H3468" s="263">
        <f t="shared" si="54"/>
        <v>-1.0969490083988411E-3</v>
      </c>
      <c r="I3468" s="262"/>
      <c r="J3468" s="266">
        <v>3466</v>
      </c>
      <c r="K3468">
        <v>-1.0969490083988411E-3</v>
      </c>
      <c r="L3468" s="267">
        <v>-3.1430909868912401E-4</v>
      </c>
    </row>
    <row r="3469" spans="1:12" ht="14.4" x14ac:dyDescent="0.3">
      <c r="A3469" s="8">
        <v>39108</v>
      </c>
      <c r="B3469" s="260">
        <v>1423.900024</v>
      </c>
      <c r="C3469" s="260">
        <v>1427.2700199999999</v>
      </c>
      <c r="D3469" s="260">
        <v>1416.959961</v>
      </c>
      <c r="E3469" s="260">
        <v>1422.1800539999999</v>
      </c>
      <c r="F3469" s="261">
        <v>1422.1800539999999</v>
      </c>
      <c r="G3469" s="260">
        <v>2626620000</v>
      </c>
      <c r="H3469" s="263">
        <f t="shared" si="54"/>
        <v>-1.2079289072335201E-3</v>
      </c>
      <c r="I3469" s="262"/>
      <c r="J3469" s="266">
        <v>3467</v>
      </c>
      <c r="K3469">
        <v>-1.2079289072335201E-3</v>
      </c>
      <c r="L3469" s="267">
        <v>-3.1386149807005349E-4</v>
      </c>
    </row>
    <row r="3470" spans="1:12" ht="14.4" x14ac:dyDescent="0.3">
      <c r="A3470" s="8">
        <v>39107</v>
      </c>
      <c r="B3470" s="260">
        <v>1440.119995</v>
      </c>
      <c r="C3470" s="260">
        <v>1440.6899410000001</v>
      </c>
      <c r="D3470" s="260">
        <v>1422.339966</v>
      </c>
      <c r="E3470" s="260">
        <v>1423.900024</v>
      </c>
      <c r="F3470" s="261">
        <v>1423.900024</v>
      </c>
      <c r="G3470" s="260">
        <v>2994330000</v>
      </c>
      <c r="H3470" s="263">
        <f t="shared" si="54"/>
        <v>-1.1269802687015018E-2</v>
      </c>
      <c r="I3470" s="262"/>
      <c r="J3470" s="266">
        <v>3468</v>
      </c>
      <c r="K3470">
        <v>-1.1269802687015018E-2</v>
      </c>
      <c r="L3470" s="267">
        <v>-3.1111871384323722E-4</v>
      </c>
    </row>
    <row r="3471" spans="1:12" ht="14.4" x14ac:dyDescent="0.3">
      <c r="A3471" s="8">
        <v>39106</v>
      </c>
      <c r="B3471" s="260">
        <v>1427.959961</v>
      </c>
      <c r="C3471" s="260">
        <v>1440.1400149999999</v>
      </c>
      <c r="D3471" s="260">
        <v>1427.959961</v>
      </c>
      <c r="E3471" s="260">
        <v>1440.130005</v>
      </c>
      <c r="F3471" s="261">
        <v>1440.130005</v>
      </c>
      <c r="G3471" s="260">
        <v>2783180000</v>
      </c>
      <c r="H3471" s="263">
        <f t="shared" si="54"/>
        <v>8.5014706580680919E-3</v>
      </c>
      <c r="I3471" s="262"/>
      <c r="J3471" s="266">
        <v>3469</v>
      </c>
      <c r="K3471">
        <v>8.5014706580680919E-3</v>
      </c>
      <c r="L3471" s="267">
        <v>-3.0802294385623452E-4</v>
      </c>
    </row>
    <row r="3472" spans="1:12" ht="14.4" x14ac:dyDescent="0.3">
      <c r="A3472" s="8">
        <v>39105</v>
      </c>
      <c r="B3472" s="260">
        <v>1422.9499510000001</v>
      </c>
      <c r="C3472" s="260">
        <v>1431.329956</v>
      </c>
      <c r="D3472" s="260">
        <v>1421.660034</v>
      </c>
      <c r="E3472" s="260">
        <v>1427.98999</v>
      </c>
      <c r="F3472" s="261">
        <v>1427.98999</v>
      </c>
      <c r="G3472" s="260">
        <v>2975070000</v>
      </c>
      <c r="H3472" s="263">
        <f t="shared" si="54"/>
        <v>3.5419650539767851E-3</v>
      </c>
      <c r="I3472" s="262"/>
      <c r="J3472" s="266">
        <v>3470</v>
      </c>
      <c r="K3472">
        <v>3.5419650539767851E-3</v>
      </c>
      <c r="L3472" s="267">
        <v>-3.0495491649841012E-4</v>
      </c>
    </row>
    <row r="3473" spans="1:12" ht="14.4" x14ac:dyDescent="0.3">
      <c r="A3473" s="8">
        <v>39104</v>
      </c>
      <c r="B3473" s="260">
        <v>1430.469971</v>
      </c>
      <c r="C3473" s="260">
        <v>1431.3900149999999</v>
      </c>
      <c r="D3473" s="260">
        <v>1420.400024</v>
      </c>
      <c r="E3473" s="260">
        <v>1422.9499510000001</v>
      </c>
      <c r="F3473" s="261">
        <v>1422.9499510000001</v>
      </c>
      <c r="G3473" s="260">
        <v>2540120000</v>
      </c>
      <c r="H3473" s="263">
        <f t="shared" si="54"/>
        <v>-5.2779091226843374E-3</v>
      </c>
      <c r="I3473" s="262"/>
      <c r="J3473" s="266">
        <v>3471</v>
      </c>
      <c r="K3473">
        <v>-5.2779091226843374E-3</v>
      </c>
      <c r="L3473" s="267">
        <v>-3.0399772551589012E-4</v>
      </c>
    </row>
    <row r="3474" spans="1:12" ht="14.4" x14ac:dyDescent="0.3">
      <c r="A3474" s="8">
        <v>39101</v>
      </c>
      <c r="B3474" s="260">
        <v>1426.349976</v>
      </c>
      <c r="C3474" s="260">
        <v>1431.5699460000001</v>
      </c>
      <c r="D3474" s="260">
        <v>1425.1899410000001</v>
      </c>
      <c r="E3474" s="260">
        <v>1430.5</v>
      </c>
      <c r="F3474" s="261">
        <v>1430.5</v>
      </c>
      <c r="G3474" s="260">
        <v>2777480000</v>
      </c>
      <c r="H3474" s="263">
        <f t="shared" si="54"/>
        <v>2.8954654223499582E-3</v>
      </c>
      <c r="I3474" s="262"/>
      <c r="J3474" s="266">
        <v>3472</v>
      </c>
      <c r="K3474">
        <v>2.8954654223499582E-3</v>
      </c>
      <c r="L3474" s="267">
        <v>-3.0342914382816685E-4</v>
      </c>
    </row>
    <row r="3475" spans="1:12" ht="14.4" x14ac:dyDescent="0.3">
      <c r="A3475" s="8">
        <v>39100</v>
      </c>
      <c r="B3475" s="260">
        <v>1430.589966</v>
      </c>
      <c r="C3475" s="260">
        <v>1432.959961</v>
      </c>
      <c r="D3475" s="260">
        <v>1424.209961</v>
      </c>
      <c r="E3475" s="260">
        <v>1426.369995</v>
      </c>
      <c r="F3475" s="261">
        <v>1426.369995</v>
      </c>
      <c r="G3475" s="260">
        <v>2822430000</v>
      </c>
      <c r="H3475" s="263">
        <f t="shared" si="54"/>
        <v>-2.9707399692816398E-3</v>
      </c>
      <c r="I3475" s="262"/>
      <c r="J3475" s="266">
        <v>3473</v>
      </c>
      <c r="K3475">
        <v>-2.9707399692816398E-3</v>
      </c>
      <c r="L3475" s="267">
        <v>-3.0333932859604834E-4</v>
      </c>
    </row>
    <row r="3476" spans="1:12" ht="14.4" x14ac:dyDescent="0.3">
      <c r="A3476" s="8">
        <v>39099</v>
      </c>
      <c r="B3476" s="260">
        <v>1431.7700199999999</v>
      </c>
      <c r="C3476" s="260">
        <v>1435.2700199999999</v>
      </c>
      <c r="D3476" s="260">
        <v>1428.5699460000001</v>
      </c>
      <c r="E3476" s="260">
        <v>1430.619995</v>
      </c>
      <c r="F3476" s="261">
        <v>1430.619995</v>
      </c>
      <c r="G3476" s="260">
        <v>2690270000</v>
      </c>
      <c r="H3476" s="263">
        <f t="shared" si="54"/>
        <v>-8.9393741081466259E-4</v>
      </c>
      <c r="I3476" s="262"/>
      <c r="J3476" s="266">
        <v>3474</v>
      </c>
      <c r="K3476">
        <v>-8.9393741081466259E-4</v>
      </c>
      <c r="L3476" s="267">
        <v>-3.0025954548886267E-4</v>
      </c>
    </row>
    <row r="3477" spans="1:12" ht="14.4" x14ac:dyDescent="0.3">
      <c r="A3477" s="8">
        <v>39098</v>
      </c>
      <c r="B3477" s="260">
        <v>1430.7299800000001</v>
      </c>
      <c r="C3477" s="260">
        <v>1433.9300539999999</v>
      </c>
      <c r="D3477" s="260">
        <v>1428.619995</v>
      </c>
      <c r="E3477" s="260">
        <v>1431.900024</v>
      </c>
      <c r="F3477" s="261">
        <v>1431.900024</v>
      </c>
      <c r="G3477" s="260">
        <v>2599530000</v>
      </c>
      <c r="H3477" s="263">
        <f t="shared" si="54"/>
        <v>8.1779512301822436E-4</v>
      </c>
      <c r="I3477" s="262"/>
      <c r="J3477" s="266">
        <v>3475</v>
      </c>
      <c r="K3477">
        <v>8.1779512301822436E-4</v>
      </c>
      <c r="L3477" s="267">
        <v>-2.9847580091483801E-4</v>
      </c>
    </row>
    <row r="3478" spans="1:12" ht="14.4" x14ac:dyDescent="0.3">
      <c r="A3478" s="8">
        <v>39094</v>
      </c>
      <c r="B3478" s="260">
        <v>1423.8199460000001</v>
      </c>
      <c r="C3478" s="260">
        <v>1431.2299800000001</v>
      </c>
      <c r="D3478" s="260">
        <v>1422.579956</v>
      </c>
      <c r="E3478" s="260">
        <v>1430.7299800000001</v>
      </c>
      <c r="F3478" s="261">
        <v>1430.7299800000001</v>
      </c>
      <c r="G3478" s="260">
        <v>2686480000</v>
      </c>
      <c r="H3478" s="263">
        <f t="shared" si="54"/>
        <v>4.853165612276087E-3</v>
      </c>
      <c r="I3478" s="262"/>
      <c r="J3478" s="266">
        <v>3476</v>
      </c>
      <c r="K3478">
        <v>4.853165612276087E-3</v>
      </c>
      <c r="L3478" s="267">
        <v>-2.9543219626882339E-4</v>
      </c>
    </row>
    <row r="3479" spans="1:12" ht="14.4" x14ac:dyDescent="0.3">
      <c r="A3479" s="8">
        <v>39093</v>
      </c>
      <c r="B3479" s="260">
        <v>1414.839966</v>
      </c>
      <c r="C3479" s="260">
        <v>1427.119995</v>
      </c>
      <c r="D3479" s="260">
        <v>1414.839966</v>
      </c>
      <c r="E3479" s="260">
        <v>1423.8199460000001</v>
      </c>
      <c r="F3479" s="261">
        <v>1423.8199460000001</v>
      </c>
      <c r="G3479" s="260">
        <v>2857870000</v>
      </c>
      <c r="H3479" s="263">
        <f t="shared" si="54"/>
        <v>6.3398735923646107E-3</v>
      </c>
      <c r="I3479" s="262"/>
      <c r="J3479" s="266">
        <v>3477</v>
      </c>
      <c r="K3479">
        <v>6.3398735923646107E-3</v>
      </c>
      <c r="L3479" s="267">
        <v>-2.9330466100032011E-4</v>
      </c>
    </row>
    <row r="3480" spans="1:12" ht="14.4" x14ac:dyDescent="0.3">
      <c r="A3480" s="8">
        <v>39092</v>
      </c>
      <c r="B3480" s="260">
        <v>1408.6999510000001</v>
      </c>
      <c r="C3480" s="260">
        <v>1415.98999</v>
      </c>
      <c r="D3480" s="260">
        <v>1405.3199460000001</v>
      </c>
      <c r="E3480" s="260">
        <v>1414.849976</v>
      </c>
      <c r="F3480" s="261">
        <v>1414.849976</v>
      </c>
      <c r="G3480" s="260">
        <v>2764660000</v>
      </c>
      <c r="H3480" s="263">
        <f t="shared" si="54"/>
        <v>1.9403524010914192E-3</v>
      </c>
      <c r="I3480" s="262"/>
      <c r="J3480" s="266">
        <v>3478</v>
      </c>
      <c r="K3480">
        <v>1.9403524010914192E-3</v>
      </c>
      <c r="L3480" s="267">
        <v>-2.9063736688483951E-4</v>
      </c>
    </row>
    <row r="3481" spans="1:12" ht="14.4" x14ac:dyDescent="0.3">
      <c r="A3481" s="8">
        <v>39091</v>
      </c>
      <c r="B3481" s="260">
        <v>1412.839966</v>
      </c>
      <c r="C3481" s="260">
        <v>1415.6099850000001</v>
      </c>
      <c r="D3481" s="260">
        <v>1405.420044</v>
      </c>
      <c r="E3481" s="260">
        <v>1412.1099850000001</v>
      </c>
      <c r="F3481" s="261">
        <v>1412.1099850000001</v>
      </c>
      <c r="G3481" s="260">
        <v>3038380000</v>
      </c>
      <c r="H3481" s="263">
        <f t="shared" si="54"/>
        <v>-5.1667635228826224E-4</v>
      </c>
      <c r="I3481" s="262"/>
      <c r="J3481" s="266">
        <v>3479</v>
      </c>
      <c r="K3481">
        <v>-5.1667635228826224E-4</v>
      </c>
      <c r="L3481" s="267">
        <v>-2.9028247268764765E-4</v>
      </c>
    </row>
    <row r="3482" spans="1:12" ht="14.4" x14ac:dyDescent="0.3">
      <c r="A3482" s="8">
        <v>39090</v>
      </c>
      <c r="B3482" s="260">
        <v>1409.26001</v>
      </c>
      <c r="C3482" s="260">
        <v>1414.9799800000001</v>
      </c>
      <c r="D3482" s="260">
        <v>1403.969971</v>
      </c>
      <c r="E3482" s="260">
        <v>1412.839966</v>
      </c>
      <c r="F3482" s="261">
        <v>1412.839966</v>
      </c>
      <c r="G3482" s="260">
        <v>2763340000</v>
      </c>
      <c r="H3482" s="263">
        <f t="shared" si="54"/>
        <v>2.2203184247770119E-3</v>
      </c>
      <c r="I3482" s="262"/>
      <c r="J3482" s="266">
        <v>3480</v>
      </c>
      <c r="K3482">
        <v>2.2203184247770119E-3</v>
      </c>
      <c r="L3482" s="267">
        <v>-2.8671726015744493E-4</v>
      </c>
    </row>
    <row r="3483" spans="1:12" ht="14.4" x14ac:dyDescent="0.3">
      <c r="A3483" s="8">
        <v>39087</v>
      </c>
      <c r="B3483" s="260">
        <v>1418.339966</v>
      </c>
      <c r="C3483" s="260">
        <v>1418.339966</v>
      </c>
      <c r="D3483" s="260">
        <v>1405.75</v>
      </c>
      <c r="E3483" s="260">
        <v>1409.709961</v>
      </c>
      <c r="F3483" s="261">
        <v>1409.709961</v>
      </c>
      <c r="G3483" s="260">
        <v>2919400000</v>
      </c>
      <c r="H3483" s="263">
        <f t="shared" si="54"/>
        <v>-6.0845814169210137E-3</v>
      </c>
      <c r="I3483" s="262"/>
      <c r="J3483" s="266">
        <v>3481</v>
      </c>
      <c r="K3483">
        <v>-6.0845814169210137E-3</v>
      </c>
      <c r="L3483" s="267">
        <v>-2.7269932562369825E-4</v>
      </c>
    </row>
    <row r="3484" spans="1:12" ht="14.4" x14ac:dyDescent="0.3">
      <c r="A3484" s="8">
        <v>39086</v>
      </c>
      <c r="B3484" s="260">
        <v>1416.599976</v>
      </c>
      <c r="C3484" s="260">
        <v>1421.839966</v>
      </c>
      <c r="D3484" s="260">
        <v>1408.4300539999999</v>
      </c>
      <c r="E3484" s="260">
        <v>1418.339966</v>
      </c>
      <c r="F3484" s="261">
        <v>1418.339966</v>
      </c>
      <c r="G3484" s="260">
        <v>3004460000</v>
      </c>
      <c r="H3484" s="263">
        <f t="shared" si="54"/>
        <v>1.2282860577995905E-3</v>
      </c>
      <c r="I3484" s="262"/>
      <c r="J3484" s="266">
        <v>3482</v>
      </c>
      <c r="K3484">
        <v>1.2282860577995905E-3</v>
      </c>
      <c r="L3484" s="267">
        <v>-2.7042218523152059E-4</v>
      </c>
    </row>
    <row r="3485" spans="1:12" ht="14.4" x14ac:dyDescent="0.3">
      <c r="A3485" s="8">
        <v>39085</v>
      </c>
      <c r="B3485" s="260">
        <v>1418.030029</v>
      </c>
      <c r="C3485" s="260">
        <v>1429.420044</v>
      </c>
      <c r="D3485" s="260">
        <v>1407.8599850000001</v>
      </c>
      <c r="E3485" s="260">
        <v>1416.599976</v>
      </c>
      <c r="F3485" s="261">
        <v>1416.599976</v>
      </c>
      <c r="G3485" s="260">
        <v>3429160000</v>
      </c>
      <c r="H3485" s="263">
        <f t="shared" si="54"/>
        <v>-1.1986694925369596E-3</v>
      </c>
      <c r="I3485" s="262"/>
      <c r="J3485" s="266">
        <v>3483</v>
      </c>
      <c r="K3485">
        <v>-1.1986694925369596E-3</v>
      </c>
      <c r="L3485" s="267">
        <v>-2.6964605440700344E-4</v>
      </c>
    </row>
    <row r="3486" spans="1:12" ht="14.4" x14ac:dyDescent="0.3">
      <c r="A3486" s="8">
        <v>39080</v>
      </c>
      <c r="B3486" s="260">
        <v>1424.709961</v>
      </c>
      <c r="C3486" s="260">
        <v>1427</v>
      </c>
      <c r="D3486" s="260">
        <v>1416.839966</v>
      </c>
      <c r="E3486" s="260">
        <v>1418.3000489999999</v>
      </c>
      <c r="F3486" s="261">
        <v>1418.3000489999999</v>
      </c>
      <c r="G3486" s="260">
        <v>1678200000</v>
      </c>
      <c r="H3486" s="263">
        <f t="shared" si="54"/>
        <v>-4.5130874553507491E-3</v>
      </c>
      <c r="I3486" s="262"/>
      <c r="J3486" s="266">
        <v>3484</v>
      </c>
      <c r="K3486">
        <v>-4.5130874553507491E-3</v>
      </c>
      <c r="L3486" s="267">
        <v>-2.6926226129964792E-4</v>
      </c>
    </row>
    <row r="3487" spans="1:12" ht="14.4" x14ac:dyDescent="0.3">
      <c r="A3487" s="8">
        <v>39079</v>
      </c>
      <c r="B3487" s="260">
        <v>1426.7700199999999</v>
      </c>
      <c r="C3487" s="260">
        <v>1427.26001</v>
      </c>
      <c r="D3487" s="260">
        <v>1422.0500489999999</v>
      </c>
      <c r="E3487" s="260">
        <v>1424.7299800000001</v>
      </c>
      <c r="F3487" s="261">
        <v>1424.7299800000001</v>
      </c>
      <c r="G3487" s="260">
        <v>1508570000</v>
      </c>
      <c r="H3487" s="263">
        <f t="shared" si="54"/>
        <v>-1.4787825196087444E-3</v>
      </c>
      <c r="I3487" s="262"/>
      <c r="J3487" s="266">
        <v>3485</v>
      </c>
      <c r="K3487">
        <v>-1.4787825196087444E-3</v>
      </c>
      <c r="L3487" s="267">
        <v>-2.6732088456459614E-4</v>
      </c>
    </row>
    <row r="3488" spans="1:12" ht="14.4" x14ac:dyDescent="0.3">
      <c r="A3488" s="8">
        <v>39078</v>
      </c>
      <c r="B3488" s="260">
        <v>1416.630005</v>
      </c>
      <c r="C3488" s="260">
        <v>1427.719971</v>
      </c>
      <c r="D3488" s="260">
        <v>1416.630005</v>
      </c>
      <c r="E3488" s="260">
        <v>1426.839966</v>
      </c>
      <c r="F3488" s="261">
        <v>1426.839966</v>
      </c>
      <c r="G3488" s="260">
        <v>1667370000</v>
      </c>
      <c r="H3488" s="263">
        <f t="shared" si="54"/>
        <v>7.0152740713059466E-3</v>
      </c>
      <c r="I3488" s="262"/>
      <c r="J3488" s="266">
        <v>3486</v>
      </c>
      <c r="K3488">
        <v>7.0152740713059466E-3</v>
      </c>
      <c r="L3488" s="267">
        <v>-2.6564134619459431E-4</v>
      </c>
    </row>
    <row r="3489" spans="1:12" ht="14.4" x14ac:dyDescent="0.3">
      <c r="A3489" s="8">
        <v>39077</v>
      </c>
      <c r="B3489" s="260">
        <v>1410.75</v>
      </c>
      <c r="C3489" s="260">
        <v>1417.910034</v>
      </c>
      <c r="D3489" s="260">
        <v>1410.4499510000001</v>
      </c>
      <c r="E3489" s="260">
        <v>1416.900024</v>
      </c>
      <c r="F3489" s="261">
        <v>1416.900024</v>
      </c>
      <c r="G3489" s="260">
        <v>1310310000</v>
      </c>
      <c r="H3489" s="263">
        <f t="shared" si="54"/>
        <v>4.352273920778393E-3</v>
      </c>
      <c r="I3489" s="262"/>
      <c r="J3489" s="266">
        <v>3487</v>
      </c>
      <c r="K3489">
        <v>4.352273920778393E-3</v>
      </c>
      <c r="L3489" s="267">
        <v>-2.6504420678409861E-4</v>
      </c>
    </row>
    <row r="3490" spans="1:12" ht="14.4" x14ac:dyDescent="0.3">
      <c r="A3490" s="8">
        <v>39073</v>
      </c>
      <c r="B3490" s="260">
        <v>1418.099976</v>
      </c>
      <c r="C3490" s="260">
        <v>1418.8199460000001</v>
      </c>
      <c r="D3490" s="260">
        <v>1410.280029</v>
      </c>
      <c r="E3490" s="260">
        <v>1410.76001</v>
      </c>
      <c r="F3490" s="261">
        <v>1410.76001</v>
      </c>
      <c r="G3490" s="260">
        <v>1647590000</v>
      </c>
      <c r="H3490" s="263">
        <f t="shared" si="54"/>
        <v>-5.3162509620698593E-3</v>
      </c>
      <c r="I3490" s="262"/>
      <c r="J3490" s="266">
        <v>3488</v>
      </c>
      <c r="K3490">
        <v>-5.3162509620698593E-3</v>
      </c>
      <c r="L3490" s="267">
        <v>-2.6237996566552441E-4</v>
      </c>
    </row>
    <row r="3491" spans="1:12" ht="14.4" x14ac:dyDescent="0.3">
      <c r="A3491" s="8">
        <v>39072</v>
      </c>
      <c r="B3491" s="260">
        <v>1423.1999510000001</v>
      </c>
      <c r="C3491" s="260">
        <v>1426.400024</v>
      </c>
      <c r="D3491" s="260">
        <v>1415.900024</v>
      </c>
      <c r="E3491" s="260">
        <v>1418.3000489999999</v>
      </c>
      <c r="F3491" s="261">
        <v>1418.3000489999999</v>
      </c>
      <c r="G3491" s="260">
        <v>2322410000</v>
      </c>
      <c r="H3491" s="263">
        <f t="shared" si="54"/>
        <v>-3.6739512995549663E-3</v>
      </c>
      <c r="I3491" s="262"/>
      <c r="J3491" s="266">
        <v>3489</v>
      </c>
      <c r="K3491">
        <v>-3.6739512995549663E-3</v>
      </c>
      <c r="L3491" s="267">
        <v>-2.5487496393997329E-4</v>
      </c>
    </row>
    <row r="3492" spans="1:12" ht="14.4" x14ac:dyDescent="0.3">
      <c r="A3492" s="8">
        <v>39071</v>
      </c>
      <c r="B3492" s="260">
        <v>1425.51001</v>
      </c>
      <c r="C3492" s="260">
        <v>1429.0500489999999</v>
      </c>
      <c r="D3492" s="260">
        <v>1423.51001</v>
      </c>
      <c r="E3492" s="260">
        <v>1423.530029</v>
      </c>
      <c r="F3492" s="261">
        <v>1423.530029</v>
      </c>
      <c r="G3492" s="260">
        <v>2387630000</v>
      </c>
      <c r="H3492" s="263">
        <f t="shared" si="54"/>
        <v>-1.4170109295123959E-3</v>
      </c>
      <c r="I3492" s="262"/>
      <c r="J3492" s="266">
        <v>3490</v>
      </c>
      <c r="K3492">
        <v>-1.4170109295123959E-3</v>
      </c>
      <c r="L3492" s="267">
        <v>-2.5266236039021936E-4</v>
      </c>
    </row>
    <row r="3493" spans="1:12" ht="14.4" x14ac:dyDescent="0.3">
      <c r="A3493" s="8">
        <v>39070</v>
      </c>
      <c r="B3493" s="260">
        <v>1422.420044</v>
      </c>
      <c r="C3493" s="260">
        <v>1428.3000489999999</v>
      </c>
      <c r="D3493" s="260">
        <v>1414.880005</v>
      </c>
      <c r="E3493" s="260">
        <v>1425.5500489999999</v>
      </c>
      <c r="F3493" s="261">
        <v>1425.5500489999999</v>
      </c>
      <c r="G3493" s="260">
        <v>2717060000</v>
      </c>
      <c r="H3493" s="263">
        <f t="shared" si="54"/>
        <v>2.1582511129610948E-3</v>
      </c>
      <c r="I3493" s="262"/>
      <c r="J3493" s="266">
        <v>3491</v>
      </c>
      <c r="K3493">
        <v>2.1582511129610948E-3</v>
      </c>
      <c r="L3493" s="267">
        <v>-2.4598389514535386E-4</v>
      </c>
    </row>
    <row r="3494" spans="1:12" ht="14.4" x14ac:dyDescent="0.3">
      <c r="A3494" s="8">
        <v>39069</v>
      </c>
      <c r="B3494" s="260">
        <v>1427.079956</v>
      </c>
      <c r="C3494" s="260">
        <v>1431.8100589999999</v>
      </c>
      <c r="D3494" s="260">
        <v>1420.650024</v>
      </c>
      <c r="E3494" s="260">
        <v>1422.4799800000001</v>
      </c>
      <c r="F3494" s="261">
        <v>1422.4799800000001</v>
      </c>
      <c r="G3494" s="260">
        <v>2568140000</v>
      </c>
      <c r="H3494" s="263">
        <f t="shared" si="54"/>
        <v>-3.2303401396068221E-3</v>
      </c>
      <c r="I3494" s="262"/>
      <c r="J3494" s="266">
        <v>3492</v>
      </c>
      <c r="K3494">
        <v>-3.2303401396068221E-3</v>
      </c>
      <c r="L3494" s="267">
        <v>-2.4547158972221424E-4</v>
      </c>
    </row>
    <row r="3495" spans="1:12" ht="14.4" x14ac:dyDescent="0.3">
      <c r="A3495" s="8">
        <v>39066</v>
      </c>
      <c r="B3495" s="260">
        <v>1425.4799800000001</v>
      </c>
      <c r="C3495" s="260">
        <v>1431.630005</v>
      </c>
      <c r="D3495" s="260">
        <v>1425.4799800000001</v>
      </c>
      <c r="E3495" s="260">
        <v>1427.089966</v>
      </c>
      <c r="F3495" s="261">
        <v>1427.089966</v>
      </c>
      <c r="G3495" s="260">
        <v>3229580000</v>
      </c>
      <c r="H3495" s="263">
        <f t="shared" si="54"/>
        <v>1.1224042337890914E-3</v>
      </c>
      <c r="I3495" s="262"/>
      <c r="J3495" s="266">
        <v>3493</v>
      </c>
      <c r="K3495">
        <v>1.1224042337890914E-3</v>
      </c>
      <c r="L3495" s="267">
        <v>-2.4232888277423201E-4</v>
      </c>
    </row>
    <row r="3496" spans="1:12" ht="14.4" x14ac:dyDescent="0.3">
      <c r="A3496" s="8">
        <v>39065</v>
      </c>
      <c r="B3496" s="260">
        <v>1413.160034</v>
      </c>
      <c r="C3496" s="260">
        <v>1427.2299800000001</v>
      </c>
      <c r="D3496" s="260">
        <v>1413.160034</v>
      </c>
      <c r="E3496" s="260">
        <v>1425.48999</v>
      </c>
      <c r="F3496" s="261">
        <v>1425.48999</v>
      </c>
      <c r="G3496" s="260">
        <v>2729700000</v>
      </c>
      <c r="H3496" s="263">
        <f t="shared" si="54"/>
        <v>8.6894582821299641E-3</v>
      </c>
      <c r="I3496" s="262"/>
      <c r="J3496" s="266">
        <v>3494</v>
      </c>
      <c r="K3496">
        <v>8.6894582821299641E-3</v>
      </c>
      <c r="L3496" s="267">
        <v>-2.4098652605974085E-4</v>
      </c>
    </row>
    <row r="3497" spans="1:12" ht="14.4" x14ac:dyDescent="0.3">
      <c r="A3497" s="8">
        <v>39064</v>
      </c>
      <c r="B3497" s="260">
        <v>1411.3199460000001</v>
      </c>
      <c r="C3497" s="260">
        <v>1416.6400149999999</v>
      </c>
      <c r="D3497" s="260">
        <v>1411.0500489999999</v>
      </c>
      <c r="E3497" s="260">
        <v>1413.209961</v>
      </c>
      <c r="F3497" s="261">
        <v>1413.209961</v>
      </c>
      <c r="G3497" s="260">
        <v>2552260000</v>
      </c>
      <c r="H3497" s="263">
        <f t="shared" si="54"/>
        <v>1.1688500177377938E-3</v>
      </c>
      <c r="I3497" s="262"/>
      <c r="J3497" s="266">
        <v>3495</v>
      </c>
      <c r="K3497">
        <v>1.1688500177377938E-3</v>
      </c>
      <c r="L3497" s="267">
        <v>-2.4031546401381867E-4</v>
      </c>
    </row>
    <row r="3498" spans="1:12" ht="14.4" x14ac:dyDescent="0.3">
      <c r="A3498" s="8">
        <v>39063</v>
      </c>
      <c r="B3498" s="260">
        <v>1413</v>
      </c>
      <c r="C3498" s="260">
        <v>1413.780029</v>
      </c>
      <c r="D3498" s="260">
        <v>1404.75</v>
      </c>
      <c r="E3498" s="260">
        <v>1411.5600589999999</v>
      </c>
      <c r="F3498" s="261">
        <v>1411.5600589999999</v>
      </c>
      <c r="G3498" s="260">
        <v>2738170000</v>
      </c>
      <c r="H3498" s="263">
        <f t="shared" si="54"/>
        <v>-1.0473730107799647E-3</v>
      </c>
      <c r="I3498" s="262"/>
      <c r="J3498" s="266">
        <v>3496</v>
      </c>
      <c r="K3498">
        <v>-1.0473730107799647E-3</v>
      </c>
      <c r="L3498" s="267">
        <v>-2.4027832918857423E-4</v>
      </c>
    </row>
    <row r="3499" spans="1:12" ht="14.4" x14ac:dyDescent="0.3">
      <c r="A3499" s="8">
        <v>39062</v>
      </c>
      <c r="B3499" s="260">
        <v>1409.8100589999999</v>
      </c>
      <c r="C3499" s="260">
        <v>1415.599976</v>
      </c>
      <c r="D3499" s="260">
        <v>1408.5600589999999</v>
      </c>
      <c r="E3499" s="260">
        <v>1413.040039</v>
      </c>
      <c r="F3499" s="261">
        <v>1413.040039</v>
      </c>
      <c r="G3499" s="260">
        <v>2289900000</v>
      </c>
      <c r="H3499" s="263">
        <f t="shared" si="54"/>
        <v>2.2698129413079604E-3</v>
      </c>
      <c r="I3499" s="262"/>
      <c r="J3499" s="266">
        <v>3497</v>
      </c>
      <c r="K3499">
        <v>2.2698129413079604E-3</v>
      </c>
      <c r="L3499" s="267">
        <v>-2.3900794299501919E-4</v>
      </c>
    </row>
    <row r="3500" spans="1:12" ht="14.4" x14ac:dyDescent="0.3">
      <c r="A3500" s="8">
        <v>39059</v>
      </c>
      <c r="B3500" s="260">
        <v>1407.2700199999999</v>
      </c>
      <c r="C3500" s="260">
        <v>1414.089966</v>
      </c>
      <c r="D3500" s="260">
        <v>1403.670044</v>
      </c>
      <c r="E3500" s="260">
        <v>1409.839966</v>
      </c>
      <c r="F3500" s="261">
        <v>1409.839966</v>
      </c>
      <c r="G3500" s="260">
        <v>2440460000</v>
      </c>
      <c r="H3500" s="263">
        <f t="shared" si="54"/>
        <v>1.8119413406862217E-3</v>
      </c>
      <c r="I3500" s="262"/>
      <c r="J3500" s="266">
        <v>3498</v>
      </c>
      <c r="K3500">
        <v>1.8119413406862217E-3</v>
      </c>
      <c r="L3500" s="267">
        <v>-2.3814923925437963E-4</v>
      </c>
    </row>
    <row r="3501" spans="1:12" ht="14.4" x14ac:dyDescent="0.3">
      <c r="A3501" s="8">
        <v>39058</v>
      </c>
      <c r="B3501" s="260">
        <v>1412.8599850000001</v>
      </c>
      <c r="C3501" s="260">
        <v>1418.2700199999999</v>
      </c>
      <c r="D3501" s="260">
        <v>1406.8000489999999</v>
      </c>
      <c r="E3501" s="260">
        <v>1407.290039</v>
      </c>
      <c r="F3501" s="261">
        <v>1407.290039</v>
      </c>
      <c r="G3501" s="260">
        <v>2743150000</v>
      </c>
      <c r="H3501" s="263">
        <f t="shared" si="54"/>
        <v>-3.9705463264965244E-3</v>
      </c>
      <c r="I3501" s="262"/>
      <c r="J3501" s="266">
        <v>3499</v>
      </c>
      <c r="K3501">
        <v>-3.9705463264965244E-3</v>
      </c>
      <c r="L3501" s="267">
        <v>-2.3811431354986046E-4</v>
      </c>
    </row>
    <row r="3502" spans="1:12" ht="14.4" x14ac:dyDescent="0.3">
      <c r="A3502" s="8">
        <v>39057</v>
      </c>
      <c r="B3502" s="260">
        <v>1414.400024</v>
      </c>
      <c r="C3502" s="260">
        <v>1415.9300539999999</v>
      </c>
      <c r="D3502" s="260">
        <v>1411.0500489999999</v>
      </c>
      <c r="E3502" s="260">
        <v>1412.900024</v>
      </c>
      <c r="F3502" s="261">
        <v>1412.900024</v>
      </c>
      <c r="G3502" s="260">
        <v>2725280000</v>
      </c>
      <c r="H3502" s="263">
        <f t="shared" si="54"/>
        <v>-1.3147007173322175E-3</v>
      </c>
      <c r="I3502" s="262"/>
      <c r="J3502" s="266">
        <v>3500</v>
      </c>
      <c r="K3502">
        <v>-1.3147007173322175E-3</v>
      </c>
      <c r="L3502" s="267">
        <v>-2.3782391289092772E-4</v>
      </c>
    </row>
    <row r="3503" spans="1:12" ht="14.4" x14ac:dyDescent="0.3">
      <c r="A3503" s="8">
        <v>39056</v>
      </c>
      <c r="B3503" s="260">
        <v>1409.099976</v>
      </c>
      <c r="C3503" s="260">
        <v>1415.2700199999999</v>
      </c>
      <c r="D3503" s="260">
        <v>1408.780029</v>
      </c>
      <c r="E3503" s="260">
        <v>1414.76001</v>
      </c>
      <c r="F3503" s="261">
        <v>1414.76001</v>
      </c>
      <c r="G3503" s="260">
        <v>2755700000</v>
      </c>
      <c r="H3503" s="263">
        <f t="shared" si="54"/>
        <v>4.0025086720878933E-3</v>
      </c>
      <c r="I3503" s="262"/>
      <c r="J3503" s="266">
        <v>3501</v>
      </c>
      <c r="K3503">
        <v>4.0025086720878933E-3</v>
      </c>
      <c r="L3503" s="267">
        <v>-2.3619444619351679E-4</v>
      </c>
    </row>
    <row r="3504" spans="1:12" ht="14.4" x14ac:dyDescent="0.3">
      <c r="A3504" s="8">
        <v>39055</v>
      </c>
      <c r="B3504" s="260">
        <v>1396.670044</v>
      </c>
      <c r="C3504" s="260">
        <v>1411.2299800000001</v>
      </c>
      <c r="D3504" s="260">
        <v>1396.670044</v>
      </c>
      <c r="E3504" s="260">
        <v>1409.119995</v>
      </c>
      <c r="F3504" s="261">
        <v>1409.119995</v>
      </c>
      <c r="G3504" s="260">
        <v>2766320000</v>
      </c>
      <c r="H3504" s="263">
        <f t="shared" si="54"/>
        <v>8.8851904450619121E-3</v>
      </c>
      <c r="I3504" s="262"/>
      <c r="J3504" s="266">
        <v>3502</v>
      </c>
      <c r="K3504">
        <v>8.8851904450619121E-3</v>
      </c>
      <c r="L3504" s="267">
        <v>-2.2778923352422984E-4</v>
      </c>
    </row>
    <row r="3505" spans="1:12" ht="14.4" x14ac:dyDescent="0.3">
      <c r="A3505" s="8">
        <v>39052</v>
      </c>
      <c r="B3505" s="260">
        <v>1400.630005</v>
      </c>
      <c r="C3505" s="260">
        <v>1402.459961</v>
      </c>
      <c r="D3505" s="260">
        <v>1385.9300539999999</v>
      </c>
      <c r="E3505" s="260">
        <v>1396.709961</v>
      </c>
      <c r="F3505" s="261">
        <v>1396.709961</v>
      </c>
      <c r="G3505" s="260">
        <v>2800980000</v>
      </c>
      <c r="H3505" s="263">
        <f t="shared" si="54"/>
        <v>-2.7987719711887521E-3</v>
      </c>
      <c r="I3505" s="262"/>
      <c r="J3505" s="266">
        <v>3503</v>
      </c>
      <c r="K3505">
        <v>-2.7987719711887521E-3</v>
      </c>
      <c r="L3505" s="267">
        <v>-2.233963462811897E-4</v>
      </c>
    </row>
    <row r="3506" spans="1:12" ht="14.4" x14ac:dyDescent="0.3">
      <c r="A3506" s="8">
        <v>39051</v>
      </c>
      <c r="B3506" s="260">
        <v>1399.469971</v>
      </c>
      <c r="C3506" s="260">
        <v>1406.3000489999999</v>
      </c>
      <c r="D3506" s="260">
        <v>1393.829956</v>
      </c>
      <c r="E3506" s="260">
        <v>1400.630005</v>
      </c>
      <c r="F3506" s="261">
        <v>1400.630005</v>
      </c>
      <c r="G3506" s="260">
        <v>4006230000</v>
      </c>
      <c r="H3506" s="263">
        <f t="shared" si="54"/>
        <v>8.217516623566949E-4</v>
      </c>
      <c r="I3506" s="262"/>
      <c r="J3506" s="266">
        <v>3504</v>
      </c>
      <c r="K3506">
        <v>8.217516623566949E-4</v>
      </c>
      <c r="L3506" s="267">
        <v>-2.1734594708361685E-4</v>
      </c>
    </row>
    <row r="3507" spans="1:12" ht="14.4" x14ac:dyDescent="0.3">
      <c r="A3507" s="8">
        <v>39050</v>
      </c>
      <c r="B3507" s="260">
        <v>1386.1099850000001</v>
      </c>
      <c r="C3507" s="260">
        <v>1401.1400149999999</v>
      </c>
      <c r="D3507" s="260">
        <v>1386.1099850000001</v>
      </c>
      <c r="E3507" s="260">
        <v>1399.4799800000001</v>
      </c>
      <c r="F3507" s="261">
        <v>1399.4799800000001</v>
      </c>
      <c r="G3507" s="260">
        <v>2790970000</v>
      </c>
      <c r="H3507" s="263">
        <f t="shared" si="54"/>
        <v>9.2015758529809775E-3</v>
      </c>
      <c r="I3507" s="262"/>
      <c r="J3507" s="266">
        <v>3505</v>
      </c>
      <c r="K3507">
        <v>9.2015758529809775E-3</v>
      </c>
      <c r="L3507" s="267">
        <v>-2.1220917521214803E-4</v>
      </c>
    </row>
    <row r="3508" spans="1:12" ht="14.4" x14ac:dyDescent="0.3">
      <c r="A3508" s="8">
        <v>39049</v>
      </c>
      <c r="B3508" s="260">
        <v>1381.6099850000001</v>
      </c>
      <c r="C3508" s="260">
        <v>1387.910034</v>
      </c>
      <c r="D3508" s="260">
        <v>1377.829956</v>
      </c>
      <c r="E3508" s="260">
        <v>1386.719971</v>
      </c>
      <c r="F3508" s="261">
        <v>1386.719971</v>
      </c>
      <c r="G3508" s="260">
        <v>2639750000</v>
      </c>
      <c r="H3508" s="263">
        <f t="shared" si="54"/>
        <v>3.4443906729074662E-3</v>
      </c>
      <c r="I3508" s="262"/>
      <c r="J3508" s="266">
        <v>3506</v>
      </c>
      <c r="K3508">
        <v>3.4443906729074662E-3</v>
      </c>
      <c r="L3508" s="267">
        <v>-2.1044370918173544E-4</v>
      </c>
    </row>
    <row r="3509" spans="1:12" ht="14.4" x14ac:dyDescent="0.3">
      <c r="A3509" s="8">
        <v>39048</v>
      </c>
      <c r="B3509" s="260">
        <v>1400.9499510000001</v>
      </c>
      <c r="C3509" s="260">
        <v>1400.9499510000001</v>
      </c>
      <c r="D3509" s="260">
        <v>1381.4399410000001</v>
      </c>
      <c r="E3509" s="260">
        <v>1381.959961</v>
      </c>
      <c r="F3509" s="261">
        <v>1381.959961</v>
      </c>
      <c r="G3509" s="260">
        <v>2711210000</v>
      </c>
      <c r="H3509" s="263">
        <f t="shared" si="54"/>
        <v>-1.3555080955208252E-2</v>
      </c>
      <c r="I3509" s="262"/>
      <c r="J3509" s="266">
        <v>3507</v>
      </c>
      <c r="K3509">
        <v>-1.3555080955208252E-2</v>
      </c>
      <c r="L3509" s="267">
        <v>-2.0961926198641723E-4</v>
      </c>
    </row>
    <row r="3510" spans="1:12" ht="14.4" x14ac:dyDescent="0.3">
      <c r="A3510" s="8">
        <v>39045</v>
      </c>
      <c r="B3510" s="260">
        <v>1405.9399410000001</v>
      </c>
      <c r="C3510" s="260">
        <v>1405.9399410000001</v>
      </c>
      <c r="D3510" s="260">
        <v>1399.25</v>
      </c>
      <c r="E3510" s="260">
        <v>1400.9499510000001</v>
      </c>
      <c r="F3510" s="261">
        <v>1400.9499510000001</v>
      </c>
      <c r="G3510" s="260">
        <v>832550000</v>
      </c>
      <c r="H3510" s="263">
        <f t="shared" si="54"/>
        <v>-3.6555377851262959E-3</v>
      </c>
      <c r="I3510" s="262"/>
      <c r="J3510" s="266">
        <v>3508</v>
      </c>
      <c r="K3510">
        <v>-3.6555377851262959E-3</v>
      </c>
      <c r="L3510" s="267">
        <v>-2.087665221270259E-4</v>
      </c>
    </row>
    <row r="3511" spans="1:12" ht="14.4" x14ac:dyDescent="0.3">
      <c r="A3511" s="8">
        <v>39043</v>
      </c>
      <c r="B3511" s="260">
        <v>1402.6899410000001</v>
      </c>
      <c r="C3511" s="260">
        <v>1407.8900149999999</v>
      </c>
      <c r="D3511" s="260">
        <v>1402.26001</v>
      </c>
      <c r="E3511" s="260">
        <v>1406.089966</v>
      </c>
      <c r="F3511" s="261">
        <v>1406.089966</v>
      </c>
      <c r="G3511" s="260">
        <v>2237710000</v>
      </c>
      <c r="H3511" s="263">
        <f t="shared" si="54"/>
        <v>2.338097719614437E-3</v>
      </c>
      <c r="I3511" s="262"/>
      <c r="J3511" s="266">
        <v>3509</v>
      </c>
      <c r="K3511">
        <v>2.338097719614437E-3</v>
      </c>
      <c r="L3511" s="267">
        <v>-1.999302117276265E-4</v>
      </c>
    </row>
    <row r="3512" spans="1:12" ht="14.4" x14ac:dyDescent="0.3">
      <c r="A3512" s="8">
        <v>39042</v>
      </c>
      <c r="B3512" s="260">
        <v>1400.4300539999999</v>
      </c>
      <c r="C3512" s="260">
        <v>1403.48999</v>
      </c>
      <c r="D3512" s="260">
        <v>1399.98999</v>
      </c>
      <c r="E3512" s="260">
        <v>1402.8100589999999</v>
      </c>
      <c r="F3512" s="261">
        <v>1402.8100589999999</v>
      </c>
      <c r="G3512" s="260">
        <v>2597940000</v>
      </c>
      <c r="H3512" s="263">
        <f t="shared" si="54"/>
        <v>1.6494530524811925E-3</v>
      </c>
      <c r="I3512" s="262"/>
      <c r="J3512" s="266">
        <v>3510</v>
      </c>
      <c r="K3512">
        <v>1.6494530524811925E-3</v>
      </c>
      <c r="L3512" s="267">
        <v>-1.9742822957115441E-4</v>
      </c>
    </row>
    <row r="3513" spans="1:12" ht="14.4" x14ac:dyDescent="0.3">
      <c r="A3513" s="8">
        <v>39041</v>
      </c>
      <c r="B3513" s="260">
        <v>1401.170044</v>
      </c>
      <c r="C3513" s="260">
        <v>1404.369995</v>
      </c>
      <c r="D3513" s="260">
        <v>1397.849976</v>
      </c>
      <c r="E3513" s="260">
        <v>1400.5</v>
      </c>
      <c r="F3513" s="261">
        <v>1400.5</v>
      </c>
      <c r="G3513" s="260">
        <v>2546710000</v>
      </c>
      <c r="H3513" s="263">
        <f t="shared" si="54"/>
        <v>-4.9953684304693171E-4</v>
      </c>
      <c r="I3513" s="262"/>
      <c r="J3513" s="266">
        <v>3511</v>
      </c>
      <c r="K3513">
        <v>-4.9953684304693171E-4</v>
      </c>
      <c r="L3513" s="267">
        <v>-1.9732289809462974E-4</v>
      </c>
    </row>
    <row r="3514" spans="1:12" ht="14.4" x14ac:dyDescent="0.3">
      <c r="A3514" s="8">
        <v>39038</v>
      </c>
      <c r="B3514" s="260">
        <v>1399.76001</v>
      </c>
      <c r="C3514" s="260">
        <v>1401.209961</v>
      </c>
      <c r="D3514" s="260">
        <v>1394.5500489999999</v>
      </c>
      <c r="E3514" s="260">
        <v>1401.1999510000001</v>
      </c>
      <c r="F3514" s="261">
        <v>1401.1999510000001</v>
      </c>
      <c r="G3514" s="260">
        <v>2726100000</v>
      </c>
      <c r="H3514" s="263">
        <f t="shared" si="54"/>
        <v>1.0287056279026645E-3</v>
      </c>
      <c r="I3514" s="262"/>
      <c r="J3514" s="266">
        <v>3512</v>
      </c>
      <c r="K3514">
        <v>1.0287056279026645E-3</v>
      </c>
      <c r="L3514" s="267">
        <v>-1.954482145047379E-4</v>
      </c>
    </row>
    <row r="3515" spans="1:12" ht="14.4" x14ac:dyDescent="0.3">
      <c r="A3515" s="8">
        <v>39037</v>
      </c>
      <c r="B3515" s="260">
        <v>1396.530029</v>
      </c>
      <c r="C3515" s="260">
        <v>1403.76001</v>
      </c>
      <c r="D3515" s="260">
        <v>1396.530029</v>
      </c>
      <c r="E3515" s="260">
        <v>1399.76001</v>
      </c>
      <c r="F3515" s="261">
        <v>1399.76001</v>
      </c>
      <c r="G3515" s="260">
        <v>2835730000</v>
      </c>
      <c r="H3515" s="263">
        <f t="shared" si="54"/>
        <v>2.2842135541701631E-3</v>
      </c>
      <c r="I3515" s="262"/>
      <c r="J3515" s="266">
        <v>3513</v>
      </c>
      <c r="K3515">
        <v>2.2842135541701631E-3</v>
      </c>
      <c r="L3515" s="267">
        <v>-1.9493772967157881E-4</v>
      </c>
    </row>
    <row r="3516" spans="1:12" ht="14.4" x14ac:dyDescent="0.3">
      <c r="A3516" s="8">
        <v>39036</v>
      </c>
      <c r="B3516" s="260">
        <v>1392.910034</v>
      </c>
      <c r="C3516" s="260">
        <v>1401.349976</v>
      </c>
      <c r="D3516" s="260">
        <v>1392.130005</v>
      </c>
      <c r="E3516" s="260">
        <v>1396.5699460000001</v>
      </c>
      <c r="F3516" s="261">
        <v>1396.5699460000001</v>
      </c>
      <c r="G3516" s="260">
        <v>2831130000</v>
      </c>
      <c r="H3516" s="263">
        <f t="shared" si="54"/>
        <v>2.4044839075882626E-3</v>
      </c>
      <c r="I3516" s="262"/>
      <c r="J3516" s="266">
        <v>3514</v>
      </c>
      <c r="K3516">
        <v>2.4044839075882626E-3</v>
      </c>
      <c r="L3516" s="267">
        <v>-1.9410030563602479E-4</v>
      </c>
    </row>
    <row r="3517" spans="1:12" ht="14.4" x14ac:dyDescent="0.3">
      <c r="A3517" s="8">
        <v>39035</v>
      </c>
      <c r="B3517" s="260">
        <v>1384.3599850000001</v>
      </c>
      <c r="C3517" s="260">
        <v>1394.48999</v>
      </c>
      <c r="D3517" s="260">
        <v>1379.0699460000001</v>
      </c>
      <c r="E3517" s="260">
        <v>1393.219971</v>
      </c>
      <c r="F3517" s="261">
        <v>1393.219971</v>
      </c>
      <c r="G3517" s="260">
        <v>3027480000</v>
      </c>
      <c r="H3517" s="263">
        <f t="shared" si="54"/>
        <v>6.3563995899499019E-3</v>
      </c>
      <c r="I3517" s="262"/>
      <c r="J3517" s="266">
        <v>3515</v>
      </c>
      <c r="K3517">
        <v>6.3563995899499019E-3</v>
      </c>
      <c r="L3517" s="267">
        <v>-1.907892637183897E-4</v>
      </c>
    </row>
    <row r="3518" spans="1:12" ht="14.4" x14ac:dyDescent="0.3">
      <c r="A3518" s="8">
        <v>39034</v>
      </c>
      <c r="B3518" s="260">
        <v>1380.579956</v>
      </c>
      <c r="C3518" s="260">
        <v>1387.6099850000001</v>
      </c>
      <c r="D3518" s="260">
        <v>1378.8000489999999</v>
      </c>
      <c r="E3518" s="260">
        <v>1384.420044</v>
      </c>
      <c r="F3518" s="261">
        <v>1384.420044</v>
      </c>
      <c r="G3518" s="260">
        <v>2386340000</v>
      </c>
      <c r="H3518" s="263">
        <f t="shared" si="54"/>
        <v>2.5490766448128697E-3</v>
      </c>
      <c r="I3518" s="262"/>
      <c r="J3518" s="266">
        <v>3516</v>
      </c>
      <c r="K3518">
        <v>2.5490766448128697E-3</v>
      </c>
      <c r="L3518" s="267">
        <v>-1.8910283240326255E-4</v>
      </c>
    </row>
    <row r="3519" spans="1:12" ht="14.4" x14ac:dyDescent="0.3">
      <c r="A3519" s="8">
        <v>39031</v>
      </c>
      <c r="B3519" s="260">
        <v>1378.329956</v>
      </c>
      <c r="C3519" s="260">
        <v>1381.040039</v>
      </c>
      <c r="D3519" s="260">
        <v>1375.599976</v>
      </c>
      <c r="E3519" s="260">
        <v>1380.900024</v>
      </c>
      <c r="F3519" s="261">
        <v>1380.900024</v>
      </c>
      <c r="G3519" s="260">
        <v>2290200000</v>
      </c>
      <c r="H3519" s="263">
        <f t="shared" si="54"/>
        <v>1.8646246414454276E-3</v>
      </c>
      <c r="I3519" s="262"/>
      <c r="J3519" s="266">
        <v>3517</v>
      </c>
      <c r="K3519">
        <v>1.8646246414454276E-3</v>
      </c>
      <c r="L3519" s="267">
        <v>-1.8895050095239695E-4</v>
      </c>
    </row>
    <row r="3520" spans="1:12" ht="14.4" x14ac:dyDescent="0.3">
      <c r="A3520" s="8">
        <v>39030</v>
      </c>
      <c r="B3520" s="260">
        <v>1385.4300539999999</v>
      </c>
      <c r="C3520" s="260">
        <v>1388.920044</v>
      </c>
      <c r="D3520" s="260">
        <v>1377.3100589999999</v>
      </c>
      <c r="E3520" s="260">
        <v>1378.329956</v>
      </c>
      <c r="F3520" s="261">
        <v>1378.329956</v>
      </c>
      <c r="G3520" s="260">
        <v>3012050000</v>
      </c>
      <c r="H3520" s="263">
        <f t="shared" si="54"/>
        <v>-5.3329786354071014E-3</v>
      </c>
      <c r="I3520" s="262"/>
      <c r="J3520" s="266">
        <v>3518</v>
      </c>
      <c r="K3520">
        <v>-5.3329786354071014E-3</v>
      </c>
      <c r="L3520" s="267">
        <v>-1.8005506981199194E-4</v>
      </c>
    </row>
    <row r="3521" spans="1:12" ht="14.4" x14ac:dyDescent="0.3">
      <c r="A3521" s="8">
        <v>39029</v>
      </c>
      <c r="B3521" s="260">
        <v>1382.5</v>
      </c>
      <c r="C3521" s="260">
        <v>1388.6099850000001</v>
      </c>
      <c r="D3521" s="260">
        <v>1379.329956</v>
      </c>
      <c r="E3521" s="260">
        <v>1385.719971</v>
      </c>
      <c r="F3521" s="261">
        <v>1385.719971</v>
      </c>
      <c r="G3521" s="260">
        <v>2814820000</v>
      </c>
      <c r="H3521" s="263">
        <f t="shared" si="54"/>
        <v>2.0826741132820158E-3</v>
      </c>
      <c r="I3521" s="262"/>
      <c r="J3521" s="266">
        <v>3519</v>
      </c>
      <c r="K3521">
        <v>2.0826741132820158E-3</v>
      </c>
      <c r="L3521" s="267">
        <v>-1.7925382627232859E-4</v>
      </c>
    </row>
    <row r="3522" spans="1:12" ht="14.4" x14ac:dyDescent="0.3">
      <c r="A3522" s="8">
        <v>39028</v>
      </c>
      <c r="B3522" s="260">
        <v>1379.75</v>
      </c>
      <c r="C3522" s="260">
        <v>1388.1899410000001</v>
      </c>
      <c r="D3522" s="260">
        <v>1379.1899410000001</v>
      </c>
      <c r="E3522" s="260">
        <v>1382.839966</v>
      </c>
      <c r="F3522" s="261">
        <v>1382.839966</v>
      </c>
      <c r="G3522" s="260">
        <v>2636390000</v>
      </c>
      <c r="H3522" s="263">
        <f t="shared" si="54"/>
        <v>2.2176991518116766E-3</v>
      </c>
      <c r="I3522" s="262"/>
      <c r="J3522" s="266">
        <v>3520</v>
      </c>
      <c r="K3522">
        <v>2.2176991518116766E-3</v>
      </c>
      <c r="L3522" s="267">
        <v>-1.784359584679573E-4</v>
      </c>
    </row>
    <row r="3523" spans="1:12" ht="14.4" x14ac:dyDescent="0.3">
      <c r="A3523" s="8">
        <v>39027</v>
      </c>
      <c r="B3523" s="260">
        <v>1364.2700199999999</v>
      </c>
      <c r="C3523" s="260">
        <v>1381.400024</v>
      </c>
      <c r="D3523" s="260">
        <v>1364.2700199999999</v>
      </c>
      <c r="E3523" s="260">
        <v>1379.780029</v>
      </c>
      <c r="F3523" s="261">
        <v>1379.780029</v>
      </c>
      <c r="G3523" s="260">
        <v>2533550000</v>
      </c>
      <c r="H3523" s="263">
        <f t="shared" si="54"/>
        <v>1.1346462980300068E-2</v>
      </c>
      <c r="I3523" s="262"/>
      <c r="J3523" s="266">
        <v>3521</v>
      </c>
      <c r="K3523">
        <v>1.1346462980300068E-2</v>
      </c>
      <c r="L3523" s="267">
        <v>-1.7559586247848665E-4</v>
      </c>
    </row>
    <row r="3524" spans="1:12" ht="14.4" x14ac:dyDescent="0.3">
      <c r="A3524" s="8">
        <v>39024</v>
      </c>
      <c r="B3524" s="260">
        <v>1367.3100589999999</v>
      </c>
      <c r="C3524" s="260">
        <v>1371.6800539999999</v>
      </c>
      <c r="D3524" s="260">
        <v>1360.9799800000001</v>
      </c>
      <c r="E3524" s="260">
        <v>1364.3000489999999</v>
      </c>
      <c r="F3524" s="261">
        <v>1364.3000489999999</v>
      </c>
      <c r="G3524" s="260">
        <v>2419730000</v>
      </c>
      <c r="H3524" s="263">
        <f t="shared" ref="H3524:H3587" si="55">(F3524-F3525)/F3525</f>
        <v>-2.2232342179633615E-3</v>
      </c>
      <c r="I3524" s="262"/>
      <c r="J3524" s="266">
        <v>3522</v>
      </c>
      <c r="K3524">
        <v>-2.2232342179633615E-3</v>
      </c>
      <c r="L3524" s="267">
        <v>-1.740355100664504E-4</v>
      </c>
    </row>
    <row r="3525" spans="1:12" ht="14.4" x14ac:dyDescent="0.3">
      <c r="A3525" s="8">
        <v>39023</v>
      </c>
      <c r="B3525" s="260">
        <v>1367.4399410000001</v>
      </c>
      <c r="C3525" s="260">
        <v>1368.3900149999999</v>
      </c>
      <c r="D3525" s="260">
        <v>1362.209961</v>
      </c>
      <c r="E3525" s="260">
        <v>1367.339966</v>
      </c>
      <c r="F3525" s="261">
        <v>1367.339966</v>
      </c>
      <c r="G3525" s="260">
        <v>2646180000</v>
      </c>
      <c r="H3525" s="263">
        <f t="shared" si="55"/>
        <v>-3.4368295283892646E-4</v>
      </c>
      <c r="I3525" s="262"/>
      <c r="J3525" s="266">
        <v>3523</v>
      </c>
      <c r="K3525">
        <v>-3.4368295283892646E-4</v>
      </c>
      <c r="L3525" s="267">
        <v>-1.7188262738166723E-4</v>
      </c>
    </row>
    <row r="3526" spans="1:12" ht="14.4" x14ac:dyDescent="0.3">
      <c r="A3526" s="8">
        <v>39022</v>
      </c>
      <c r="B3526" s="260">
        <v>1377.76001</v>
      </c>
      <c r="C3526" s="260">
        <v>1381.9499510000001</v>
      </c>
      <c r="D3526" s="260">
        <v>1366.26001</v>
      </c>
      <c r="E3526" s="260">
        <v>1367.8100589999999</v>
      </c>
      <c r="F3526" s="261">
        <v>1367.8100589999999</v>
      </c>
      <c r="G3526" s="260">
        <v>2821160000</v>
      </c>
      <c r="H3526" s="263">
        <f t="shared" si="55"/>
        <v>-7.3514684483626412E-3</v>
      </c>
      <c r="I3526" s="262"/>
      <c r="J3526" s="266">
        <v>3524</v>
      </c>
      <c r="K3526">
        <v>-7.3514684483626412E-3</v>
      </c>
      <c r="L3526" s="267">
        <v>-1.6946514178486907E-4</v>
      </c>
    </row>
    <row r="3527" spans="1:12" ht="14.4" x14ac:dyDescent="0.3">
      <c r="A3527" s="8">
        <v>39021</v>
      </c>
      <c r="B3527" s="260">
        <v>1377.9300539999999</v>
      </c>
      <c r="C3527" s="260">
        <v>1381.209961</v>
      </c>
      <c r="D3527" s="260">
        <v>1372.1899410000001</v>
      </c>
      <c r="E3527" s="260">
        <v>1377.9399410000001</v>
      </c>
      <c r="F3527" s="261">
        <v>1377.9399410000001</v>
      </c>
      <c r="G3527" s="260">
        <v>2803030000</v>
      </c>
      <c r="H3527" s="263">
        <f t="shared" si="55"/>
        <v>7.1752553560040979E-6</v>
      </c>
      <c r="I3527" s="262"/>
      <c r="J3527" s="266">
        <v>3525</v>
      </c>
      <c r="K3527">
        <v>7.1752553560040979E-6</v>
      </c>
      <c r="L3527" s="267">
        <v>-1.6792113244667984E-4</v>
      </c>
    </row>
    <row r="3528" spans="1:12" ht="14.4" x14ac:dyDescent="0.3">
      <c r="A3528" s="8">
        <v>39020</v>
      </c>
      <c r="B3528" s="260">
        <v>1377.3000489999999</v>
      </c>
      <c r="C3528" s="260">
        <v>1381.219971</v>
      </c>
      <c r="D3528" s="260">
        <v>1373.459961</v>
      </c>
      <c r="E3528" s="260">
        <v>1377.9300539999999</v>
      </c>
      <c r="F3528" s="261">
        <v>1377.9300539999999</v>
      </c>
      <c r="G3528" s="260">
        <v>2770440000</v>
      </c>
      <c r="H3528" s="263">
        <f t="shared" si="55"/>
        <v>4.2842581683999676E-4</v>
      </c>
      <c r="I3528" s="262"/>
      <c r="J3528" s="266">
        <v>3526</v>
      </c>
      <c r="K3528">
        <v>4.2842581683999676E-4</v>
      </c>
      <c r="L3528" s="267">
        <v>-1.6524324694961693E-4</v>
      </c>
    </row>
    <row r="3529" spans="1:12" ht="14.4" x14ac:dyDescent="0.3">
      <c r="A3529" s="8">
        <v>39017</v>
      </c>
      <c r="B3529" s="260">
        <v>1388.8900149999999</v>
      </c>
      <c r="C3529" s="260">
        <v>1388.8900149999999</v>
      </c>
      <c r="D3529" s="260">
        <v>1375.849976</v>
      </c>
      <c r="E3529" s="260">
        <v>1377.339966</v>
      </c>
      <c r="F3529" s="261">
        <v>1377.339966</v>
      </c>
      <c r="G3529" s="260">
        <v>2458450000</v>
      </c>
      <c r="H3529" s="263">
        <f t="shared" si="55"/>
        <v>-8.4516301234426813E-3</v>
      </c>
      <c r="I3529" s="262"/>
      <c r="J3529" s="266">
        <v>3527</v>
      </c>
      <c r="K3529">
        <v>-8.4516301234426813E-3</v>
      </c>
      <c r="L3529" s="267">
        <v>-1.5513174473179254E-4</v>
      </c>
    </row>
    <row r="3530" spans="1:12" ht="14.4" x14ac:dyDescent="0.3">
      <c r="A3530" s="8">
        <v>39016</v>
      </c>
      <c r="B3530" s="260">
        <v>1382.209961</v>
      </c>
      <c r="C3530" s="260">
        <v>1389.4499510000001</v>
      </c>
      <c r="D3530" s="260">
        <v>1379.469971</v>
      </c>
      <c r="E3530" s="260">
        <v>1389.079956</v>
      </c>
      <c r="F3530" s="261">
        <v>1389.079956</v>
      </c>
      <c r="G3530" s="260">
        <v>2793350000</v>
      </c>
      <c r="H3530" s="263">
        <f t="shared" si="55"/>
        <v>4.963019739207669E-3</v>
      </c>
      <c r="I3530" s="262"/>
      <c r="J3530" s="266">
        <v>3528</v>
      </c>
      <c r="K3530">
        <v>4.963019739207669E-3</v>
      </c>
      <c r="L3530" s="267">
        <v>-1.5365930076621139E-4</v>
      </c>
    </row>
    <row r="3531" spans="1:12" ht="14.4" x14ac:dyDescent="0.3">
      <c r="A3531" s="8">
        <v>39015</v>
      </c>
      <c r="B3531" s="260">
        <v>1377.3599850000001</v>
      </c>
      <c r="C3531" s="260">
        <v>1383.6099850000001</v>
      </c>
      <c r="D3531" s="260">
        <v>1376</v>
      </c>
      <c r="E3531" s="260">
        <v>1382.219971</v>
      </c>
      <c r="F3531" s="261">
        <v>1382.219971</v>
      </c>
      <c r="G3531" s="260">
        <v>2953540000</v>
      </c>
      <c r="H3531" s="263">
        <f t="shared" si="55"/>
        <v>3.5138930305584071E-3</v>
      </c>
      <c r="I3531" s="262"/>
      <c r="J3531" s="266">
        <v>3529</v>
      </c>
      <c r="K3531">
        <v>3.5138930305584071E-3</v>
      </c>
      <c r="L3531" s="267">
        <v>-1.5359428797291814E-4</v>
      </c>
    </row>
    <row r="3532" spans="1:12" ht="14.4" x14ac:dyDescent="0.3">
      <c r="A3532" s="8">
        <v>39014</v>
      </c>
      <c r="B3532" s="260">
        <v>1377.0200199999999</v>
      </c>
      <c r="C3532" s="260">
        <v>1377.780029</v>
      </c>
      <c r="D3532" s="260">
        <v>1372.420044</v>
      </c>
      <c r="E3532" s="260">
        <v>1377.380005</v>
      </c>
      <c r="F3532" s="261">
        <v>1377.380005</v>
      </c>
      <c r="G3532" s="260">
        <v>2876890000</v>
      </c>
      <c r="H3532" s="263">
        <f t="shared" si="55"/>
        <v>2.6142321445700662E-4</v>
      </c>
      <c r="I3532" s="262"/>
      <c r="J3532" s="266">
        <v>3530</v>
      </c>
      <c r="K3532">
        <v>2.6142321445700662E-4</v>
      </c>
      <c r="L3532" s="267">
        <v>-1.5100746201550399E-4</v>
      </c>
    </row>
    <row r="3533" spans="1:12" ht="14.4" x14ac:dyDescent="0.3">
      <c r="A3533" s="8">
        <v>39013</v>
      </c>
      <c r="B3533" s="260">
        <v>1368.579956</v>
      </c>
      <c r="C3533" s="260">
        <v>1377.400024</v>
      </c>
      <c r="D3533" s="260">
        <v>1363.9399410000001</v>
      </c>
      <c r="E3533" s="260">
        <v>1377.0200199999999</v>
      </c>
      <c r="F3533" s="261">
        <v>1377.0200199999999</v>
      </c>
      <c r="G3533" s="260">
        <v>2480430000</v>
      </c>
      <c r="H3533" s="263">
        <f t="shared" si="55"/>
        <v>6.1523046526781189E-3</v>
      </c>
      <c r="I3533" s="262"/>
      <c r="J3533" s="266">
        <v>3531</v>
      </c>
      <c r="K3533">
        <v>6.1523046526781189E-3</v>
      </c>
      <c r="L3533" s="267">
        <v>-1.4638505859998407E-4</v>
      </c>
    </row>
    <row r="3534" spans="1:12" ht="14.4" x14ac:dyDescent="0.3">
      <c r="A3534" s="8">
        <v>39010</v>
      </c>
      <c r="B3534" s="260">
        <v>1366.9399410000001</v>
      </c>
      <c r="C3534" s="260">
        <v>1368.660034</v>
      </c>
      <c r="D3534" s="260">
        <v>1362.099976</v>
      </c>
      <c r="E3534" s="260">
        <v>1368.599976</v>
      </c>
      <c r="F3534" s="261">
        <v>1368.599976</v>
      </c>
      <c r="G3534" s="260">
        <v>2526410000</v>
      </c>
      <c r="H3534" s="263">
        <f t="shared" si="55"/>
        <v>1.1997535017779124E-3</v>
      </c>
      <c r="I3534" s="262"/>
      <c r="J3534" s="266">
        <v>3532</v>
      </c>
      <c r="K3534">
        <v>1.1997535017779124E-3</v>
      </c>
      <c r="L3534" s="267">
        <v>-1.462979140943451E-4</v>
      </c>
    </row>
    <row r="3535" spans="1:12" ht="14.4" x14ac:dyDescent="0.3">
      <c r="A3535" s="8">
        <v>39009</v>
      </c>
      <c r="B3535" s="260">
        <v>1365.9499510000001</v>
      </c>
      <c r="C3535" s="260">
        <v>1368.089966</v>
      </c>
      <c r="D3535" s="260">
        <v>1362.0600589999999</v>
      </c>
      <c r="E3535" s="260">
        <v>1366.959961</v>
      </c>
      <c r="F3535" s="261">
        <v>1366.959961</v>
      </c>
      <c r="G3535" s="260">
        <v>2619830000</v>
      </c>
      <c r="H3535" s="263">
        <f t="shared" si="55"/>
        <v>8.4925461882164326E-4</v>
      </c>
      <c r="I3535" s="262"/>
      <c r="J3535" s="266">
        <v>3533</v>
      </c>
      <c r="K3535">
        <v>8.4925461882164326E-4</v>
      </c>
      <c r="L3535" s="267">
        <v>-1.4576530399761426E-4</v>
      </c>
    </row>
    <row r="3536" spans="1:12" ht="14.4" x14ac:dyDescent="0.3">
      <c r="A3536" s="8">
        <v>39008</v>
      </c>
      <c r="B3536" s="260">
        <v>1363.9300539999999</v>
      </c>
      <c r="C3536" s="260">
        <v>1372.869995</v>
      </c>
      <c r="D3536" s="260">
        <v>1360.9499510000001</v>
      </c>
      <c r="E3536" s="260">
        <v>1365.8000489999999</v>
      </c>
      <c r="F3536" s="261">
        <v>1365.8000489999999</v>
      </c>
      <c r="G3536" s="260">
        <v>2658840000</v>
      </c>
      <c r="H3536" s="263">
        <f t="shared" si="55"/>
        <v>1.282944127514195E-3</v>
      </c>
      <c r="I3536" s="262"/>
      <c r="J3536" s="266">
        <v>3534</v>
      </c>
      <c r="K3536">
        <v>1.282944127514195E-3</v>
      </c>
      <c r="L3536" s="267">
        <v>-1.4326123677376192E-4</v>
      </c>
    </row>
    <row r="3537" spans="1:12" ht="14.4" x14ac:dyDescent="0.3">
      <c r="A3537" s="8">
        <v>39007</v>
      </c>
      <c r="B3537" s="260">
        <v>1369.0500489999999</v>
      </c>
      <c r="C3537" s="260">
        <v>1369.0500489999999</v>
      </c>
      <c r="D3537" s="260">
        <v>1356.869995</v>
      </c>
      <c r="E3537" s="260">
        <v>1364.0500489999999</v>
      </c>
      <c r="F3537" s="261">
        <v>1364.0500489999999</v>
      </c>
      <c r="G3537" s="260">
        <v>2519620000</v>
      </c>
      <c r="H3537" s="263">
        <f t="shared" si="55"/>
        <v>-3.65945231333344E-3</v>
      </c>
      <c r="I3537" s="262"/>
      <c r="J3537" s="266">
        <v>3535</v>
      </c>
      <c r="K3537">
        <v>-3.65945231333344E-3</v>
      </c>
      <c r="L3537" s="267">
        <v>-1.4292860173948041E-4</v>
      </c>
    </row>
    <row r="3538" spans="1:12" ht="14.4" x14ac:dyDescent="0.3">
      <c r="A3538" s="8">
        <v>39006</v>
      </c>
      <c r="B3538" s="260">
        <v>1365.6099850000001</v>
      </c>
      <c r="C3538" s="260">
        <v>1370.1999510000001</v>
      </c>
      <c r="D3538" s="260">
        <v>1364.4799800000001</v>
      </c>
      <c r="E3538" s="260">
        <v>1369.0600589999999</v>
      </c>
      <c r="F3538" s="261">
        <v>1369.0600589999999</v>
      </c>
      <c r="G3538" s="260">
        <v>2305920000</v>
      </c>
      <c r="H3538" s="263">
        <f t="shared" si="55"/>
        <v>2.5190492322865357E-3</v>
      </c>
      <c r="I3538" s="262"/>
      <c r="J3538" s="266">
        <v>3536</v>
      </c>
      <c r="K3538">
        <v>2.5190492322865357E-3</v>
      </c>
      <c r="L3538" s="267">
        <v>-1.3929650838553358E-4</v>
      </c>
    </row>
    <row r="3539" spans="1:12" ht="14.4" x14ac:dyDescent="0.3">
      <c r="A3539" s="8">
        <v>39003</v>
      </c>
      <c r="B3539" s="260">
        <v>1362.8199460000001</v>
      </c>
      <c r="C3539" s="260">
        <v>1366.630005</v>
      </c>
      <c r="D3539" s="260">
        <v>1360.5</v>
      </c>
      <c r="E3539" s="260">
        <v>1365.619995</v>
      </c>
      <c r="F3539" s="261">
        <v>1365.619995</v>
      </c>
      <c r="G3539" s="260">
        <v>2482920000</v>
      </c>
      <c r="H3539" s="263">
        <f t="shared" si="55"/>
        <v>2.047239266877385E-3</v>
      </c>
      <c r="I3539" s="262"/>
      <c r="J3539" s="266">
        <v>3537</v>
      </c>
      <c r="K3539">
        <v>2.047239266877385E-3</v>
      </c>
      <c r="L3539" s="267">
        <v>-1.3719976617723671E-4</v>
      </c>
    </row>
    <row r="3540" spans="1:12" ht="14.4" x14ac:dyDescent="0.3">
      <c r="A3540" s="8">
        <v>39002</v>
      </c>
      <c r="B3540" s="260">
        <v>1349.9399410000001</v>
      </c>
      <c r="C3540" s="260">
        <v>1363.76001</v>
      </c>
      <c r="D3540" s="260">
        <v>1349.9399410000001</v>
      </c>
      <c r="E3540" s="260">
        <v>1362.829956</v>
      </c>
      <c r="F3540" s="261">
        <v>1362.829956</v>
      </c>
      <c r="G3540" s="260">
        <v>2514350000</v>
      </c>
      <c r="H3540" s="263">
        <f t="shared" si="55"/>
        <v>9.54109816475706E-3</v>
      </c>
      <c r="I3540" s="262"/>
      <c r="J3540" s="266">
        <v>3538</v>
      </c>
      <c r="K3540">
        <v>9.54109816475706E-3</v>
      </c>
      <c r="L3540" s="267">
        <v>-1.3640952651303945E-4</v>
      </c>
    </row>
    <row r="3541" spans="1:12" ht="14.4" x14ac:dyDescent="0.3">
      <c r="A3541" s="8">
        <v>39001</v>
      </c>
      <c r="B3541" s="260">
        <v>1353.280029</v>
      </c>
      <c r="C3541" s="260">
        <v>1353.969971</v>
      </c>
      <c r="D3541" s="260">
        <v>1343.5699460000001</v>
      </c>
      <c r="E3541" s="260">
        <v>1349.9499510000001</v>
      </c>
      <c r="F3541" s="261">
        <v>1349.9499510000001</v>
      </c>
      <c r="G3541" s="260">
        <v>2521000000</v>
      </c>
      <c r="H3541" s="263">
        <f t="shared" si="55"/>
        <v>-2.563943851270394E-3</v>
      </c>
      <c r="I3541" s="262"/>
      <c r="J3541" s="266">
        <v>3539</v>
      </c>
      <c r="K3541">
        <v>-2.563943851270394E-3</v>
      </c>
      <c r="L3541" s="267">
        <v>-1.363559888103621E-4</v>
      </c>
    </row>
    <row r="3542" spans="1:12" ht="14.4" x14ac:dyDescent="0.3">
      <c r="A3542" s="8">
        <v>39000</v>
      </c>
      <c r="B3542" s="260">
        <v>1350.619995</v>
      </c>
      <c r="C3542" s="260">
        <v>1354.2299800000001</v>
      </c>
      <c r="D3542" s="260">
        <v>1348.599976</v>
      </c>
      <c r="E3542" s="260">
        <v>1353.420044</v>
      </c>
      <c r="F3542" s="261">
        <v>1353.420044</v>
      </c>
      <c r="G3542" s="260">
        <v>2376140000</v>
      </c>
      <c r="H3542" s="263">
        <f t="shared" si="55"/>
        <v>2.0434527790284536E-3</v>
      </c>
      <c r="I3542" s="262"/>
      <c r="J3542" s="266">
        <v>3540</v>
      </c>
      <c r="K3542">
        <v>2.0434527790284536E-3</v>
      </c>
      <c r="L3542" s="267">
        <v>-1.3369043596192471E-4</v>
      </c>
    </row>
    <row r="3543" spans="1:12" ht="14.4" x14ac:dyDescent="0.3">
      <c r="A3543" s="8">
        <v>38999</v>
      </c>
      <c r="B3543" s="260">
        <v>1349.579956</v>
      </c>
      <c r="C3543" s="260">
        <v>1352.6899410000001</v>
      </c>
      <c r="D3543" s="260">
        <v>1346.5500489999999</v>
      </c>
      <c r="E3543" s="260">
        <v>1350.660034</v>
      </c>
      <c r="F3543" s="261">
        <v>1350.660034</v>
      </c>
      <c r="G3543" s="260">
        <v>1935170000</v>
      </c>
      <c r="H3543" s="263">
        <f t="shared" si="55"/>
        <v>7.9288378467389409E-4</v>
      </c>
      <c r="I3543" s="262"/>
      <c r="J3543" s="266">
        <v>3541</v>
      </c>
      <c r="K3543">
        <v>7.9288378467389409E-4</v>
      </c>
      <c r="L3543" s="267">
        <v>-1.3290654349589775E-4</v>
      </c>
    </row>
    <row r="3544" spans="1:12" ht="14.4" x14ac:dyDescent="0.3">
      <c r="A3544" s="8">
        <v>38996</v>
      </c>
      <c r="B3544" s="260">
        <v>1353.219971</v>
      </c>
      <c r="C3544" s="260">
        <v>1353.219971</v>
      </c>
      <c r="D3544" s="260">
        <v>1344.209961</v>
      </c>
      <c r="E3544" s="260">
        <v>1349.589966</v>
      </c>
      <c r="F3544" s="261">
        <v>1349.589966</v>
      </c>
      <c r="G3544" s="260">
        <v>2523000000</v>
      </c>
      <c r="H3544" s="263">
        <f t="shared" si="55"/>
        <v>-2.6824944043040456E-3</v>
      </c>
      <c r="I3544" s="262"/>
      <c r="J3544" s="266">
        <v>3542</v>
      </c>
      <c r="K3544">
        <v>-2.6824944043040456E-3</v>
      </c>
      <c r="L3544" s="267">
        <v>-1.3246419817017257E-4</v>
      </c>
    </row>
    <row r="3545" spans="1:12" ht="14.4" x14ac:dyDescent="0.3">
      <c r="A3545" s="8">
        <v>38995</v>
      </c>
      <c r="B3545" s="260">
        <v>1349.839966</v>
      </c>
      <c r="C3545" s="260">
        <v>1353.790039</v>
      </c>
      <c r="D3545" s="260">
        <v>1347.75</v>
      </c>
      <c r="E3545" s="260">
        <v>1353.219971</v>
      </c>
      <c r="F3545" s="261">
        <v>1353.219971</v>
      </c>
      <c r="G3545" s="260">
        <v>2817240000</v>
      </c>
      <c r="H3545" s="263">
        <f t="shared" si="55"/>
        <v>2.2367205670265435E-3</v>
      </c>
      <c r="I3545" s="262"/>
      <c r="J3545" s="266">
        <v>3543</v>
      </c>
      <c r="K3545">
        <v>2.2367205670265435E-3</v>
      </c>
      <c r="L3545" s="267">
        <v>-1.3056153949721089E-4</v>
      </c>
    </row>
    <row r="3546" spans="1:12" ht="14.4" x14ac:dyDescent="0.3">
      <c r="A3546" s="8">
        <v>38994</v>
      </c>
      <c r="B3546" s="260">
        <v>1333.8100589999999</v>
      </c>
      <c r="C3546" s="260">
        <v>1350.1999510000001</v>
      </c>
      <c r="D3546" s="260">
        <v>1331.4799800000001</v>
      </c>
      <c r="E3546" s="260">
        <v>1350.1999510000001</v>
      </c>
      <c r="F3546" s="261">
        <v>1350.1999510000001</v>
      </c>
      <c r="G3546" s="260">
        <v>3019880000</v>
      </c>
      <c r="H3546" s="263">
        <f t="shared" si="55"/>
        <v>1.2060449423890642E-2</v>
      </c>
      <c r="I3546" s="262"/>
      <c r="J3546" s="266">
        <v>3544</v>
      </c>
      <c r="K3546">
        <v>1.2060449423890642E-2</v>
      </c>
      <c r="L3546" s="267">
        <v>-1.2913256833782199E-4</v>
      </c>
    </row>
    <row r="3547" spans="1:12" ht="14.4" x14ac:dyDescent="0.3">
      <c r="A3547" s="8">
        <v>38993</v>
      </c>
      <c r="B3547" s="260">
        <v>1331.3199460000001</v>
      </c>
      <c r="C3547" s="260">
        <v>1338.3100589999999</v>
      </c>
      <c r="D3547" s="260">
        <v>1327.099976</v>
      </c>
      <c r="E3547" s="260">
        <v>1334.1099850000001</v>
      </c>
      <c r="F3547" s="261">
        <v>1334.1099850000001</v>
      </c>
      <c r="G3547" s="260">
        <v>2682690000</v>
      </c>
      <c r="H3547" s="263">
        <f t="shared" si="55"/>
        <v>2.095693832562754E-3</v>
      </c>
      <c r="I3547" s="262"/>
      <c r="J3547" s="266">
        <v>3545</v>
      </c>
      <c r="K3547">
        <v>2.095693832562754E-3</v>
      </c>
      <c r="L3547" s="267">
        <v>-1.2814594435073701E-4</v>
      </c>
    </row>
    <row r="3548" spans="1:12" ht="14.4" x14ac:dyDescent="0.3">
      <c r="A3548" s="8">
        <v>38992</v>
      </c>
      <c r="B3548" s="260">
        <v>1335.8199460000001</v>
      </c>
      <c r="C3548" s="260">
        <v>1338.540039</v>
      </c>
      <c r="D3548" s="260">
        <v>1330.280029</v>
      </c>
      <c r="E3548" s="260">
        <v>1331.3199460000001</v>
      </c>
      <c r="F3548" s="261">
        <v>1331.3199460000001</v>
      </c>
      <c r="G3548" s="260">
        <v>2154480000</v>
      </c>
      <c r="H3548" s="263">
        <f t="shared" si="55"/>
        <v>-3.3911218186074938E-3</v>
      </c>
      <c r="I3548" s="262"/>
      <c r="J3548" s="266">
        <v>3546</v>
      </c>
      <c r="K3548">
        <v>-3.3911218186074938E-3</v>
      </c>
      <c r="L3548" s="267">
        <v>-1.2227651805639517E-4</v>
      </c>
    </row>
    <row r="3549" spans="1:12" ht="14.4" x14ac:dyDescent="0.3">
      <c r="A3549" s="8">
        <v>38989</v>
      </c>
      <c r="B3549" s="260">
        <v>1339.150024</v>
      </c>
      <c r="C3549" s="260">
        <v>1339.880005</v>
      </c>
      <c r="D3549" s="260">
        <v>1335.6400149999999</v>
      </c>
      <c r="E3549" s="260">
        <v>1335.849976</v>
      </c>
      <c r="F3549" s="261">
        <v>1335.849976</v>
      </c>
      <c r="G3549" s="260">
        <v>2273430000</v>
      </c>
      <c r="H3549" s="263">
        <f t="shared" si="55"/>
        <v>-2.2631072154968906E-3</v>
      </c>
      <c r="I3549" s="262"/>
      <c r="J3549" s="266">
        <v>3547</v>
      </c>
      <c r="K3549">
        <v>-2.2631072154968906E-3</v>
      </c>
      <c r="L3549" s="267">
        <v>-1.204979086497757E-4</v>
      </c>
    </row>
    <row r="3550" spans="1:12" ht="14.4" x14ac:dyDescent="0.3">
      <c r="A3550" s="8">
        <v>38988</v>
      </c>
      <c r="B3550" s="260">
        <v>1336.5600589999999</v>
      </c>
      <c r="C3550" s="260">
        <v>1340.280029</v>
      </c>
      <c r="D3550" s="260">
        <v>1333.75</v>
      </c>
      <c r="E3550" s="260">
        <v>1338.880005</v>
      </c>
      <c r="F3550" s="261">
        <v>1338.880005</v>
      </c>
      <c r="G3550" s="260">
        <v>2397820000</v>
      </c>
      <c r="H3550" s="263">
        <f t="shared" si="55"/>
        <v>1.7133444498714566E-3</v>
      </c>
      <c r="I3550" s="262"/>
      <c r="J3550" s="266">
        <v>3548</v>
      </c>
      <c r="K3550">
        <v>1.7133444498714566E-3</v>
      </c>
      <c r="L3550" s="267">
        <v>-1.1991891488260006E-4</v>
      </c>
    </row>
    <row r="3551" spans="1:12" ht="14.4" x14ac:dyDescent="0.3">
      <c r="A3551" s="8">
        <v>38987</v>
      </c>
      <c r="B3551" s="260">
        <v>1336.119995</v>
      </c>
      <c r="C3551" s="260">
        <v>1340.079956</v>
      </c>
      <c r="D3551" s="260">
        <v>1333.540039</v>
      </c>
      <c r="E3551" s="260">
        <v>1336.589966</v>
      </c>
      <c r="F3551" s="261">
        <v>1336.589966</v>
      </c>
      <c r="G3551" s="260">
        <v>2749190000</v>
      </c>
      <c r="H3551" s="263">
        <f t="shared" si="55"/>
        <v>1.7958618947888121E-4</v>
      </c>
      <c r="I3551" s="262"/>
      <c r="J3551" s="266">
        <v>3549</v>
      </c>
      <c r="K3551">
        <v>1.7958618947888121E-4</v>
      </c>
      <c r="L3551" s="267">
        <v>-1.1965149150183426E-4</v>
      </c>
    </row>
    <row r="3552" spans="1:12" ht="14.4" x14ac:dyDescent="0.3">
      <c r="A3552" s="8">
        <v>38986</v>
      </c>
      <c r="B3552" s="260">
        <v>1326.349976</v>
      </c>
      <c r="C3552" s="260">
        <v>1336.599976</v>
      </c>
      <c r="D3552" s="260">
        <v>1325.3000489999999</v>
      </c>
      <c r="E3552" s="260">
        <v>1336.349976</v>
      </c>
      <c r="F3552" s="261">
        <v>1336.349976</v>
      </c>
      <c r="G3552" s="260">
        <v>2673350000</v>
      </c>
      <c r="H3552" s="263">
        <f t="shared" si="55"/>
        <v>7.5242813375011189E-3</v>
      </c>
      <c r="I3552" s="262"/>
      <c r="J3552" s="266">
        <v>3550</v>
      </c>
      <c r="K3552">
        <v>7.5242813375011189E-3</v>
      </c>
      <c r="L3552" s="267">
        <v>-1.1904662471114321E-4</v>
      </c>
    </row>
    <row r="3553" spans="1:12" ht="14.4" x14ac:dyDescent="0.3">
      <c r="A3553" s="8">
        <v>38985</v>
      </c>
      <c r="B3553" s="260">
        <v>1314.780029</v>
      </c>
      <c r="C3553" s="260">
        <v>1329.349976</v>
      </c>
      <c r="D3553" s="260">
        <v>1311.579956</v>
      </c>
      <c r="E3553" s="260">
        <v>1326.369995</v>
      </c>
      <c r="F3553" s="261">
        <v>1326.369995</v>
      </c>
      <c r="G3553" s="260">
        <v>2710240000</v>
      </c>
      <c r="H3553" s="263">
        <f t="shared" si="55"/>
        <v>8.8151369387738116E-3</v>
      </c>
      <c r="I3553" s="262"/>
      <c r="J3553" s="266">
        <v>3551</v>
      </c>
      <c r="K3553">
        <v>8.8151369387738116E-3</v>
      </c>
      <c r="L3553" s="267">
        <v>-1.1892172848684109E-4</v>
      </c>
    </row>
    <row r="3554" spans="1:12" ht="14.4" x14ac:dyDescent="0.3">
      <c r="A3554" s="8">
        <v>38982</v>
      </c>
      <c r="B3554" s="260">
        <v>1318.030029</v>
      </c>
      <c r="C3554" s="260">
        <v>1318.030029</v>
      </c>
      <c r="D3554" s="260">
        <v>1310.9399410000001</v>
      </c>
      <c r="E3554" s="260">
        <v>1314.780029</v>
      </c>
      <c r="F3554" s="261">
        <v>1314.780029</v>
      </c>
      <c r="G3554" s="260">
        <v>2162880000</v>
      </c>
      <c r="H3554" s="263">
        <f t="shared" si="55"/>
        <v>-2.4658011794054502E-3</v>
      </c>
      <c r="I3554" s="262"/>
      <c r="J3554" s="266">
        <v>3552</v>
      </c>
      <c r="K3554">
        <v>-2.4658011794054502E-3</v>
      </c>
      <c r="L3554" s="267">
        <v>-1.1550278623190026E-4</v>
      </c>
    </row>
    <row r="3555" spans="1:12" ht="14.4" x14ac:dyDescent="0.3">
      <c r="A3555" s="8">
        <v>38981</v>
      </c>
      <c r="B3555" s="260">
        <v>1324.8900149999999</v>
      </c>
      <c r="C3555" s="260">
        <v>1328.1899410000001</v>
      </c>
      <c r="D3555" s="260">
        <v>1315.4499510000001</v>
      </c>
      <c r="E3555" s="260">
        <v>1318.030029</v>
      </c>
      <c r="F3555" s="261">
        <v>1318.030029</v>
      </c>
      <c r="G3555" s="260">
        <v>2627440000</v>
      </c>
      <c r="H3555" s="263">
        <f t="shared" si="55"/>
        <v>-5.3955120878991999E-3</v>
      </c>
      <c r="I3555" s="262"/>
      <c r="J3555" s="266">
        <v>3553</v>
      </c>
      <c r="K3555">
        <v>-5.3955120878991999E-3</v>
      </c>
      <c r="L3555" s="267">
        <v>-1.1410534507196889E-4</v>
      </c>
    </row>
    <row r="3556" spans="1:12" ht="14.4" x14ac:dyDescent="0.3">
      <c r="A3556" s="8">
        <v>38980</v>
      </c>
      <c r="B3556" s="260">
        <v>1318.280029</v>
      </c>
      <c r="C3556" s="260">
        <v>1328.530029</v>
      </c>
      <c r="D3556" s="260">
        <v>1318.280029</v>
      </c>
      <c r="E3556" s="260">
        <v>1325.1800539999999</v>
      </c>
      <c r="F3556" s="261">
        <v>1325.1800539999999</v>
      </c>
      <c r="G3556" s="260">
        <v>2543070000</v>
      </c>
      <c r="H3556" s="263">
        <f t="shared" si="55"/>
        <v>5.7223816172583212E-3</v>
      </c>
      <c r="I3556" s="262"/>
      <c r="J3556" s="266">
        <v>3554</v>
      </c>
      <c r="K3556">
        <v>5.7223816172583212E-3</v>
      </c>
      <c r="L3556" s="267">
        <v>-1.1355727513825147E-4</v>
      </c>
    </row>
    <row r="3557" spans="1:12" ht="14.4" x14ac:dyDescent="0.3">
      <c r="A3557" s="8">
        <v>38979</v>
      </c>
      <c r="B3557" s="260">
        <v>1321.170044</v>
      </c>
      <c r="C3557" s="260">
        <v>1322.040039</v>
      </c>
      <c r="D3557" s="260">
        <v>1312.170044</v>
      </c>
      <c r="E3557" s="260">
        <v>1317.6400149999999</v>
      </c>
      <c r="F3557" s="261">
        <v>1317.6400149999999</v>
      </c>
      <c r="G3557" s="260">
        <v>2390850000</v>
      </c>
      <c r="H3557" s="263">
        <f t="shared" si="55"/>
        <v>-2.6794523496492168E-3</v>
      </c>
      <c r="I3557" s="262"/>
      <c r="J3557" s="266">
        <v>3555</v>
      </c>
      <c r="K3557">
        <v>-2.6794523496492168E-3</v>
      </c>
      <c r="L3557" s="267">
        <v>-1.1351363754935589E-4</v>
      </c>
    </row>
    <row r="3558" spans="1:12" ht="14.4" x14ac:dyDescent="0.3">
      <c r="A3558" s="8">
        <v>38978</v>
      </c>
      <c r="B3558" s="260">
        <v>1319.849976</v>
      </c>
      <c r="C3558" s="260">
        <v>1324.869995</v>
      </c>
      <c r="D3558" s="260">
        <v>1318.160034</v>
      </c>
      <c r="E3558" s="260">
        <v>1321.1800539999999</v>
      </c>
      <c r="F3558" s="261">
        <v>1321.1800539999999</v>
      </c>
      <c r="G3558" s="260">
        <v>2325080000</v>
      </c>
      <c r="H3558" s="263">
        <f t="shared" si="55"/>
        <v>1.151826956062785E-3</v>
      </c>
      <c r="I3558" s="262"/>
      <c r="J3558" s="266">
        <v>3556</v>
      </c>
      <c r="K3558">
        <v>1.151826956062785E-3</v>
      </c>
      <c r="L3558" s="267">
        <v>-1.1336003392683833E-4</v>
      </c>
    </row>
    <row r="3559" spans="1:12" ht="14.4" x14ac:dyDescent="0.3">
      <c r="A3559" s="8">
        <v>38975</v>
      </c>
      <c r="B3559" s="260">
        <v>1316.280029</v>
      </c>
      <c r="C3559" s="260">
        <v>1324.650024</v>
      </c>
      <c r="D3559" s="260">
        <v>1316.280029</v>
      </c>
      <c r="E3559" s="260">
        <v>1319.660034</v>
      </c>
      <c r="F3559" s="261">
        <v>1319.660034</v>
      </c>
      <c r="G3559" s="260">
        <v>3198030000</v>
      </c>
      <c r="H3559" s="263">
        <f t="shared" si="55"/>
        <v>2.5678464502479985E-3</v>
      </c>
      <c r="I3559" s="262"/>
      <c r="J3559" s="266">
        <v>3557</v>
      </c>
      <c r="K3559">
        <v>2.5678464502479985E-3</v>
      </c>
      <c r="L3559" s="267">
        <v>-1.0646475973297293E-4</v>
      </c>
    </row>
    <row r="3560" spans="1:12" ht="14.4" x14ac:dyDescent="0.3">
      <c r="A3560" s="8">
        <v>38974</v>
      </c>
      <c r="B3560" s="260">
        <v>1318</v>
      </c>
      <c r="C3560" s="260">
        <v>1318</v>
      </c>
      <c r="D3560" s="260">
        <v>1313.25</v>
      </c>
      <c r="E3560" s="260">
        <v>1316.280029</v>
      </c>
      <c r="F3560" s="261">
        <v>1316.280029</v>
      </c>
      <c r="G3560" s="260">
        <v>2351220000</v>
      </c>
      <c r="H3560" s="263">
        <f t="shared" si="55"/>
        <v>-1.357983319043115E-3</v>
      </c>
      <c r="I3560" s="262"/>
      <c r="J3560" s="266">
        <v>3558</v>
      </c>
      <c r="K3560">
        <v>-1.357983319043115E-3</v>
      </c>
      <c r="L3560" s="267">
        <v>-1.0281389334889587E-4</v>
      </c>
    </row>
    <row r="3561" spans="1:12" ht="14.4" x14ac:dyDescent="0.3">
      <c r="A3561" s="8">
        <v>38973</v>
      </c>
      <c r="B3561" s="260">
        <v>1312.73999</v>
      </c>
      <c r="C3561" s="260">
        <v>1319.920044</v>
      </c>
      <c r="D3561" s="260">
        <v>1311.119995</v>
      </c>
      <c r="E3561" s="260">
        <v>1318.0699460000001</v>
      </c>
      <c r="F3561" s="261">
        <v>1318.0699460000001</v>
      </c>
      <c r="G3561" s="260">
        <v>2597220000</v>
      </c>
      <c r="H3561" s="263">
        <f t="shared" si="55"/>
        <v>3.8613450114242747E-3</v>
      </c>
      <c r="I3561" s="262"/>
      <c r="J3561" s="266">
        <v>3559</v>
      </c>
      <c r="K3561">
        <v>3.8613450114242747E-3</v>
      </c>
      <c r="L3561" s="267">
        <v>-1.0141030695574617E-4</v>
      </c>
    </row>
    <row r="3562" spans="1:12" ht="14.4" x14ac:dyDescent="0.3">
      <c r="A3562" s="8">
        <v>38972</v>
      </c>
      <c r="B3562" s="260">
        <v>1299.530029</v>
      </c>
      <c r="C3562" s="260">
        <v>1314.280029</v>
      </c>
      <c r="D3562" s="260">
        <v>1299.530029</v>
      </c>
      <c r="E3562" s="260">
        <v>1313</v>
      </c>
      <c r="F3562" s="261">
        <v>1313</v>
      </c>
      <c r="G3562" s="260">
        <v>2791580000</v>
      </c>
      <c r="H3562" s="263">
        <f t="shared" si="55"/>
        <v>1.0357480797865606E-2</v>
      </c>
      <c r="I3562" s="262"/>
      <c r="J3562" s="266">
        <v>3560</v>
      </c>
      <c r="K3562">
        <v>1.0357480797865606E-2</v>
      </c>
      <c r="L3562" s="267">
        <v>-9.6935898360779585E-5</v>
      </c>
    </row>
    <row r="3563" spans="1:12" ht="14.4" x14ac:dyDescent="0.3">
      <c r="A3563" s="8">
        <v>38971</v>
      </c>
      <c r="B3563" s="260">
        <v>1298.8599850000001</v>
      </c>
      <c r="C3563" s="260">
        <v>1302.3599850000001</v>
      </c>
      <c r="D3563" s="260">
        <v>1290.9300539999999</v>
      </c>
      <c r="E3563" s="260">
        <v>1299.540039</v>
      </c>
      <c r="F3563" s="261">
        <v>1299.540039</v>
      </c>
      <c r="G3563" s="260">
        <v>2506430000</v>
      </c>
      <c r="H3563" s="263">
        <f t="shared" si="55"/>
        <v>4.7731575385560621E-4</v>
      </c>
      <c r="I3563" s="262"/>
      <c r="J3563" s="266">
        <v>3561</v>
      </c>
      <c r="K3563">
        <v>4.7731575385560621E-4</v>
      </c>
      <c r="L3563" s="267">
        <v>-9.6820304393301185E-5</v>
      </c>
    </row>
    <row r="3564" spans="1:12" ht="14.4" x14ac:dyDescent="0.3">
      <c r="A3564" s="8">
        <v>38968</v>
      </c>
      <c r="B3564" s="260">
        <v>1294.0200199999999</v>
      </c>
      <c r="C3564" s="260">
        <v>1300.1400149999999</v>
      </c>
      <c r="D3564" s="260">
        <v>1294.0200199999999</v>
      </c>
      <c r="E3564" s="260">
        <v>1298.920044</v>
      </c>
      <c r="F3564" s="261">
        <v>1298.920044</v>
      </c>
      <c r="G3564" s="260">
        <v>2132890000</v>
      </c>
      <c r="H3564" s="263">
        <f t="shared" si="55"/>
        <v>3.7866678445979767E-3</v>
      </c>
      <c r="I3564" s="262"/>
      <c r="J3564" s="266">
        <v>3562</v>
      </c>
      <c r="K3564">
        <v>3.7866678445979767E-3</v>
      </c>
      <c r="L3564" s="267">
        <v>-9.4010159990871696E-5</v>
      </c>
    </row>
    <row r="3565" spans="1:12" ht="14.4" x14ac:dyDescent="0.3">
      <c r="A3565" s="8">
        <v>38967</v>
      </c>
      <c r="B3565" s="260">
        <v>1300.209961</v>
      </c>
      <c r="C3565" s="260">
        <v>1301.25</v>
      </c>
      <c r="D3565" s="260">
        <v>1292.130005</v>
      </c>
      <c r="E3565" s="260">
        <v>1294.0200199999999</v>
      </c>
      <c r="F3565" s="261">
        <v>1294.0200199999999</v>
      </c>
      <c r="G3565" s="260">
        <v>2325850000</v>
      </c>
      <c r="H3565" s="263">
        <f t="shared" si="55"/>
        <v>-4.7990324642838431E-3</v>
      </c>
      <c r="I3565" s="262"/>
      <c r="J3565" s="266">
        <v>3563</v>
      </c>
      <c r="K3565">
        <v>-4.7990324642838431E-3</v>
      </c>
      <c r="L3565" s="267">
        <v>-9.3330848095454029E-5</v>
      </c>
    </row>
    <row r="3566" spans="1:12" ht="14.4" x14ac:dyDescent="0.3">
      <c r="A3566" s="8">
        <v>38966</v>
      </c>
      <c r="B3566" s="260">
        <v>1313.040039</v>
      </c>
      <c r="C3566" s="260">
        <v>1313.040039</v>
      </c>
      <c r="D3566" s="260">
        <v>1299.280029</v>
      </c>
      <c r="E3566" s="260">
        <v>1300.26001</v>
      </c>
      <c r="F3566" s="261">
        <v>1300.26001</v>
      </c>
      <c r="G3566" s="260">
        <v>2329870000</v>
      </c>
      <c r="H3566" s="263">
        <f t="shared" si="55"/>
        <v>-9.8914829621169122E-3</v>
      </c>
      <c r="I3566" s="262"/>
      <c r="J3566" s="266">
        <v>3564</v>
      </c>
      <c r="K3566">
        <v>-9.8914829621169122E-3</v>
      </c>
      <c r="L3566" s="267">
        <v>-9.1271931068712825E-5</v>
      </c>
    </row>
    <row r="3567" spans="1:12" ht="14.4" x14ac:dyDescent="0.3">
      <c r="A3567" s="8">
        <v>38965</v>
      </c>
      <c r="B3567" s="260">
        <v>1310.9399410000001</v>
      </c>
      <c r="C3567" s="260">
        <v>1314.670044</v>
      </c>
      <c r="D3567" s="260">
        <v>1308.8199460000001</v>
      </c>
      <c r="E3567" s="260">
        <v>1313.25</v>
      </c>
      <c r="F3567" s="261">
        <v>1313.25</v>
      </c>
      <c r="G3567" s="260">
        <v>2114480000</v>
      </c>
      <c r="H3567" s="263">
        <f t="shared" si="55"/>
        <v>1.7085987009359557E-3</v>
      </c>
      <c r="I3567" s="262"/>
      <c r="J3567" s="266">
        <v>3565</v>
      </c>
      <c r="K3567">
        <v>1.7085987009359557E-3</v>
      </c>
      <c r="L3567" s="267">
        <v>-8.9455979014775542E-5</v>
      </c>
    </row>
    <row r="3568" spans="1:12" ht="14.4" x14ac:dyDescent="0.3">
      <c r="A3568" s="8">
        <v>38961</v>
      </c>
      <c r="B3568" s="260">
        <v>1303.8000489999999</v>
      </c>
      <c r="C3568" s="260">
        <v>1312.030029</v>
      </c>
      <c r="D3568" s="260">
        <v>1303.8000489999999</v>
      </c>
      <c r="E3568" s="260">
        <v>1311.01001</v>
      </c>
      <c r="F3568" s="261">
        <v>1311.01001</v>
      </c>
      <c r="G3568" s="260">
        <v>1800520000</v>
      </c>
      <c r="H3568" s="263">
        <f t="shared" si="55"/>
        <v>5.5146142088547956E-3</v>
      </c>
      <c r="I3568" s="262"/>
      <c r="J3568" s="266">
        <v>3566</v>
      </c>
      <c r="K3568">
        <v>5.5146142088547956E-3</v>
      </c>
      <c r="L3568" s="267">
        <v>-8.4471874435292294E-5</v>
      </c>
    </row>
    <row r="3569" spans="1:12" ht="14.4" x14ac:dyDescent="0.3">
      <c r="A3569" s="8">
        <v>38960</v>
      </c>
      <c r="B3569" s="260">
        <v>1304.25</v>
      </c>
      <c r="C3569" s="260">
        <v>1306.1099850000001</v>
      </c>
      <c r="D3569" s="260">
        <v>1302.4499510000001</v>
      </c>
      <c r="E3569" s="260">
        <v>1303.8199460000001</v>
      </c>
      <c r="F3569" s="261">
        <v>1303.8199460000001</v>
      </c>
      <c r="G3569" s="260">
        <v>1974540000</v>
      </c>
      <c r="H3569" s="263">
        <f t="shared" si="55"/>
        <v>-1.1874403471331088E-3</v>
      </c>
      <c r="I3569" s="262"/>
      <c r="J3569" s="266">
        <v>3567</v>
      </c>
      <c r="K3569">
        <v>-1.1874403471331088E-3</v>
      </c>
      <c r="L3569" s="267">
        <v>-8.4141702203002281E-5</v>
      </c>
    </row>
    <row r="3570" spans="1:12" ht="14.4" x14ac:dyDescent="0.3">
      <c r="A3570" s="8">
        <v>38959</v>
      </c>
      <c r="B3570" s="260">
        <v>1303.6999510000001</v>
      </c>
      <c r="C3570" s="260">
        <v>1306.73999</v>
      </c>
      <c r="D3570" s="260">
        <v>1302.150024</v>
      </c>
      <c r="E3570" s="260">
        <v>1305.369995</v>
      </c>
      <c r="F3570" s="261">
        <v>1305.369995</v>
      </c>
      <c r="G3570" s="260">
        <v>2060690000</v>
      </c>
      <c r="H3570" s="263">
        <f t="shared" si="55"/>
        <v>8.3568403698988474E-4</v>
      </c>
      <c r="I3570" s="262"/>
      <c r="J3570" s="266">
        <v>3568</v>
      </c>
      <c r="K3570">
        <v>8.3568403698988474E-4</v>
      </c>
      <c r="L3570" s="267">
        <v>-7.8743176996709256E-5</v>
      </c>
    </row>
    <row r="3571" spans="1:12" ht="14.4" x14ac:dyDescent="0.3">
      <c r="A3571" s="8">
        <v>38958</v>
      </c>
      <c r="B3571" s="260">
        <v>1301.5699460000001</v>
      </c>
      <c r="C3571" s="260">
        <v>1305.0200199999999</v>
      </c>
      <c r="D3571" s="260">
        <v>1295.290039</v>
      </c>
      <c r="E3571" s="260">
        <v>1304.280029</v>
      </c>
      <c r="F3571" s="261">
        <v>1304.280029</v>
      </c>
      <c r="G3571" s="260">
        <v>2093720000</v>
      </c>
      <c r="H3571" s="263">
        <f t="shared" si="55"/>
        <v>1.9204473446412043E-3</v>
      </c>
      <c r="I3571" s="262"/>
      <c r="J3571" s="266">
        <v>3569</v>
      </c>
      <c r="K3571">
        <v>1.9204473446412043E-3</v>
      </c>
      <c r="L3571" s="267">
        <v>-7.6271149924704042E-5</v>
      </c>
    </row>
    <row r="3572" spans="1:12" ht="14.4" x14ac:dyDescent="0.3">
      <c r="A3572" s="8">
        <v>38957</v>
      </c>
      <c r="B3572" s="260">
        <v>1295.089966</v>
      </c>
      <c r="C3572" s="260">
        <v>1305.0200199999999</v>
      </c>
      <c r="D3572" s="260">
        <v>1293.969971</v>
      </c>
      <c r="E3572" s="260">
        <v>1301.780029</v>
      </c>
      <c r="F3572" s="261">
        <v>1301.780029</v>
      </c>
      <c r="G3572" s="260">
        <v>1834920000</v>
      </c>
      <c r="H3572" s="263">
        <f t="shared" si="55"/>
        <v>5.1657129432195826E-3</v>
      </c>
      <c r="I3572" s="262"/>
      <c r="J3572" s="266">
        <v>3570</v>
      </c>
      <c r="K3572">
        <v>5.1657129432195826E-3</v>
      </c>
      <c r="L3572" s="267">
        <v>-7.5319463141317766E-5</v>
      </c>
    </row>
    <row r="3573" spans="1:12" ht="14.4" x14ac:dyDescent="0.3">
      <c r="A3573" s="8">
        <v>38954</v>
      </c>
      <c r="B3573" s="260">
        <v>1295.920044</v>
      </c>
      <c r="C3573" s="260">
        <v>1298.880005</v>
      </c>
      <c r="D3573" s="260">
        <v>1292.3900149999999</v>
      </c>
      <c r="E3573" s="260">
        <v>1295.089966</v>
      </c>
      <c r="F3573" s="261">
        <v>1295.089966</v>
      </c>
      <c r="G3573" s="260">
        <v>1667580000</v>
      </c>
      <c r="H3573" s="263">
        <f t="shared" si="55"/>
        <v>-7.4849386281404279E-4</v>
      </c>
      <c r="I3573" s="262"/>
      <c r="J3573" s="266">
        <v>3571</v>
      </c>
      <c r="K3573">
        <v>-7.4849386281404279E-4</v>
      </c>
      <c r="L3573" s="267">
        <v>-7.4235704719029331E-5</v>
      </c>
    </row>
    <row r="3574" spans="1:12" ht="14.4" x14ac:dyDescent="0.3">
      <c r="A3574" s="8">
        <v>38953</v>
      </c>
      <c r="B3574" s="260">
        <v>1292.969971</v>
      </c>
      <c r="C3574" s="260">
        <v>1297.2299800000001</v>
      </c>
      <c r="D3574" s="260">
        <v>1291.400024</v>
      </c>
      <c r="E3574" s="260">
        <v>1296.0600589999999</v>
      </c>
      <c r="F3574" s="261">
        <v>1296.0600589999999</v>
      </c>
      <c r="G3574" s="260">
        <v>1930320000</v>
      </c>
      <c r="H3574" s="263">
        <f t="shared" si="55"/>
        <v>2.3743950252854439E-3</v>
      </c>
      <c r="I3574" s="262"/>
      <c r="J3574" s="266">
        <v>3572</v>
      </c>
      <c r="K3574">
        <v>2.3743950252854439E-3</v>
      </c>
      <c r="L3574" s="267">
        <v>-7.2288490621123761E-5</v>
      </c>
    </row>
    <row r="3575" spans="1:12" ht="14.4" x14ac:dyDescent="0.3">
      <c r="A3575" s="8">
        <v>38952</v>
      </c>
      <c r="B3575" s="260">
        <v>1298.7299800000001</v>
      </c>
      <c r="C3575" s="260">
        <v>1301.5</v>
      </c>
      <c r="D3575" s="260">
        <v>1289.8199460000001</v>
      </c>
      <c r="E3575" s="260">
        <v>1292.98999</v>
      </c>
      <c r="F3575" s="261">
        <v>1292.98999</v>
      </c>
      <c r="G3575" s="260">
        <v>1893670000</v>
      </c>
      <c r="H3575" s="263">
        <f t="shared" si="55"/>
        <v>-4.4886560434759743E-3</v>
      </c>
      <c r="I3575" s="262"/>
      <c r="J3575" s="266">
        <v>3573</v>
      </c>
      <c r="K3575">
        <v>-4.4886560434759743E-3</v>
      </c>
      <c r="L3575" s="267">
        <v>-6.3989829486977315E-5</v>
      </c>
    </row>
    <row r="3576" spans="1:12" ht="14.4" x14ac:dyDescent="0.3">
      <c r="A3576" s="8">
        <v>38951</v>
      </c>
      <c r="B3576" s="260">
        <v>1297.5200199999999</v>
      </c>
      <c r="C3576" s="260">
        <v>1302.48999</v>
      </c>
      <c r="D3576" s="260">
        <v>1294.4399410000001</v>
      </c>
      <c r="E3576" s="260">
        <v>1298.8199460000001</v>
      </c>
      <c r="F3576" s="261">
        <v>1298.8199460000001</v>
      </c>
      <c r="G3576" s="260">
        <v>1908740000</v>
      </c>
      <c r="H3576" s="263">
        <f t="shared" si="55"/>
        <v>1.00185429123486E-3</v>
      </c>
      <c r="I3576" s="262"/>
      <c r="J3576" s="266">
        <v>3574</v>
      </c>
      <c r="K3576">
        <v>1.00185429123486E-3</v>
      </c>
      <c r="L3576" s="267">
        <v>-6.1372864230343249E-5</v>
      </c>
    </row>
    <row r="3577" spans="1:12" ht="14.4" x14ac:dyDescent="0.3">
      <c r="A3577" s="8">
        <v>38950</v>
      </c>
      <c r="B3577" s="260">
        <v>1302.3000489999999</v>
      </c>
      <c r="C3577" s="260">
        <v>1302.3000489999999</v>
      </c>
      <c r="D3577" s="260">
        <v>1295.51001</v>
      </c>
      <c r="E3577" s="260">
        <v>1297.5200199999999</v>
      </c>
      <c r="F3577" s="261">
        <v>1297.5200199999999</v>
      </c>
      <c r="G3577" s="260">
        <v>1759240000</v>
      </c>
      <c r="H3577" s="263">
        <f t="shared" si="55"/>
        <v>-3.670451370765489E-3</v>
      </c>
      <c r="I3577" s="262"/>
      <c r="J3577" s="266">
        <v>3575</v>
      </c>
      <c r="K3577">
        <v>-3.670451370765489E-3</v>
      </c>
      <c r="L3577" s="267">
        <v>-5.3351013755277141E-5</v>
      </c>
    </row>
    <row r="3578" spans="1:12" ht="14.4" x14ac:dyDescent="0.3">
      <c r="A3578" s="8">
        <v>38947</v>
      </c>
      <c r="B3578" s="260">
        <v>1297.4799800000001</v>
      </c>
      <c r="C3578" s="260">
        <v>1302.3000489999999</v>
      </c>
      <c r="D3578" s="260">
        <v>1293.5699460000001</v>
      </c>
      <c r="E3578" s="260">
        <v>1302.3000489999999</v>
      </c>
      <c r="F3578" s="261">
        <v>1302.3000489999999</v>
      </c>
      <c r="G3578" s="260">
        <v>2033910000</v>
      </c>
      <c r="H3578" s="263">
        <f t="shared" si="55"/>
        <v>3.7149467231084947E-3</v>
      </c>
      <c r="I3578" s="262"/>
      <c r="J3578" s="266">
        <v>3576</v>
      </c>
      <c r="K3578">
        <v>3.7149467231084947E-3</v>
      </c>
      <c r="L3578" s="267">
        <v>-5.2912855823738372E-5</v>
      </c>
    </row>
    <row r="3579" spans="1:12" ht="14.4" x14ac:dyDescent="0.3">
      <c r="A3579" s="8">
        <v>38946</v>
      </c>
      <c r="B3579" s="260">
        <v>1295.369995</v>
      </c>
      <c r="C3579" s="260">
        <v>1300.780029</v>
      </c>
      <c r="D3579" s="260">
        <v>1292.709961</v>
      </c>
      <c r="E3579" s="260">
        <v>1297.4799800000001</v>
      </c>
      <c r="F3579" s="261">
        <v>1297.4799800000001</v>
      </c>
      <c r="G3579" s="260">
        <v>2458340000</v>
      </c>
      <c r="H3579" s="263">
        <f t="shared" si="55"/>
        <v>1.5824289344456891E-3</v>
      </c>
      <c r="I3579" s="262"/>
      <c r="J3579" s="266">
        <v>3577</v>
      </c>
      <c r="K3579">
        <v>1.5824289344456891E-3</v>
      </c>
      <c r="L3579" s="267">
        <v>-4.830127632228564E-5</v>
      </c>
    </row>
    <row r="3580" spans="1:12" ht="14.4" x14ac:dyDescent="0.3">
      <c r="A3580" s="8">
        <v>38945</v>
      </c>
      <c r="B3580" s="260">
        <v>1285.2700199999999</v>
      </c>
      <c r="C3580" s="260">
        <v>1296.209961</v>
      </c>
      <c r="D3580" s="260">
        <v>1285.2700199999999</v>
      </c>
      <c r="E3580" s="260">
        <v>1295.4300539999999</v>
      </c>
      <c r="F3580" s="261">
        <v>1295.4300539999999</v>
      </c>
      <c r="G3580" s="260">
        <v>2554570000</v>
      </c>
      <c r="H3580" s="263">
        <f t="shared" si="55"/>
        <v>7.6619878476075808E-3</v>
      </c>
      <c r="I3580" s="262"/>
      <c r="J3580" s="266">
        <v>3578</v>
      </c>
      <c r="K3580">
        <v>7.6619878476075808E-3</v>
      </c>
      <c r="L3580" s="267">
        <v>-4.7513789798142553E-5</v>
      </c>
    </row>
    <row r="3581" spans="1:12" ht="14.4" x14ac:dyDescent="0.3">
      <c r="A3581" s="8">
        <v>38944</v>
      </c>
      <c r="B3581" s="260">
        <v>1268.1899410000001</v>
      </c>
      <c r="C3581" s="260">
        <v>1286.2299800000001</v>
      </c>
      <c r="D3581" s="260">
        <v>1268.1899410000001</v>
      </c>
      <c r="E3581" s="260">
        <v>1285.579956</v>
      </c>
      <c r="F3581" s="261">
        <v>1285.579956</v>
      </c>
      <c r="G3581" s="260">
        <v>2334100000</v>
      </c>
      <c r="H3581" s="263">
        <f t="shared" si="55"/>
        <v>1.3696466306181312E-2</v>
      </c>
      <c r="I3581" s="262"/>
      <c r="J3581" s="266">
        <v>3579</v>
      </c>
      <c r="K3581">
        <v>1.3696466306181312E-2</v>
      </c>
      <c r="L3581" s="267">
        <v>-4.5112352797271978E-5</v>
      </c>
    </row>
    <row r="3582" spans="1:12" ht="14.4" x14ac:dyDescent="0.3">
      <c r="A3582" s="8">
        <v>38943</v>
      </c>
      <c r="B3582" s="260">
        <v>1266.670044</v>
      </c>
      <c r="C3582" s="260">
        <v>1278.900024</v>
      </c>
      <c r="D3582" s="260">
        <v>1266.670044</v>
      </c>
      <c r="E3582" s="260">
        <v>1268.209961</v>
      </c>
      <c r="F3582" s="261">
        <v>1268.209961</v>
      </c>
      <c r="G3582" s="260">
        <v>2118020000</v>
      </c>
      <c r="H3582" s="263">
        <f t="shared" si="55"/>
        <v>1.1604362470628142E-3</v>
      </c>
      <c r="I3582" s="262"/>
      <c r="J3582" s="266">
        <v>3580</v>
      </c>
      <c r="K3582">
        <v>1.1604362470628142E-3</v>
      </c>
      <c r="L3582" s="267">
        <v>-4.3298097792351925E-5</v>
      </c>
    </row>
    <row r="3583" spans="1:12" ht="14.4" x14ac:dyDescent="0.3">
      <c r="A3583" s="8">
        <v>38940</v>
      </c>
      <c r="B3583" s="260">
        <v>1271.6400149999999</v>
      </c>
      <c r="C3583" s="260">
        <v>1271.6400149999999</v>
      </c>
      <c r="D3583" s="260">
        <v>1262.079956</v>
      </c>
      <c r="E3583" s="260">
        <v>1266.73999</v>
      </c>
      <c r="F3583" s="261">
        <v>1266.73999</v>
      </c>
      <c r="G3583" s="260">
        <v>2004540000</v>
      </c>
      <c r="H3583" s="263">
        <f t="shared" si="55"/>
        <v>-3.9864985845342151E-3</v>
      </c>
      <c r="I3583" s="262"/>
      <c r="J3583" s="266">
        <v>3581</v>
      </c>
      <c r="K3583">
        <v>-3.9864985845342151E-3</v>
      </c>
      <c r="L3583" s="267">
        <v>-4.3296223148248015E-5</v>
      </c>
    </row>
    <row r="3584" spans="1:12" ht="14.4" x14ac:dyDescent="0.3">
      <c r="A3584" s="8">
        <v>38939</v>
      </c>
      <c r="B3584" s="260">
        <v>1265.719971</v>
      </c>
      <c r="C3584" s="260">
        <v>1272.5500489999999</v>
      </c>
      <c r="D3584" s="260">
        <v>1261.3000489999999</v>
      </c>
      <c r="E3584" s="260">
        <v>1271.8100589999999</v>
      </c>
      <c r="F3584" s="261">
        <v>1271.8100589999999</v>
      </c>
      <c r="G3584" s="260">
        <v>2402190000</v>
      </c>
      <c r="H3584" s="263">
        <f t="shared" si="55"/>
        <v>4.6290202826508534E-3</v>
      </c>
      <c r="I3584" s="262"/>
      <c r="J3584" s="266">
        <v>3582</v>
      </c>
      <c r="K3584">
        <v>4.6290202826508534E-3</v>
      </c>
      <c r="L3584" s="267">
        <v>-4.2555587446894367E-5</v>
      </c>
    </row>
    <row r="3585" spans="1:12" ht="14.4" x14ac:dyDescent="0.3">
      <c r="A3585" s="8">
        <v>38938</v>
      </c>
      <c r="B3585" s="260">
        <v>1271.130005</v>
      </c>
      <c r="C3585" s="260">
        <v>1283.73999</v>
      </c>
      <c r="D3585" s="260">
        <v>1264.7299800000001</v>
      </c>
      <c r="E3585" s="260">
        <v>1265.9499510000001</v>
      </c>
      <c r="F3585" s="261">
        <v>1265.9499510000001</v>
      </c>
      <c r="G3585" s="260">
        <v>2555180000</v>
      </c>
      <c r="H3585" s="263">
        <f t="shared" si="55"/>
        <v>-4.3492851535106456E-3</v>
      </c>
      <c r="I3585" s="262"/>
      <c r="J3585" s="266">
        <v>3583</v>
      </c>
      <c r="K3585">
        <v>-4.3492851535106456E-3</v>
      </c>
      <c r="L3585" s="267">
        <v>-4.1384648208356893E-5</v>
      </c>
    </row>
    <row r="3586" spans="1:12" ht="14.4" x14ac:dyDescent="0.3">
      <c r="A3586" s="8">
        <v>38937</v>
      </c>
      <c r="B3586" s="260">
        <v>1275.670044</v>
      </c>
      <c r="C3586" s="260">
        <v>1282.75</v>
      </c>
      <c r="D3586" s="260">
        <v>1268.369995</v>
      </c>
      <c r="E3586" s="260">
        <v>1271.4799800000001</v>
      </c>
      <c r="F3586" s="261">
        <v>1271.4799800000001</v>
      </c>
      <c r="G3586" s="260">
        <v>2457840000</v>
      </c>
      <c r="H3586" s="263">
        <f t="shared" si="55"/>
        <v>-3.3627063912348896E-3</v>
      </c>
      <c r="I3586" s="262"/>
      <c r="J3586" s="266">
        <v>3584</v>
      </c>
      <c r="K3586">
        <v>-3.3627063912348896E-3</v>
      </c>
      <c r="L3586" s="267">
        <v>-3.7755624309835633E-5</v>
      </c>
    </row>
    <row r="3587" spans="1:12" ht="14.4" x14ac:dyDescent="0.3">
      <c r="A3587" s="8">
        <v>38936</v>
      </c>
      <c r="B3587" s="260">
        <v>1279.3100589999999</v>
      </c>
      <c r="C3587" s="260">
        <v>1279.3100589999999</v>
      </c>
      <c r="D3587" s="260">
        <v>1273</v>
      </c>
      <c r="E3587" s="260">
        <v>1275.7700199999999</v>
      </c>
      <c r="F3587" s="261">
        <v>1275.7700199999999</v>
      </c>
      <c r="G3587" s="260">
        <v>2045660000</v>
      </c>
      <c r="H3587" s="263">
        <f t="shared" si="55"/>
        <v>-2.8060632207440191E-3</v>
      </c>
      <c r="I3587" s="262"/>
      <c r="J3587" s="266">
        <v>3585</v>
      </c>
      <c r="K3587">
        <v>-2.8060632207440191E-3</v>
      </c>
      <c r="L3587" s="267">
        <v>-3.052387608604003E-5</v>
      </c>
    </row>
    <row r="3588" spans="1:12" ht="14.4" x14ac:dyDescent="0.3">
      <c r="A3588" s="8">
        <v>38933</v>
      </c>
      <c r="B3588" s="260">
        <v>1280.26001</v>
      </c>
      <c r="C3588" s="260">
        <v>1292.920044</v>
      </c>
      <c r="D3588" s="260">
        <v>1273.8199460000001</v>
      </c>
      <c r="E3588" s="260">
        <v>1279.3599850000001</v>
      </c>
      <c r="F3588" s="261">
        <v>1279.3599850000001</v>
      </c>
      <c r="G3588" s="260">
        <v>2530970000</v>
      </c>
      <c r="H3588" s="263">
        <f t="shared" ref="H3588:H3651" si="56">(F3588-F3589)/F3589</f>
        <v>-7.1081489512648264E-4</v>
      </c>
      <c r="I3588" s="262"/>
      <c r="J3588" s="266">
        <v>3586</v>
      </c>
      <c r="K3588">
        <v>-7.1081489512648264E-4</v>
      </c>
      <c r="L3588" s="267">
        <v>-2.903378506370865E-5</v>
      </c>
    </row>
    <row r="3589" spans="1:12" ht="14.4" x14ac:dyDescent="0.3">
      <c r="A3589" s="8">
        <v>38932</v>
      </c>
      <c r="B3589" s="260">
        <v>1278.219971</v>
      </c>
      <c r="C3589" s="260">
        <v>1283.959961</v>
      </c>
      <c r="D3589" s="260">
        <v>1271.25</v>
      </c>
      <c r="E3589" s="260">
        <v>1280.2700199999999</v>
      </c>
      <c r="F3589" s="261">
        <v>1280.2700199999999</v>
      </c>
      <c r="G3589" s="260">
        <v>2728440000</v>
      </c>
      <c r="H3589" s="263">
        <f t="shared" si="56"/>
        <v>2.2388942656449617E-3</v>
      </c>
      <c r="I3589" s="262"/>
      <c r="J3589" s="266">
        <v>3587</v>
      </c>
      <c r="K3589">
        <v>2.2388942656449617E-3</v>
      </c>
      <c r="L3589" s="267">
        <v>-2.6035841480444922E-5</v>
      </c>
    </row>
    <row r="3590" spans="1:12" ht="14.4" x14ac:dyDescent="0.3">
      <c r="A3590" s="8">
        <v>38931</v>
      </c>
      <c r="B3590" s="260">
        <v>1270.7299800000001</v>
      </c>
      <c r="C3590" s="260">
        <v>1283.420044</v>
      </c>
      <c r="D3590" s="260">
        <v>1270.7299800000001</v>
      </c>
      <c r="E3590" s="260">
        <v>1277.410034</v>
      </c>
      <c r="F3590" s="261">
        <v>1277.410034</v>
      </c>
      <c r="G3590" s="260">
        <v>2610750000</v>
      </c>
      <c r="H3590" s="263">
        <f t="shared" si="56"/>
        <v>5.1065289517143175E-3</v>
      </c>
      <c r="I3590" s="262"/>
      <c r="J3590" s="266">
        <v>3588</v>
      </c>
      <c r="K3590">
        <v>5.1065289517143175E-3</v>
      </c>
      <c r="L3590" s="267">
        <v>-2.6033069221714223E-5</v>
      </c>
    </row>
    <row r="3591" spans="1:12" ht="14.4" x14ac:dyDescent="0.3">
      <c r="A3591" s="8">
        <v>38930</v>
      </c>
      <c r="B3591" s="260">
        <v>1278.530029</v>
      </c>
      <c r="C3591" s="260">
        <v>1278.660034</v>
      </c>
      <c r="D3591" s="260">
        <v>1265.709961</v>
      </c>
      <c r="E3591" s="260">
        <v>1270.920044</v>
      </c>
      <c r="F3591" s="261">
        <v>1270.920044</v>
      </c>
      <c r="G3591" s="260">
        <v>2527690000</v>
      </c>
      <c r="H3591" s="263">
        <f t="shared" si="56"/>
        <v>-4.4960990766003996E-3</v>
      </c>
      <c r="I3591" s="262"/>
      <c r="J3591" s="266">
        <v>3589</v>
      </c>
      <c r="K3591">
        <v>-4.4960990766003996E-3</v>
      </c>
      <c r="L3591" s="267">
        <v>-2.4187507200428796E-5</v>
      </c>
    </row>
    <row r="3592" spans="1:12" ht="14.4" x14ac:dyDescent="0.3">
      <c r="A3592" s="8">
        <v>38929</v>
      </c>
      <c r="B3592" s="260">
        <v>1278.530029</v>
      </c>
      <c r="C3592" s="260">
        <v>1278.660034</v>
      </c>
      <c r="D3592" s="260">
        <v>1274.3100589999999</v>
      </c>
      <c r="E3592" s="260">
        <v>1276.660034</v>
      </c>
      <c r="F3592" s="261">
        <v>1276.660034</v>
      </c>
      <c r="G3592" s="260">
        <v>2461300000</v>
      </c>
      <c r="H3592" s="263">
        <f t="shared" si="56"/>
        <v>-1.4782487408124519E-3</v>
      </c>
      <c r="I3592" s="262"/>
      <c r="J3592" s="266">
        <v>3590</v>
      </c>
      <c r="K3592">
        <v>-1.4782487408124519E-3</v>
      </c>
      <c r="L3592" s="267">
        <v>-2.4117263854984614E-5</v>
      </c>
    </row>
    <row r="3593" spans="1:12" ht="14.4" x14ac:dyDescent="0.3">
      <c r="A3593" s="8">
        <v>38926</v>
      </c>
      <c r="B3593" s="260">
        <v>1263.150024</v>
      </c>
      <c r="C3593" s="260">
        <v>1280.420044</v>
      </c>
      <c r="D3593" s="260">
        <v>1263.150024</v>
      </c>
      <c r="E3593" s="260">
        <v>1278.5500489999999</v>
      </c>
      <c r="F3593" s="261">
        <v>1278.5500489999999</v>
      </c>
      <c r="G3593" s="260">
        <v>2480420000</v>
      </c>
      <c r="H3593" s="263">
        <f t="shared" si="56"/>
        <v>1.2151756329509142E-2</v>
      </c>
      <c r="I3593" s="262"/>
      <c r="J3593" s="266">
        <v>3591</v>
      </c>
      <c r="K3593">
        <v>1.2151756329509142E-2</v>
      </c>
      <c r="L3593" s="267">
        <v>-2.1174620127542803E-5</v>
      </c>
    </row>
    <row r="3594" spans="1:12" ht="14.4" x14ac:dyDescent="0.3">
      <c r="A3594" s="8">
        <v>38925</v>
      </c>
      <c r="B3594" s="260">
        <v>1268.1999510000001</v>
      </c>
      <c r="C3594" s="260">
        <v>1275.849976</v>
      </c>
      <c r="D3594" s="260">
        <v>1261.920044</v>
      </c>
      <c r="E3594" s="260">
        <v>1263.1999510000001</v>
      </c>
      <c r="F3594" s="261">
        <v>1263.1999510000001</v>
      </c>
      <c r="G3594" s="260">
        <v>2776710000</v>
      </c>
      <c r="H3594" s="263">
        <f t="shared" si="56"/>
        <v>-4.0997105815254817E-3</v>
      </c>
      <c r="I3594" s="262"/>
      <c r="J3594" s="266">
        <v>3592</v>
      </c>
      <c r="K3594">
        <v>-4.0997105815254817E-3</v>
      </c>
      <c r="L3594" s="267">
        <v>-1.8603097307921193E-5</v>
      </c>
    </row>
    <row r="3595" spans="1:12" ht="14.4" x14ac:dyDescent="0.3">
      <c r="A3595" s="8">
        <v>38924</v>
      </c>
      <c r="B3595" s="260">
        <v>1268.869995</v>
      </c>
      <c r="C3595" s="260">
        <v>1273.8900149999999</v>
      </c>
      <c r="D3595" s="260">
        <v>1261.9399410000001</v>
      </c>
      <c r="E3595" s="260">
        <v>1268.400024</v>
      </c>
      <c r="F3595" s="261">
        <v>1268.400024</v>
      </c>
      <c r="G3595" s="260">
        <v>2667710000</v>
      </c>
      <c r="H3595" s="263">
        <f t="shared" si="56"/>
        <v>-3.7827138745081927E-4</v>
      </c>
      <c r="I3595" s="262"/>
      <c r="J3595" s="266">
        <v>3593</v>
      </c>
      <c r="K3595">
        <v>-3.7827138745081927E-4</v>
      </c>
      <c r="L3595" s="267">
        <v>-1.4923927059662311E-5</v>
      </c>
    </row>
    <row r="3596" spans="1:12" ht="14.4" x14ac:dyDescent="0.3">
      <c r="A3596" s="8">
        <v>38923</v>
      </c>
      <c r="B3596" s="260">
        <v>1260.910034</v>
      </c>
      <c r="C3596" s="260">
        <v>1272.3900149999999</v>
      </c>
      <c r="D3596" s="260">
        <v>1257.1899410000001</v>
      </c>
      <c r="E3596" s="260">
        <v>1268.880005</v>
      </c>
      <c r="F3596" s="261">
        <v>1268.880005</v>
      </c>
      <c r="G3596" s="260">
        <v>2563930000</v>
      </c>
      <c r="H3596" s="263">
        <f t="shared" si="56"/>
        <v>6.320808610521365E-3</v>
      </c>
      <c r="I3596" s="262"/>
      <c r="J3596" s="266">
        <v>3594</v>
      </c>
      <c r="K3596">
        <v>6.320808610521365E-3</v>
      </c>
      <c r="L3596" s="267">
        <v>-9.4452671110316577E-6</v>
      </c>
    </row>
    <row r="3597" spans="1:12" ht="14.4" x14ac:dyDescent="0.3">
      <c r="A3597" s="8">
        <v>38922</v>
      </c>
      <c r="B3597" s="260">
        <v>1240.25</v>
      </c>
      <c r="C3597" s="260">
        <v>1262.5</v>
      </c>
      <c r="D3597" s="260">
        <v>1240.25</v>
      </c>
      <c r="E3597" s="260">
        <v>1260.910034</v>
      </c>
      <c r="F3597" s="261">
        <v>1260.910034</v>
      </c>
      <c r="G3597" s="260">
        <v>2312720000</v>
      </c>
      <c r="H3597" s="263">
        <f t="shared" si="56"/>
        <v>1.6625139565439997E-2</v>
      </c>
      <c r="I3597" s="262"/>
      <c r="J3597" s="266">
        <v>3595</v>
      </c>
      <c r="K3597">
        <v>1.6625139565439997E-2</v>
      </c>
      <c r="L3597" s="267">
        <v>-8.0717343823687725E-6</v>
      </c>
    </row>
    <row r="3598" spans="1:12" ht="14.4" x14ac:dyDescent="0.3">
      <c r="A3598" s="8">
        <v>38919</v>
      </c>
      <c r="B3598" s="260">
        <v>1249.119995</v>
      </c>
      <c r="C3598" s="260">
        <v>1250.959961</v>
      </c>
      <c r="D3598" s="260">
        <v>1238.719971</v>
      </c>
      <c r="E3598" s="260">
        <v>1240.290039</v>
      </c>
      <c r="F3598" s="261">
        <v>1240.290039</v>
      </c>
      <c r="G3598" s="260">
        <v>2704090000</v>
      </c>
      <c r="H3598" s="263">
        <f t="shared" si="56"/>
        <v>-7.0768982929042719E-3</v>
      </c>
      <c r="I3598" s="262"/>
      <c r="J3598" s="266">
        <v>3596</v>
      </c>
      <c r="K3598">
        <v>-7.0768982929042719E-3</v>
      </c>
      <c r="L3598" s="267">
        <v>-6.8702814001136976E-6</v>
      </c>
    </row>
    <row r="3599" spans="1:12" ht="14.4" x14ac:dyDescent="0.3">
      <c r="A3599" s="8">
        <v>38918</v>
      </c>
      <c r="B3599" s="260">
        <v>1259.8100589999999</v>
      </c>
      <c r="C3599" s="260">
        <v>1262.5600589999999</v>
      </c>
      <c r="D3599" s="260">
        <v>1249.130005</v>
      </c>
      <c r="E3599" s="260">
        <v>1249.130005</v>
      </c>
      <c r="F3599" s="261">
        <v>1249.130005</v>
      </c>
      <c r="G3599" s="260">
        <v>2345580000</v>
      </c>
      <c r="H3599" s="263">
        <f t="shared" si="56"/>
        <v>-8.4775112912476979E-3</v>
      </c>
      <c r="I3599" s="262"/>
      <c r="J3599" s="266">
        <v>3597</v>
      </c>
      <c r="K3599">
        <v>-8.4775112912476979E-3</v>
      </c>
      <c r="L3599" s="267">
        <v>0</v>
      </c>
    </row>
    <row r="3600" spans="1:12" ht="14.4" x14ac:dyDescent="0.3">
      <c r="A3600" s="8">
        <v>38917</v>
      </c>
      <c r="B3600" s="260">
        <v>1236.73999</v>
      </c>
      <c r="C3600" s="260">
        <v>1261.8100589999999</v>
      </c>
      <c r="D3600" s="260">
        <v>1236.73999</v>
      </c>
      <c r="E3600" s="260">
        <v>1259.8100589999999</v>
      </c>
      <c r="F3600" s="261">
        <v>1259.8100589999999</v>
      </c>
      <c r="G3600" s="260">
        <v>2701980000</v>
      </c>
      <c r="H3600" s="263">
        <f t="shared" si="56"/>
        <v>1.8555110746831912E-2</v>
      </c>
      <c r="I3600" s="262"/>
      <c r="J3600" s="266">
        <v>3598</v>
      </c>
      <c r="K3600">
        <v>1.8555110746831912E-2</v>
      </c>
      <c r="L3600" s="267">
        <v>0</v>
      </c>
    </row>
    <row r="3601" spans="1:12" ht="14.4" x14ac:dyDescent="0.3">
      <c r="A3601" s="8">
        <v>38916</v>
      </c>
      <c r="B3601" s="260">
        <v>1234.4799800000001</v>
      </c>
      <c r="C3601" s="260">
        <v>1239.8599850000001</v>
      </c>
      <c r="D3601" s="260">
        <v>1224.540039</v>
      </c>
      <c r="E3601" s="260">
        <v>1236.8599850000001</v>
      </c>
      <c r="F3601" s="261">
        <v>1236.8599850000001</v>
      </c>
      <c r="G3601" s="260">
        <v>2481750000</v>
      </c>
      <c r="H3601" s="263">
        <f t="shared" si="56"/>
        <v>1.9198171060099216E-3</v>
      </c>
      <c r="I3601" s="262"/>
      <c r="J3601" s="266">
        <v>3599</v>
      </c>
      <c r="K3601">
        <v>1.9198171060099216E-3</v>
      </c>
      <c r="L3601" s="267">
        <v>0</v>
      </c>
    </row>
    <row r="3602" spans="1:12" ht="14.4" x14ac:dyDescent="0.3">
      <c r="A3602" s="8">
        <v>38915</v>
      </c>
      <c r="B3602" s="260">
        <v>1236.1999510000001</v>
      </c>
      <c r="C3602" s="260">
        <v>1240.0699460000001</v>
      </c>
      <c r="D3602" s="260">
        <v>1231.48999</v>
      </c>
      <c r="E3602" s="260">
        <v>1234.48999</v>
      </c>
      <c r="F3602" s="261">
        <v>1234.48999</v>
      </c>
      <c r="G3602" s="260">
        <v>2146410000</v>
      </c>
      <c r="H3602" s="263">
        <f t="shared" si="56"/>
        <v>-1.3832398218563116E-3</v>
      </c>
      <c r="I3602" s="262"/>
      <c r="J3602" s="266">
        <v>3600</v>
      </c>
      <c r="K3602">
        <v>-1.3832398218563116E-3</v>
      </c>
      <c r="L3602" s="267">
        <v>0</v>
      </c>
    </row>
    <row r="3603" spans="1:12" ht="14.4" x14ac:dyDescent="0.3">
      <c r="A3603" s="8">
        <v>38912</v>
      </c>
      <c r="B3603" s="260">
        <v>1242.290039</v>
      </c>
      <c r="C3603" s="260">
        <v>1242.6999510000001</v>
      </c>
      <c r="D3603" s="260">
        <v>1228.4499510000001</v>
      </c>
      <c r="E3603" s="260">
        <v>1236.1999510000001</v>
      </c>
      <c r="F3603" s="261">
        <v>1236.1999510000001</v>
      </c>
      <c r="G3603" s="260">
        <v>2467120000</v>
      </c>
      <c r="H3603" s="263">
        <f t="shared" si="56"/>
        <v>-4.8942894178973856E-3</v>
      </c>
      <c r="I3603" s="262"/>
      <c r="J3603" s="266">
        <v>3601</v>
      </c>
      <c r="K3603">
        <v>-4.8942894178973856E-3</v>
      </c>
      <c r="L3603" s="267">
        <v>0</v>
      </c>
    </row>
    <row r="3604" spans="1:12" ht="14.4" x14ac:dyDescent="0.3">
      <c r="A3604" s="8">
        <v>38911</v>
      </c>
      <c r="B3604" s="260">
        <v>1258.579956</v>
      </c>
      <c r="C3604" s="260">
        <v>1258.579956</v>
      </c>
      <c r="D3604" s="260">
        <v>1241.4300539999999</v>
      </c>
      <c r="E3604" s="260">
        <v>1242.280029</v>
      </c>
      <c r="F3604" s="261">
        <v>1242.280029</v>
      </c>
      <c r="G3604" s="260">
        <v>2545760000</v>
      </c>
      <c r="H3604" s="263">
        <f t="shared" si="56"/>
        <v>-1.2966746632132429E-2</v>
      </c>
      <c r="I3604" s="262"/>
      <c r="J3604" s="266">
        <v>3602</v>
      </c>
      <c r="K3604">
        <v>-1.2966746632132429E-2</v>
      </c>
      <c r="L3604" s="267">
        <v>5.1434619070826407E-6</v>
      </c>
    </row>
    <row r="3605" spans="1:12" ht="14.4" x14ac:dyDescent="0.3">
      <c r="A3605" s="8">
        <v>38910</v>
      </c>
      <c r="B3605" s="260">
        <v>1272.3900149999999</v>
      </c>
      <c r="C3605" s="260">
        <v>1273.3100589999999</v>
      </c>
      <c r="D3605" s="260">
        <v>1257.290039</v>
      </c>
      <c r="E3605" s="260">
        <v>1258.599976</v>
      </c>
      <c r="F3605" s="261">
        <v>1258.599976</v>
      </c>
      <c r="G3605" s="260">
        <v>2250450000</v>
      </c>
      <c r="H3605" s="263">
        <f t="shared" si="56"/>
        <v>-1.0869028090403748E-2</v>
      </c>
      <c r="I3605" s="262"/>
      <c r="J3605" s="266">
        <v>3603</v>
      </c>
      <c r="K3605">
        <v>-1.0869028090403748E-2</v>
      </c>
      <c r="L3605" s="267">
        <v>6.3403386260883958E-6</v>
      </c>
    </row>
    <row r="3606" spans="1:12" ht="14.4" x14ac:dyDescent="0.3">
      <c r="A3606" s="8">
        <v>38909</v>
      </c>
      <c r="B3606" s="260">
        <v>1267.26001</v>
      </c>
      <c r="C3606" s="260">
        <v>1273.6400149999999</v>
      </c>
      <c r="D3606" s="260">
        <v>1259.650024</v>
      </c>
      <c r="E3606" s="260">
        <v>1272.4300539999999</v>
      </c>
      <c r="F3606" s="261">
        <v>1272.4300539999999</v>
      </c>
      <c r="G3606" s="260">
        <v>2310850000</v>
      </c>
      <c r="H3606" s="263">
        <f t="shared" si="56"/>
        <v>4.0163556240282909E-3</v>
      </c>
      <c r="I3606" s="262"/>
      <c r="J3606" s="266">
        <v>3604</v>
      </c>
      <c r="K3606">
        <v>4.0163556240282909E-3</v>
      </c>
      <c r="L3606" s="267">
        <v>6.6142182684914061E-6</v>
      </c>
    </row>
    <row r="3607" spans="1:12" ht="14.4" x14ac:dyDescent="0.3">
      <c r="A3607" s="8">
        <v>38908</v>
      </c>
      <c r="B3607" s="260">
        <v>1265.459961</v>
      </c>
      <c r="C3607" s="260">
        <v>1274.0600589999999</v>
      </c>
      <c r="D3607" s="260">
        <v>1264.459961</v>
      </c>
      <c r="E3607" s="260">
        <v>1267.339966</v>
      </c>
      <c r="F3607" s="261">
        <v>1267.339966</v>
      </c>
      <c r="G3607" s="260">
        <v>1854590000</v>
      </c>
      <c r="H3607" s="263">
        <f t="shared" si="56"/>
        <v>1.4697869815371834E-3</v>
      </c>
      <c r="I3607" s="262"/>
      <c r="J3607" s="266">
        <v>3605</v>
      </c>
      <c r="K3607">
        <v>1.4697869815371834E-3</v>
      </c>
      <c r="L3607" s="267">
        <v>7.1752553560040979E-6</v>
      </c>
    </row>
    <row r="3608" spans="1:12" ht="14.4" x14ac:dyDescent="0.3">
      <c r="A3608" s="8">
        <v>38905</v>
      </c>
      <c r="B3608" s="260">
        <v>1274.079956</v>
      </c>
      <c r="C3608" s="260">
        <v>1275.380005</v>
      </c>
      <c r="D3608" s="260">
        <v>1263.130005</v>
      </c>
      <c r="E3608" s="260">
        <v>1265.4799800000001</v>
      </c>
      <c r="F3608" s="261">
        <v>1265.4799800000001</v>
      </c>
      <c r="G3608" s="260">
        <v>1988150000</v>
      </c>
      <c r="H3608" s="263">
        <f t="shared" si="56"/>
        <v>-6.749950000783129E-3</v>
      </c>
      <c r="I3608" s="262"/>
      <c r="J3608" s="266">
        <v>3606</v>
      </c>
      <c r="K3608">
        <v>-6.749950000783129E-3</v>
      </c>
      <c r="L3608" s="267">
        <v>8.4744331317413484E-6</v>
      </c>
    </row>
    <row r="3609" spans="1:12" ht="14.4" x14ac:dyDescent="0.3">
      <c r="A3609" s="8">
        <v>38904</v>
      </c>
      <c r="B3609" s="260">
        <v>1270.579956</v>
      </c>
      <c r="C3609" s="260">
        <v>1278.3199460000001</v>
      </c>
      <c r="D3609" s="260">
        <v>1270.579956</v>
      </c>
      <c r="E3609" s="260">
        <v>1274.079956</v>
      </c>
      <c r="F3609" s="261">
        <v>1274.079956</v>
      </c>
      <c r="G3609" s="260">
        <v>2009160000</v>
      </c>
      <c r="H3609" s="263">
        <f t="shared" si="56"/>
        <v>2.4942143150945037E-3</v>
      </c>
      <c r="I3609" s="262"/>
      <c r="J3609" s="266">
        <v>3607</v>
      </c>
      <c r="K3609">
        <v>2.4942143150945037E-3</v>
      </c>
      <c r="L3609" s="267">
        <v>9.5005183986763676E-6</v>
      </c>
    </row>
    <row r="3610" spans="1:12" ht="14.4" x14ac:dyDescent="0.3">
      <c r="A3610" s="8">
        <v>38903</v>
      </c>
      <c r="B3610" s="260">
        <v>1280.0500489999999</v>
      </c>
      <c r="C3610" s="260">
        <v>1280.0500489999999</v>
      </c>
      <c r="D3610" s="260">
        <v>1265.910034</v>
      </c>
      <c r="E3610" s="260">
        <v>1270.910034</v>
      </c>
      <c r="F3610" s="261">
        <v>1270.910034</v>
      </c>
      <c r="G3610" s="260">
        <v>2165070000</v>
      </c>
      <c r="H3610" s="263">
        <f t="shared" si="56"/>
        <v>-7.2488516764561061E-3</v>
      </c>
      <c r="I3610" s="262"/>
      <c r="J3610" s="266">
        <v>3608</v>
      </c>
      <c r="K3610">
        <v>-7.2488516764561061E-3</v>
      </c>
      <c r="L3610" s="267">
        <v>1.317972350225893E-5</v>
      </c>
    </row>
    <row r="3611" spans="1:12" ht="14.4" x14ac:dyDescent="0.3">
      <c r="A3611" s="8">
        <v>38901</v>
      </c>
      <c r="B3611" s="260">
        <v>1270.0600589999999</v>
      </c>
      <c r="C3611" s="260">
        <v>1280.380005</v>
      </c>
      <c r="D3611" s="260">
        <v>1270.0600589999999</v>
      </c>
      <c r="E3611" s="260">
        <v>1280.1899410000001</v>
      </c>
      <c r="F3611" s="261">
        <v>1280.1899410000001</v>
      </c>
      <c r="G3611" s="260">
        <v>1114470000</v>
      </c>
      <c r="H3611" s="263">
        <f t="shared" si="56"/>
        <v>7.8648955954809616E-3</v>
      </c>
      <c r="I3611" s="262"/>
      <c r="J3611" s="266">
        <v>3609</v>
      </c>
      <c r="K3611">
        <v>7.8648955954809616E-3</v>
      </c>
      <c r="L3611" s="267">
        <v>1.5302067404184722E-5</v>
      </c>
    </row>
    <row r="3612" spans="1:12" ht="14.4" x14ac:dyDescent="0.3">
      <c r="A3612" s="8">
        <v>38898</v>
      </c>
      <c r="B3612" s="260">
        <v>1272.8599850000001</v>
      </c>
      <c r="C3612" s="260">
        <v>1276.3000489999999</v>
      </c>
      <c r="D3612" s="260">
        <v>1270.1999510000001</v>
      </c>
      <c r="E3612" s="260">
        <v>1270.1999510000001</v>
      </c>
      <c r="F3612" s="261">
        <v>1270.1999510000001</v>
      </c>
      <c r="G3612" s="260">
        <v>3049560000</v>
      </c>
      <c r="H3612" s="263">
        <f t="shared" si="56"/>
        <v>-2.0976564853349079E-3</v>
      </c>
      <c r="I3612" s="262"/>
      <c r="J3612" s="266">
        <v>3610</v>
      </c>
      <c r="K3612">
        <v>-2.0976564853349079E-3</v>
      </c>
      <c r="L3612" s="267">
        <v>1.5638394034980837E-5</v>
      </c>
    </row>
    <row r="3613" spans="1:12" ht="14.4" x14ac:dyDescent="0.3">
      <c r="A3613" s="8">
        <v>38897</v>
      </c>
      <c r="B3613" s="260">
        <v>1245.9399410000001</v>
      </c>
      <c r="C3613" s="260">
        <v>1272.880005</v>
      </c>
      <c r="D3613" s="260">
        <v>1245.9399410000001</v>
      </c>
      <c r="E3613" s="260">
        <v>1272.869995</v>
      </c>
      <c r="F3613" s="261">
        <v>1272.869995</v>
      </c>
      <c r="G3613" s="260">
        <v>2621250000</v>
      </c>
      <c r="H3613" s="263">
        <f t="shared" si="56"/>
        <v>2.1565004012841105E-2</v>
      </c>
      <c r="I3613" s="262"/>
      <c r="J3613" s="266">
        <v>3611</v>
      </c>
      <c r="K3613">
        <v>2.1565004012841105E-2</v>
      </c>
      <c r="L3613" s="267">
        <v>1.5720164444218068E-5</v>
      </c>
    </row>
    <row r="3614" spans="1:12" ht="14.4" x14ac:dyDescent="0.3">
      <c r="A3614" s="8">
        <v>38896</v>
      </c>
      <c r="B3614" s="260">
        <v>1238.98999</v>
      </c>
      <c r="C3614" s="260">
        <v>1247.0600589999999</v>
      </c>
      <c r="D3614" s="260">
        <v>1237.589966</v>
      </c>
      <c r="E3614" s="260">
        <v>1246</v>
      </c>
      <c r="F3614" s="261">
        <v>1246</v>
      </c>
      <c r="G3614" s="260">
        <v>2085490000</v>
      </c>
      <c r="H3614" s="263">
        <f t="shared" si="56"/>
        <v>5.4874509916761158E-3</v>
      </c>
      <c r="I3614" s="262"/>
      <c r="J3614" s="266">
        <v>3612</v>
      </c>
      <c r="K3614">
        <v>5.4874509916761158E-3</v>
      </c>
      <c r="L3614" s="267">
        <v>1.5920188809930249E-5</v>
      </c>
    </row>
    <row r="3615" spans="1:12" ht="14.4" x14ac:dyDescent="0.3">
      <c r="A3615" s="8">
        <v>38895</v>
      </c>
      <c r="B3615" s="260">
        <v>1250.5500489999999</v>
      </c>
      <c r="C3615" s="260">
        <v>1253.369995</v>
      </c>
      <c r="D3615" s="260">
        <v>1238.9399410000001</v>
      </c>
      <c r="E3615" s="260">
        <v>1239.1999510000001</v>
      </c>
      <c r="F3615" s="261">
        <v>1239.1999510000001</v>
      </c>
      <c r="G3615" s="260">
        <v>2203130000</v>
      </c>
      <c r="H3615" s="263">
        <f t="shared" si="56"/>
        <v>-9.0840163319176152E-3</v>
      </c>
      <c r="I3615" s="262"/>
      <c r="J3615" s="266">
        <v>3613</v>
      </c>
      <c r="K3615">
        <v>-9.0840163319176152E-3</v>
      </c>
      <c r="L3615" s="267">
        <v>1.6885680137278147E-5</v>
      </c>
    </row>
    <row r="3616" spans="1:12" ht="14.4" x14ac:dyDescent="0.3">
      <c r="A3616" s="8">
        <v>38894</v>
      </c>
      <c r="B3616" s="260">
        <v>1244.5</v>
      </c>
      <c r="C3616" s="260">
        <v>1250.920044</v>
      </c>
      <c r="D3616" s="260">
        <v>1243.6800539999999</v>
      </c>
      <c r="E3616" s="260">
        <v>1250.5600589999999</v>
      </c>
      <c r="F3616" s="261">
        <v>1250.5600589999999</v>
      </c>
      <c r="G3616" s="260">
        <v>1878580000</v>
      </c>
      <c r="H3616" s="263">
        <f t="shared" si="56"/>
        <v>4.8694728806748973E-3</v>
      </c>
      <c r="I3616" s="262"/>
      <c r="J3616" s="266">
        <v>3614</v>
      </c>
      <c r="K3616">
        <v>4.8694728806748973E-3</v>
      </c>
      <c r="L3616" s="267">
        <v>1.7455767155240763E-5</v>
      </c>
    </row>
    <row r="3617" spans="1:12" ht="14.4" x14ac:dyDescent="0.3">
      <c r="A3617" s="8">
        <v>38891</v>
      </c>
      <c r="B3617" s="260">
        <v>1245.589966</v>
      </c>
      <c r="C3617" s="260">
        <v>1253.130005</v>
      </c>
      <c r="D3617" s="260">
        <v>1241.4300539999999</v>
      </c>
      <c r="E3617" s="260">
        <v>1244.5</v>
      </c>
      <c r="F3617" s="261">
        <v>1244.5</v>
      </c>
      <c r="G3617" s="260">
        <v>2017270000</v>
      </c>
      <c r="H3617" s="263">
        <f t="shared" si="56"/>
        <v>-8.8308929126052719E-4</v>
      </c>
      <c r="I3617" s="262"/>
      <c r="J3617" s="266">
        <v>3615</v>
      </c>
      <c r="K3617">
        <v>-8.8308929126052719E-4</v>
      </c>
      <c r="L3617" s="267">
        <v>1.9089938756416846E-5</v>
      </c>
    </row>
    <row r="3618" spans="1:12" ht="14.4" x14ac:dyDescent="0.3">
      <c r="A3618" s="8">
        <v>38890</v>
      </c>
      <c r="B3618" s="260">
        <v>1251.920044</v>
      </c>
      <c r="C3618" s="260">
        <v>1251.920044</v>
      </c>
      <c r="D3618" s="260">
        <v>1241.530029</v>
      </c>
      <c r="E3618" s="260">
        <v>1245.599976</v>
      </c>
      <c r="F3618" s="261">
        <v>1245.599976</v>
      </c>
      <c r="G3618" s="260">
        <v>2148180000</v>
      </c>
      <c r="H3618" s="263">
        <f t="shared" si="56"/>
        <v>-5.270703767980011E-3</v>
      </c>
      <c r="I3618" s="262"/>
      <c r="J3618" s="266">
        <v>3616</v>
      </c>
      <c r="K3618">
        <v>-5.270703767980011E-3</v>
      </c>
      <c r="L3618" s="267">
        <v>1.9974856538301507E-5</v>
      </c>
    </row>
    <row r="3619" spans="1:12" ht="14.4" x14ac:dyDescent="0.3">
      <c r="A3619" s="8">
        <v>38889</v>
      </c>
      <c r="B3619" s="260">
        <v>1240.089966</v>
      </c>
      <c r="C3619" s="260">
        <v>1257.959961</v>
      </c>
      <c r="D3619" s="260">
        <v>1240.089966</v>
      </c>
      <c r="E3619" s="260">
        <v>1252.1999510000001</v>
      </c>
      <c r="F3619" s="261">
        <v>1252.1999510000001</v>
      </c>
      <c r="G3619" s="260">
        <v>2361230000</v>
      </c>
      <c r="H3619" s="263">
        <f t="shared" si="56"/>
        <v>9.7409573659846017E-3</v>
      </c>
      <c r="I3619" s="262"/>
      <c r="J3619" s="266">
        <v>3617</v>
      </c>
      <c r="K3619">
        <v>9.7409573659846017E-3</v>
      </c>
      <c r="L3619" s="267">
        <v>2.1699943693894469E-5</v>
      </c>
    </row>
    <row r="3620" spans="1:12" ht="14.4" x14ac:dyDescent="0.3">
      <c r="A3620" s="8">
        <v>38888</v>
      </c>
      <c r="B3620" s="260">
        <v>1240.119995</v>
      </c>
      <c r="C3620" s="260">
        <v>1249.01001</v>
      </c>
      <c r="D3620" s="260">
        <v>1238.869995</v>
      </c>
      <c r="E3620" s="260">
        <v>1240.119995</v>
      </c>
      <c r="F3620" s="261">
        <v>1240.119995</v>
      </c>
      <c r="G3620" s="260">
        <v>2232950000</v>
      </c>
      <c r="H3620" s="263">
        <f t="shared" si="56"/>
        <v>-8.0717343823687725E-6</v>
      </c>
      <c r="I3620" s="262"/>
      <c r="J3620" s="266">
        <v>3618</v>
      </c>
      <c r="K3620">
        <v>-8.0717343823687725E-6</v>
      </c>
      <c r="L3620" s="267">
        <v>2.2096155231608681E-5</v>
      </c>
    </row>
    <row r="3621" spans="1:12" ht="14.4" x14ac:dyDescent="0.3">
      <c r="A3621" s="8">
        <v>38887</v>
      </c>
      <c r="B3621" s="260">
        <v>1251.540039</v>
      </c>
      <c r="C3621" s="260">
        <v>1255.9300539999999</v>
      </c>
      <c r="D3621" s="260">
        <v>1237.170044</v>
      </c>
      <c r="E3621" s="260">
        <v>1240.130005</v>
      </c>
      <c r="F3621" s="261">
        <v>1240.130005</v>
      </c>
      <c r="G3621" s="260">
        <v>2517200000</v>
      </c>
      <c r="H3621" s="263">
        <f t="shared" si="56"/>
        <v>-9.1167950240863185E-3</v>
      </c>
      <c r="I3621" s="262"/>
      <c r="J3621" s="266">
        <v>3619</v>
      </c>
      <c r="K3621">
        <v>-9.1167950240863185E-3</v>
      </c>
      <c r="L3621" s="267">
        <v>2.2782584352323548E-5</v>
      </c>
    </row>
    <row r="3622" spans="1:12" ht="14.4" x14ac:dyDescent="0.3">
      <c r="A3622" s="8">
        <v>38884</v>
      </c>
      <c r="B3622" s="260">
        <v>1256.160034</v>
      </c>
      <c r="C3622" s="260">
        <v>1256.2700199999999</v>
      </c>
      <c r="D3622" s="260">
        <v>1246.329956</v>
      </c>
      <c r="E3622" s="260">
        <v>1251.540039</v>
      </c>
      <c r="F3622" s="261">
        <v>1251.540039</v>
      </c>
      <c r="G3622" s="260">
        <v>2783390000</v>
      </c>
      <c r="H3622" s="263">
        <f t="shared" si="56"/>
        <v>-3.6778713499493625E-3</v>
      </c>
      <c r="I3622" s="262"/>
      <c r="J3622" s="266">
        <v>3620</v>
      </c>
      <c r="K3622">
        <v>-3.6778713499493625E-3</v>
      </c>
      <c r="L3622" s="267">
        <v>2.3766430965607255E-5</v>
      </c>
    </row>
    <row r="3623" spans="1:12" ht="14.4" x14ac:dyDescent="0.3">
      <c r="A3623" s="8">
        <v>38883</v>
      </c>
      <c r="B3623" s="260">
        <v>1230.01001</v>
      </c>
      <c r="C3623" s="260">
        <v>1258.6400149999999</v>
      </c>
      <c r="D3623" s="260">
        <v>1230.01001</v>
      </c>
      <c r="E3623" s="260">
        <v>1256.160034</v>
      </c>
      <c r="F3623" s="261">
        <v>1256.160034</v>
      </c>
      <c r="G3623" s="260">
        <v>2775480000</v>
      </c>
      <c r="H3623" s="263">
        <f t="shared" si="56"/>
        <v>2.1235077047764311E-2</v>
      </c>
      <c r="I3623" s="262"/>
      <c r="J3623" s="266">
        <v>3621</v>
      </c>
      <c r="K3623">
        <v>2.1235077047764311E-2</v>
      </c>
      <c r="L3623" s="267">
        <v>2.4193353474374625E-5</v>
      </c>
    </row>
    <row r="3624" spans="1:12" ht="14.4" x14ac:dyDescent="0.3">
      <c r="A3624" s="8">
        <v>38882</v>
      </c>
      <c r="B3624" s="260">
        <v>1223.660034</v>
      </c>
      <c r="C3624" s="260">
        <v>1231.459961</v>
      </c>
      <c r="D3624" s="260">
        <v>1219.290039</v>
      </c>
      <c r="E3624" s="260">
        <v>1230.040039</v>
      </c>
      <c r="F3624" s="261">
        <v>1230.040039</v>
      </c>
      <c r="G3624" s="260">
        <v>2667990000</v>
      </c>
      <c r="H3624" s="263">
        <f t="shared" si="56"/>
        <v>5.1893030965103676E-3</v>
      </c>
      <c r="I3624" s="262"/>
      <c r="J3624" s="266">
        <v>3622</v>
      </c>
      <c r="K3624">
        <v>5.1893030965103676E-3</v>
      </c>
      <c r="L3624" s="267">
        <v>2.4702417574838641E-5</v>
      </c>
    </row>
    <row r="3625" spans="1:12" ht="14.4" x14ac:dyDescent="0.3">
      <c r="A3625" s="8">
        <v>38881</v>
      </c>
      <c r="B3625" s="260">
        <v>1236.079956</v>
      </c>
      <c r="C3625" s="260">
        <v>1243.369995</v>
      </c>
      <c r="D3625" s="260">
        <v>1222.5200199999999</v>
      </c>
      <c r="E3625" s="260">
        <v>1223.6899410000001</v>
      </c>
      <c r="F3625" s="261">
        <v>1223.6899410000001</v>
      </c>
      <c r="G3625" s="260">
        <v>3215770000</v>
      </c>
      <c r="H3625" s="263">
        <f t="shared" si="56"/>
        <v>-1.1111650387564141E-2</v>
      </c>
      <c r="I3625" s="262"/>
      <c r="J3625" s="266">
        <v>3623</v>
      </c>
      <c r="K3625">
        <v>-1.1111650387564141E-2</v>
      </c>
      <c r="L3625" s="267">
        <v>2.6121703113743371E-5</v>
      </c>
    </row>
    <row r="3626" spans="1:12" ht="14.4" x14ac:dyDescent="0.3">
      <c r="A3626" s="8">
        <v>38880</v>
      </c>
      <c r="B3626" s="260">
        <v>1252.2700199999999</v>
      </c>
      <c r="C3626" s="260">
        <v>1255.219971</v>
      </c>
      <c r="D3626" s="260">
        <v>1236.4300539999999</v>
      </c>
      <c r="E3626" s="260">
        <v>1237.4399410000001</v>
      </c>
      <c r="F3626" s="261">
        <v>1237.4399410000001</v>
      </c>
      <c r="G3626" s="260">
        <v>2247010000</v>
      </c>
      <c r="H3626" s="263">
        <f t="shared" si="56"/>
        <v>-1.186625203110557E-2</v>
      </c>
      <c r="I3626" s="262"/>
      <c r="J3626" s="266">
        <v>3624</v>
      </c>
      <c r="K3626">
        <v>-1.186625203110557E-2</v>
      </c>
      <c r="L3626" s="267">
        <v>2.7583356752611302E-5</v>
      </c>
    </row>
    <row r="3627" spans="1:12" ht="14.4" x14ac:dyDescent="0.3">
      <c r="A3627" s="8">
        <v>38877</v>
      </c>
      <c r="B3627" s="260">
        <v>1257.9300539999999</v>
      </c>
      <c r="C3627" s="260">
        <v>1262.579956</v>
      </c>
      <c r="D3627" s="260">
        <v>1250.030029</v>
      </c>
      <c r="E3627" s="260">
        <v>1252.3000489999999</v>
      </c>
      <c r="F3627" s="261">
        <v>1252.3000489999999</v>
      </c>
      <c r="G3627" s="260">
        <v>2214000000</v>
      </c>
      <c r="H3627" s="263">
        <f t="shared" si="56"/>
        <v>-4.4756105334295346E-3</v>
      </c>
      <c r="I3627" s="262"/>
      <c r="J3627" s="266">
        <v>3625</v>
      </c>
      <c r="K3627">
        <v>-4.4756105334295346E-3</v>
      </c>
      <c r="L3627" s="267">
        <v>2.836756572989134E-5</v>
      </c>
    </row>
    <row r="3628" spans="1:12" ht="14.4" x14ac:dyDescent="0.3">
      <c r="A3628" s="8">
        <v>38876</v>
      </c>
      <c r="B3628" s="260">
        <v>1256.079956</v>
      </c>
      <c r="C3628" s="260">
        <v>1259.849976</v>
      </c>
      <c r="D3628" s="260">
        <v>1235.1800539999999</v>
      </c>
      <c r="E3628" s="260">
        <v>1257.9300539999999</v>
      </c>
      <c r="F3628" s="261">
        <v>1257.9300539999999</v>
      </c>
      <c r="G3628" s="260">
        <v>3543790000</v>
      </c>
      <c r="H3628" s="263">
        <f t="shared" si="56"/>
        <v>1.4170520765757649E-3</v>
      </c>
      <c r="I3628" s="262"/>
      <c r="J3628" s="266">
        <v>3626</v>
      </c>
      <c r="K3628">
        <v>1.4170520765757649E-3</v>
      </c>
      <c r="L3628" s="267">
        <v>3.3984895565162446E-5</v>
      </c>
    </row>
    <row r="3629" spans="1:12" ht="14.4" x14ac:dyDescent="0.3">
      <c r="A3629" s="8">
        <v>38875</v>
      </c>
      <c r="B3629" s="260">
        <v>1263.6099850000001</v>
      </c>
      <c r="C3629" s="260">
        <v>1272.469971</v>
      </c>
      <c r="D3629" s="260">
        <v>1255.7700199999999</v>
      </c>
      <c r="E3629" s="260">
        <v>1256.150024</v>
      </c>
      <c r="F3629" s="261">
        <v>1256.150024</v>
      </c>
      <c r="G3629" s="260">
        <v>2644170000</v>
      </c>
      <c r="H3629" s="263">
        <f t="shared" si="56"/>
        <v>-6.0924572901997183E-3</v>
      </c>
      <c r="I3629" s="262"/>
      <c r="J3629" s="266">
        <v>3627</v>
      </c>
      <c r="K3629">
        <v>-6.0924572901997183E-3</v>
      </c>
      <c r="L3629" s="267">
        <v>3.7446077189371702E-5</v>
      </c>
    </row>
    <row r="3630" spans="1:12" ht="14.4" x14ac:dyDescent="0.3">
      <c r="A3630" s="8">
        <v>38874</v>
      </c>
      <c r="B3630" s="260">
        <v>1265.2299800000001</v>
      </c>
      <c r="C3630" s="260">
        <v>1269.880005</v>
      </c>
      <c r="D3630" s="260">
        <v>1254.459961</v>
      </c>
      <c r="E3630" s="260">
        <v>1263.849976</v>
      </c>
      <c r="F3630" s="261">
        <v>1263.849976</v>
      </c>
      <c r="G3630" s="260">
        <v>2697650000</v>
      </c>
      <c r="H3630" s="263">
        <f t="shared" si="56"/>
        <v>-1.1381287733349564E-3</v>
      </c>
      <c r="I3630" s="262"/>
      <c r="J3630" s="266">
        <v>3628</v>
      </c>
      <c r="K3630">
        <v>-1.1381287733349564E-3</v>
      </c>
      <c r="L3630" s="267">
        <v>3.7757049850824848E-5</v>
      </c>
    </row>
    <row r="3631" spans="1:12" ht="14.4" x14ac:dyDescent="0.3">
      <c r="A3631" s="8">
        <v>38873</v>
      </c>
      <c r="B3631" s="260">
        <v>1288.160034</v>
      </c>
      <c r="C3631" s="260">
        <v>1288.160034</v>
      </c>
      <c r="D3631" s="260">
        <v>1264.660034</v>
      </c>
      <c r="E3631" s="260">
        <v>1265.290039</v>
      </c>
      <c r="F3631" s="261">
        <v>1265.290039</v>
      </c>
      <c r="G3631" s="260">
        <v>2313470000</v>
      </c>
      <c r="H3631" s="263">
        <f t="shared" si="56"/>
        <v>-1.7799702314970561E-2</v>
      </c>
      <c r="I3631" s="262"/>
      <c r="J3631" s="266">
        <v>3629</v>
      </c>
      <c r="K3631">
        <v>-1.7799702314970561E-2</v>
      </c>
      <c r="L3631" s="267">
        <v>3.8122920939531678E-5</v>
      </c>
    </row>
    <row r="3632" spans="1:12" ht="14.4" x14ac:dyDescent="0.3">
      <c r="A3632" s="8">
        <v>38870</v>
      </c>
      <c r="B3632" s="260">
        <v>1285.709961</v>
      </c>
      <c r="C3632" s="260">
        <v>1290.6800539999999</v>
      </c>
      <c r="D3632" s="260">
        <v>1280.219971</v>
      </c>
      <c r="E3632" s="260">
        <v>1288.219971</v>
      </c>
      <c r="F3632" s="261">
        <v>1288.219971</v>
      </c>
      <c r="G3632" s="260">
        <v>2295540000</v>
      </c>
      <c r="H3632" s="263">
        <f t="shared" si="56"/>
        <v>1.9522365666730381E-3</v>
      </c>
      <c r="I3632" s="262"/>
      <c r="J3632" s="266">
        <v>3630</v>
      </c>
      <c r="K3632">
        <v>1.9522365666730381E-3</v>
      </c>
      <c r="L3632" s="267">
        <v>4.1373099680037023E-5</v>
      </c>
    </row>
    <row r="3633" spans="1:12" ht="14.4" x14ac:dyDescent="0.3">
      <c r="A3633" s="8">
        <v>38869</v>
      </c>
      <c r="B3633" s="260">
        <v>1270.0500489999999</v>
      </c>
      <c r="C3633" s="260">
        <v>1285.709961</v>
      </c>
      <c r="D3633" s="260">
        <v>1269.1899410000001</v>
      </c>
      <c r="E3633" s="260">
        <v>1285.709961</v>
      </c>
      <c r="F3633" s="261">
        <v>1285.709961</v>
      </c>
      <c r="G3633" s="260">
        <v>2360160000</v>
      </c>
      <c r="H3633" s="263">
        <f t="shared" si="56"/>
        <v>1.2298337454939013E-2</v>
      </c>
      <c r="I3633" s="262"/>
      <c r="J3633" s="266">
        <v>3631</v>
      </c>
      <c r="K3633">
        <v>1.2298337454939013E-2</v>
      </c>
      <c r="L3633" s="267">
        <v>4.2659519303345117E-5</v>
      </c>
    </row>
    <row r="3634" spans="1:12" ht="14.4" x14ac:dyDescent="0.3">
      <c r="A3634" s="8">
        <v>38868</v>
      </c>
      <c r="B3634" s="260">
        <v>1259.380005</v>
      </c>
      <c r="C3634" s="260">
        <v>1270.089966</v>
      </c>
      <c r="D3634" s="260">
        <v>1259.380005</v>
      </c>
      <c r="E3634" s="260">
        <v>1270.089966</v>
      </c>
      <c r="F3634" s="261">
        <v>1270.089966</v>
      </c>
      <c r="G3634" s="260">
        <v>2692160000</v>
      </c>
      <c r="H3634" s="263">
        <f t="shared" si="56"/>
        <v>8.1119250720785574E-3</v>
      </c>
      <c r="I3634" s="262"/>
      <c r="J3634" s="266">
        <v>3632</v>
      </c>
      <c r="K3634">
        <v>8.1119250720785574E-3</v>
      </c>
      <c r="L3634" s="267">
        <v>4.2889760728085995E-5</v>
      </c>
    </row>
    <row r="3635" spans="1:12" ht="14.4" x14ac:dyDescent="0.3">
      <c r="A3635" s="8">
        <v>38867</v>
      </c>
      <c r="B3635" s="260">
        <v>1280.040039</v>
      </c>
      <c r="C3635" s="260">
        <v>1280.040039</v>
      </c>
      <c r="D3635" s="260">
        <v>1259.869995</v>
      </c>
      <c r="E3635" s="260">
        <v>1259.869995</v>
      </c>
      <c r="F3635" s="261">
        <v>1259.869995</v>
      </c>
      <c r="G3635" s="260">
        <v>2176190000</v>
      </c>
      <c r="H3635" s="263">
        <f t="shared" si="56"/>
        <v>-1.5849611346326391E-2</v>
      </c>
      <c r="I3635" s="262"/>
      <c r="J3635" s="266">
        <v>3633</v>
      </c>
      <c r="K3635">
        <v>-1.5849611346326391E-2</v>
      </c>
      <c r="L3635" s="267">
        <v>4.3679391171060963E-5</v>
      </c>
    </row>
    <row r="3636" spans="1:12" ht="14.4" x14ac:dyDescent="0.3">
      <c r="A3636" s="8">
        <v>38863</v>
      </c>
      <c r="B3636" s="260">
        <v>1272.709961</v>
      </c>
      <c r="C3636" s="260">
        <v>1280.540039</v>
      </c>
      <c r="D3636" s="260">
        <v>1272.5</v>
      </c>
      <c r="E3636" s="260">
        <v>1280.160034</v>
      </c>
      <c r="F3636" s="261">
        <v>1280.160034</v>
      </c>
      <c r="G3636" s="260">
        <v>1814020000</v>
      </c>
      <c r="H3636" s="263">
        <f t="shared" si="56"/>
        <v>5.7193364428723293E-3</v>
      </c>
      <c r="I3636" s="262"/>
      <c r="J3636" s="266">
        <v>3634</v>
      </c>
      <c r="K3636">
        <v>5.7193364428723293E-3</v>
      </c>
      <c r="L3636" s="267">
        <v>4.3695958557109211E-5</v>
      </c>
    </row>
    <row r="3637" spans="1:12" ht="14.4" x14ac:dyDescent="0.3">
      <c r="A3637" s="8">
        <v>38862</v>
      </c>
      <c r="B3637" s="260">
        <v>1258.410034</v>
      </c>
      <c r="C3637" s="260">
        <v>1273.26001</v>
      </c>
      <c r="D3637" s="260">
        <v>1258.410034</v>
      </c>
      <c r="E3637" s="260">
        <v>1272.880005</v>
      </c>
      <c r="F3637" s="261">
        <v>1272.880005</v>
      </c>
      <c r="G3637" s="260">
        <v>2372730000</v>
      </c>
      <c r="H3637" s="263">
        <f t="shared" si="56"/>
        <v>1.1370094324499236E-2</v>
      </c>
      <c r="I3637" s="262"/>
      <c r="J3637" s="266">
        <v>3635</v>
      </c>
      <c r="K3637">
        <v>1.1370094324499236E-2</v>
      </c>
      <c r="L3637" s="267">
        <v>4.4111232341265901E-5</v>
      </c>
    </row>
    <row r="3638" spans="1:12" ht="14.4" x14ac:dyDescent="0.3">
      <c r="A3638" s="8">
        <v>38861</v>
      </c>
      <c r="B3638" s="260">
        <v>1256.5600589999999</v>
      </c>
      <c r="C3638" s="260">
        <v>1264.530029</v>
      </c>
      <c r="D3638" s="260">
        <v>1245.339966</v>
      </c>
      <c r="E3638" s="260">
        <v>1258.5699460000001</v>
      </c>
      <c r="F3638" s="261">
        <v>1258.5699460000001</v>
      </c>
      <c r="G3638" s="260">
        <v>2999030000</v>
      </c>
      <c r="H3638" s="263">
        <f t="shared" si="56"/>
        <v>1.5836556921810666E-3</v>
      </c>
      <c r="I3638" s="262"/>
      <c r="J3638" s="266">
        <v>3636</v>
      </c>
      <c r="K3638">
        <v>1.5836556921810666E-3</v>
      </c>
      <c r="L3638" s="267">
        <v>4.4162807257763892E-5</v>
      </c>
    </row>
    <row r="3639" spans="1:12" ht="14.4" x14ac:dyDescent="0.3">
      <c r="A3639" s="8">
        <v>38860</v>
      </c>
      <c r="B3639" s="260">
        <v>1262.0600589999999</v>
      </c>
      <c r="C3639" s="260">
        <v>1273.670044</v>
      </c>
      <c r="D3639" s="260">
        <v>1256.150024</v>
      </c>
      <c r="E3639" s="260">
        <v>1256.579956</v>
      </c>
      <c r="F3639" s="261">
        <v>1256.579956</v>
      </c>
      <c r="G3639" s="260">
        <v>2605250000</v>
      </c>
      <c r="H3639" s="263">
        <f t="shared" si="56"/>
        <v>-4.3499886970607207E-3</v>
      </c>
      <c r="I3639" s="262"/>
      <c r="J3639" s="266">
        <v>3637</v>
      </c>
      <c r="K3639">
        <v>-4.3499886970607207E-3</v>
      </c>
      <c r="L3639" s="267">
        <v>4.4271169257443819E-5</v>
      </c>
    </row>
    <row r="3640" spans="1:12" ht="14.4" x14ac:dyDescent="0.3">
      <c r="A3640" s="8">
        <v>38859</v>
      </c>
      <c r="B3640" s="260">
        <v>1267.030029</v>
      </c>
      <c r="C3640" s="260">
        <v>1268.7700199999999</v>
      </c>
      <c r="D3640" s="260">
        <v>1252.9799800000001</v>
      </c>
      <c r="E3640" s="260">
        <v>1262.0699460000001</v>
      </c>
      <c r="F3640" s="261">
        <v>1262.0699460000001</v>
      </c>
      <c r="G3640" s="260">
        <v>2773010000</v>
      </c>
      <c r="H3640" s="263">
        <f t="shared" si="56"/>
        <v>-3.914732000404657E-3</v>
      </c>
      <c r="I3640" s="262"/>
      <c r="J3640" s="266">
        <v>3638</v>
      </c>
      <c r="K3640">
        <v>-3.914732000404657E-3</v>
      </c>
      <c r="L3640" s="267">
        <v>4.6276064861794289E-5</v>
      </c>
    </row>
    <row r="3641" spans="1:12" ht="14.4" x14ac:dyDescent="0.3">
      <c r="A3641" s="8">
        <v>38856</v>
      </c>
      <c r="B3641" s="260">
        <v>1261.8100589999999</v>
      </c>
      <c r="C3641" s="260">
        <v>1272.150024</v>
      </c>
      <c r="D3641" s="260">
        <v>1256.280029</v>
      </c>
      <c r="E3641" s="260">
        <v>1267.030029</v>
      </c>
      <c r="F3641" s="261">
        <v>1267.030029</v>
      </c>
      <c r="G3641" s="260">
        <v>2982300000</v>
      </c>
      <c r="H3641" s="263">
        <f t="shared" si="56"/>
        <v>4.1368904636383975E-3</v>
      </c>
      <c r="I3641" s="262"/>
      <c r="J3641" s="266">
        <v>3639</v>
      </c>
      <c r="K3641">
        <v>4.1368904636383975E-3</v>
      </c>
      <c r="L3641" s="267">
        <v>4.6497939711415682E-5</v>
      </c>
    </row>
    <row r="3642" spans="1:12" ht="14.4" x14ac:dyDescent="0.3">
      <c r="A3642" s="8">
        <v>38855</v>
      </c>
      <c r="B3642" s="260">
        <v>1270.25</v>
      </c>
      <c r="C3642" s="260">
        <v>1274.8900149999999</v>
      </c>
      <c r="D3642" s="260">
        <v>1261.75</v>
      </c>
      <c r="E3642" s="260">
        <v>1261.8100589999999</v>
      </c>
      <c r="F3642" s="261">
        <v>1261.8100589999999</v>
      </c>
      <c r="G3642" s="260">
        <v>2537490000</v>
      </c>
      <c r="H3642" s="263">
        <f t="shared" si="56"/>
        <v>-6.699010770315152E-3</v>
      </c>
      <c r="I3642" s="262"/>
      <c r="J3642" s="266">
        <v>3640</v>
      </c>
      <c r="K3642">
        <v>-6.699010770315152E-3</v>
      </c>
      <c r="L3642" s="267">
        <v>4.761772113711478E-5</v>
      </c>
    </row>
    <row r="3643" spans="1:12" ht="14.4" x14ac:dyDescent="0.3">
      <c r="A3643" s="8">
        <v>38854</v>
      </c>
      <c r="B3643" s="260">
        <v>1291.7299800000001</v>
      </c>
      <c r="C3643" s="260">
        <v>1291.7299800000001</v>
      </c>
      <c r="D3643" s="260">
        <v>1267.3100589999999</v>
      </c>
      <c r="E3643" s="260">
        <v>1270.3199460000001</v>
      </c>
      <c r="F3643" s="261">
        <v>1270.3199460000001</v>
      </c>
      <c r="G3643" s="260">
        <v>2830200000</v>
      </c>
      <c r="H3643" s="263">
        <f t="shared" si="56"/>
        <v>-1.6841070785870133E-2</v>
      </c>
      <c r="I3643" s="262"/>
      <c r="J3643" s="266">
        <v>3641</v>
      </c>
      <c r="K3643">
        <v>-1.6841070785870133E-2</v>
      </c>
      <c r="L3643" s="267">
        <v>4.7859889148873896E-5</v>
      </c>
    </row>
    <row r="3644" spans="1:12" ht="14.4" x14ac:dyDescent="0.3">
      <c r="A3644" s="8">
        <v>38853</v>
      </c>
      <c r="B3644" s="260">
        <v>1294.5</v>
      </c>
      <c r="C3644" s="260">
        <v>1297.880005</v>
      </c>
      <c r="D3644" s="260">
        <v>1288.51001</v>
      </c>
      <c r="E3644" s="260">
        <v>1292.079956</v>
      </c>
      <c r="F3644" s="261">
        <v>1292.079956</v>
      </c>
      <c r="G3644" s="260">
        <v>2386210000</v>
      </c>
      <c r="H3644" s="263">
        <f t="shared" si="56"/>
        <v>-1.8694816531479039E-3</v>
      </c>
      <c r="I3644" s="262"/>
      <c r="J3644" s="266">
        <v>3642</v>
      </c>
      <c r="K3644">
        <v>-1.8694816531479039E-3</v>
      </c>
      <c r="L3644" s="267">
        <v>4.8320702064087352E-5</v>
      </c>
    </row>
    <row r="3645" spans="1:12" ht="14.4" x14ac:dyDescent="0.3">
      <c r="A3645" s="8">
        <v>38852</v>
      </c>
      <c r="B3645" s="260">
        <v>1291.1899410000001</v>
      </c>
      <c r="C3645" s="260">
        <v>1294.8100589999999</v>
      </c>
      <c r="D3645" s="260">
        <v>1284.51001</v>
      </c>
      <c r="E3645" s="260">
        <v>1294.5</v>
      </c>
      <c r="F3645" s="261">
        <v>1294.5</v>
      </c>
      <c r="G3645" s="260">
        <v>2505660000</v>
      </c>
      <c r="H3645" s="263">
        <f t="shared" si="56"/>
        <v>2.5247126988376233E-3</v>
      </c>
      <c r="I3645" s="262"/>
      <c r="J3645" s="266">
        <v>3643</v>
      </c>
      <c r="K3645">
        <v>2.5247126988376233E-3</v>
      </c>
      <c r="L3645" s="267">
        <v>4.833982132609737E-5</v>
      </c>
    </row>
    <row r="3646" spans="1:12" ht="14.4" x14ac:dyDescent="0.3">
      <c r="A3646" s="8">
        <v>38849</v>
      </c>
      <c r="B3646" s="260">
        <v>1305.880005</v>
      </c>
      <c r="C3646" s="260">
        <v>1305.880005</v>
      </c>
      <c r="D3646" s="260">
        <v>1290.380005</v>
      </c>
      <c r="E3646" s="260">
        <v>1291.23999</v>
      </c>
      <c r="F3646" s="261">
        <v>1291.23999</v>
      </c>
      <c r="G3646" s="260">
        <v>2567970000</v>
      </c>
      <c r="H3646" s="263">
        <f t="shared" si="56"/>
        <v>-1.1241158344606837E-2</v>
      </c>
      <c r="I3646" s="262"/>
      <c r="J3646" s="266">
        <v>3644</v>
      </c>
      <c r="K3646">
        <v>-1.1241158344606837E-2</v>
      </c>
      <c r="L3646" s="267">
        <v>4.9986999630176634E-5</v>
      </c>
    </row>
    <row r="3647" spans="1:12" ht="14.4" x14ac:dyDescent="0.3">
      <c r="A3647" s="8">
        <v>38848</v>
      </c>
      <c r="B3647" s="260">
        <v>1322.630005</v>
      </c>
      <c r="C3647" s="260">
        <v>1322.630005</v>
      </c>
      <c r="D3647" s="260">
        <v>1303.4499510000001</v>
      </c>
      <c r="E3647" s="260">
        <v>1305.920044</v>
      </c>
      <c r="F3647" s="261">
        <v>1305.920044</v>
      </c>
      <c r="G3647" s="260">
        <v>2531520000</v>
      </c>
      <c r="H3647" s="263">
        <f t="shared" si="56"/>
        <v>-1.2798074087881306E-2</v>
      </c>
      <c r="I3647" s="262"/>
      <c r="J3647" s="266">
        <v>3645</v>
      </c>
      <c r="K3647">
        <v>-1.2798074087881306E-2</v>
      </c>
      <c r="L3647" s="267">
        <v>5.3072619284902259E-5</v>
      </c>
    </row>
    <row r="3648" spans="1:12" ht="14.4" x14ac:dyDescent="0.3">
      <c r="A3648" s="8">
        <v>38847</v>
      </c>
      <c r="B3648" s="260">
        <v>1324.5699460000001</v>
      </c>
      <c r="C3648" s="260">
        <v>1325.51001</v>
      </c>
      <c r="D3648" s="260">
        <v>1317.4399410000001</v>
      </c>
      <c r="E3648" s="260">
        <v>1322.849976</v>
      </c>
      <c r="F3648" s="261">
        <v>1322.849976</v>
      </c>
      <c r="G3648" s="260">
        <v>2268550000</v>
      </c>
      <c r="H3648" s="263">
        <f t="shared" si="56"/>
        <v>-1.7281487043465207E-3</v>
      </c>
      <c r="I3648" s="262"/>
      <c r="J3648" s="266">
        <v>3646</v>
      </c>
      <c r="K3648">
        <v>-1.7281487043465207E-3</v>
      </c>
      <c r="L3648" s="267">
        <v>5.443120718931801E-5</v>
      </c>
    </row>
    <row r="3649" spans="1:12" ht="14.4" x14ac:dyDescent="0.3">
      <c r="A3649" s="8">
        <v>38846</v>
      </c>
      <c r="B3649" s="260">
        <v>1324.660034</v>
      </c>
      <c r="C3649" s="260">
        <v>1326.599976</v>
      </c>
      <c r="D3649" s="260">
        <v>1322.4799800000001</v>
      </c>
      <c r="E3649" s="260">
        <v>1325.1400149999999</v>
      </c>
      <c r="F3649" s="261">
        <v>1325.1400149999999</v>
      </c>
      <c r="G3649" s="260">
        <v>2157290000</v>
      </c>
      <c r="H3649" s="263">
        <f t="shared" si="56"/>
        <v>3.6234278054768615E-4</v>
      </c>
      <c r="I3649" s="262"/>
      <c r="J3649" s="266">
        <v>3647</v>
      </c>
      <c r="K3649">
        <v>3.6234278054768615E-4</v>
      </c>
      <c r="L3649" s="267">
        <v>5.6231510713566087E-5</v>
      </c>
    </row>
    <row r="3650" spans="1:12" ht="14.4" x14ac:dyDescent="0.3">
      <c r="A3650" s="8">
        <v>38845</v>
      </c>
      <c r="B3650" s="260">
        <v>1325.76001</v>
      </c>
      <c r="C3650" s="260">
        <v>1326.6999510000001</v>
      </c>
      <c r="D3650" s="260">
        <v>1322.869995</v>
      </c>
      <c r="E3650" s="260">
        <v>1324.660034</v>
      </c>
      <c r="F3650" s="261">
        <v>1324.660034</v>
      </c>
      <c r="G3650" s="260">
        <v>2151300000</v>
      </c>
      <c r="H3650" s="263">
        <f t="shared" si="56"/>
        <v>-8.2969465944290302E-4</v>
      </c>
      <c r="I3650" s="262"/>
      <c r="J3650" s="266">
        <v>3648</v>
      </c>
      <c r="K3650">
        <v>-8.2969465944290302E-4</v>
      </c>
      <c r="L3650" s="267">
        <v>6.0194838325284618E-5</v>
      </c>
    </row>
    <row r="3651" spans="1:12" ht="14.4" x14ac:dyDescent="0.3">
      <c r="A3651" s="8">
        <v>38842</v>
      </c>
      <c r="B3651" s="260">
        <v>1312.25</v>
      </c>
      <c r="C3651" s="260">
        <v>1326.530029</v>
      </c>
      <c r="D3651" s="260">
        <v>1312.25</v>
      </c>
      <c r="E3651" s="260">
        <v>1325.76001</v>
      </c>
      <c r="F3651" s="261">
        <v>1325.76001</v>
      </c>
      <c r="G3651" s="260">
        <v>2294760000</v>
      </c>
      <c r="H3651" s="263">
        <f t="shared" si="56"/>
        <v>1.0295301962278503E-2</v>
      </c>
      <c r="I3651" s="262"/>
      <c r="J3651" s="266">
        <v>3649</v>
      </c>
      <c r="K3651">
        <v>1.0295301962278503E-2</v>
      </c>
      <c r="L3651" s="267">
        <v>6.0912715035782736E-5</v>
      </c>
    </row>
    <row r="3652" spans="1:12" ht="14.4" x14ac:dyDescent="0.3">
      <c r="A3652" s="8">
        <v>38841</v>
      </c>
      <c r="B3652" s="260">
        <v>1307.849976</v>
      </c>
      <c r="C3652" s="260">
        <v>1315.1400149999999</v>
      </c>
      <c r="D3652" s="260">
        <v>1307.849976</v>
      </c>
      <c r="E3652" s="260">
        <v>1312.25</v>
      </c>
      <c r="F3652" s="261">
        <v>1312.25</v>
      </c>
      <c r="G3652" s="260">
        <v>2431450000</v>
      </c>
      <c r="H3652" s="263">
        <f t="shared" ref="H3652:H3715" si="57">(F3652-F3653)/F3653</f>
        <v>3.1572065374629358E-3</v>
      </c>
      <c r="I3652" s="262"/>
      <c r="J3652" s="266">
        <v>3650</v>
      </c>
      <c r="K3652">
        <v>3.1572065374629358E-3</v>
      </c>
      <c r="L3652" s="267">
        <v>6.3499857614827187E-5</v>
      </c>
    </row>
    <row r="3653" spans="1:12" ht="14.4" x14ac:dyDescent="0.3">
      <c r="A3653" s="8">
        <v>38840</v>
      </c>
      <c r="B3653" s="260">
        <v>1313.209961</v>
      </c>
      <c r="C3653" s="260">
        <v>1313.469971</v>
      </c>
      <c r="D3653" s="260">
        <v>1303.920044</v>
      </c>
      <c r="E3653" s="260">
        <v>1308.119995</v>
      </c>
      <c r="F3653" s="261">
        <v>1308.119995</v>
      </c>
      <c r="G3653" s="260">
        <v>2395230000</v>
      </c>
      <c r="H3653" s="263">
        <f t="shared" si="57"/>
        <v>-3.8759727318273089E-3</v>
      </c>
      <c r="I3653" s="262"/>
      <c r="J3653" s="266">
        <v>3651</v>
      </c>
      <c r="K3653">
        <v>-3.8759727318273089E-3</v>
      </c>
      <c r="L3653" s="267">
        <v>6.5513549143406767E-5</v>
      </c>
    </row>
    <row r="3654" spans="1:12" ht="14.4" x14ac:dyDescent="0.3">
      <c r="A3654" s="8">
        <v>38839</v>
      </c>
      <c r="B3654" s="260">
        <v>1305.1899410000001</v>
      </c>
      <c r="C3654" s="260">
        <v>1313.660034</v>
      </c>
      <c r="D3654" s="260">
        <v>1305.1899410000001</v>
      </c>
      <c r="E3654" s="260">
        <v>1313.209961</v>
      </c>
      <c r="F3654" s="261">
        <v>1313.209961</v>
      </c>
      <c r="G3654" s="260">
        <v>2403470000</v>
      </c>
      <c r="H3654" s="263">
        <f t="shared" si="57"/>
        <v>6.1447148403972647E-3</v>
      </c>
      <c r="I3654" s="262"/>
      <c r="J3654" s="266">
        <v>3652</v>
      </c>
      <c r="K3654">
        <v>6.1447148403972647E-3</v>
      </c>
      <c r="L3654" s="267">
        <v>6.7791287954622185E-5</v>
      </c>
    </row>
    <row r="3655" spans="1:12" ht="14.4" x14ac:dyDescent="0.3">
      <c r="A3655" s="8">
        <v>38838</v>
      </c>
      <c r="B3655" s="260">
        <v>1310.6099850000001</v>
      </c>
      <c r="C3655" s="260">
        <v>1317.209961</v>
      </c>
      <c r="D3655" s="260">
        <v>1303.459961</v>
      </c>
      <c r="E3655" s="260">
        <v>1305.1899410000001</v>
      </c>
      <c r="F3655" s="261">
        <v>1305.1899410000001</v>
      </c>
      <c r="G3655" s="260">
        <v>2437040000</v>
      </c>
      <c r="H3655" s="263">
        <f t="shared" si="57"/>
        <v>-4.1355125186231211E-3</v>
      </c>
      <c r="I3655" s="262"/>
      <c r="J3655" s="266">
        <v>3653</v>
      </c>
      <c r="K3655">
        <v>-4.1355125186231211E-3</v>
      </c>
      <c r="L3655" s="267">
        <v>7.1666786800208388E-5</v>
      </c>
    </row>
    <row r="3656" spans="1:12" ht="14.4" x14ac:dyDescent="0.3">
      <c r="A3656" s="8">
        <v>38835</v>
      </c>
      <c r="B3656" s="260">
        <v>1309.719971</v>
      </c>
      <c r="C3656" s="260">
        <v>1316.040039</v>
      </c>
      <c r="D3656" s="260">
        <v>1306.160034</v>
      </c>
      <c r="E3656" s="260">
        <v>1310.6099850000001</v>
      </c>
      <c r="F3656" s="261">
        <v>1310.6099850000001</v>
      </c>
      <c r="G3656" s="260">
        <v>2419920000</v>
      </c>
      <c r="H3656" s="263">
        <f t="shared" si="57"/>
        <v>6.7954526135882275E-4</v>
      </c>
      <c r="I3656" s="262"/>
      <c r="J3656" s="266">
        <v>3654</v>
      </c>
      <c r="K3656">
        <v>6.7954526135882275E-4</v>
      </c>
      <c r="L3656" s="267">
        <v>7.2010345846269561E-5</v>
      </c>
    </row>
    <row r="3657" spans="1:12" ht="14.4" x14ac:dyDescent="0.3">
      <c r="A3657" s="8">
        <v>38834</v>
      </c>
      <c r="B3657" s="260">
        <v>1305.410034</v>
      </c>
      <c r="C3657" s="260">
        <v>1315</v>
      </c>
      <c r="D3657" s="260">
        <v>1295.5699460000001</v>
      </c>
      <c r="E3657" s="260">
        <v>1309.719971</v>
      </c>
      <c r="F3657" s="261">
        <v>1309.719971</v>
      </c>
      <c r="G3657" s="260">
        <v>2772010000</v>
      </c>
      <c r="H3657" s="263">
        <f t="shared" si="57"/>
        <v>3.3015963473128863E-3</v>
      </c>
      <c r="I3657" s="262"/>
      <c r="J3657" s="266">
        <v>3655</v>
      </c>
      <c r="K3657">
        <v>3.3015963473128863E-3</v>
      </c>
      <c r="L3657" s="267">
        <v>7.2166817408268093E-5</v>
      </c>
    </row>
    <row r="3658" spans="1:12" ht="14.4" x14ac:dyDescent="0.3">
      <c r="A3658" s="8">
        <v>38833</v>
      </c>
      <c r="B3658" s="260">
        <v>1301.73999</v>
      </c>
      <c r="C3658" s="260">
        <v>1310.969971</v>
      </c>
      <c r="D3658" s="260">
        <v>1301.73999</v>
      </c>
      <c r="E3658" s="260">
        <v>1305.410034</v>
      </c>
      <c r="F3658" s="261">
        <v>1305.410034</v>
      </c>
      <c r="G3658" s="260">
        <v>2502690000</v>
      </c>
      <c r="H3658" s="263">
        <f t="shared" si="57"/>
        <v>2.8193372164897245E-3</v>
      </c>
      <c r="I3658" s="262"/>
      <c r="J3658" s="266">
        <v>3656</v>
      </c>
      <c r="K3658">
        <v>2.8193372164897245E-3</v>
      </c>
      <c r="L3658" s="267">
        <v>7.2581951815607588E-5</v>
      </c>
    </row>
    <row r="3659" spans="1:12" ht="14.4" x14ac:dyDescent="0.3">
      <c r="A3659" s="8">
        <v>38832</v>
      </c>
      <c r="B3659" s="260">
        <v>1308.1099850000001</v>
      </c>
      <c r="C3659" s="260">
        <v>1310.790039</v>
      </c>
      <c r="D3659" s="260">
        <v>1299.170044</v>
      </c>
      <c r="E3659" s="260">
        <v>1301.73999</v>
      </c>
      <c r="F3659" s="261">
        <v>1301.73999</v>
      </c>
      <c r="G3659" s="260">
        <v>2366380000</v>
      </c>
      <c r="H3659" s="263">
        <f t="shared" si="57"/>
        <v>-4.8696172898642131E-3</v>
      </c>
      <c r="I3659" s="262"/>
      <c r="J3659" s="266">
        <v>3657</v>
      </c>
      <c r="K3659">
        <v>-4.8696172898642131E-3</v>
      </c>
      <c r="L3659" s="267">
        <v>7.5310352005064036E-5</v>
      </c>
    </row>
    <row r="3660" spans="1:12" ht="14.4" x14ac:dyDescent="0.3">
      <c r="A3660" s="8">
        <v>38831</v>
      </c>
      <c r="B3660" s="260">
        <v>1311.280029</v>
      </c>
      <c r="C3660" s="260">
        <v>1311.280029</v>
      </c>
      <c r="D3660" s="260">
        <v>1303.790039</v>
      </c>
      <c r="E3660" s="260">
        <v>1308.1099850000001</v>
      </c>
      <c r="F3660" s="261">
        <v>1308.1099850000001</v>
      </c>
      <c r="G3660" s="260">
        <v>2117330000</v>
      </c>
      <c r="H3660" s="263">
        <f t="shared" si="57"/>
        <v>-2.4175187068299058E-3</v>
      </c>
      <c r="I3660" s="262"/>
      <c r="J3660" s="266">
        <v>3658</v>
      </c>
      <c r="K3660">
        <v>-2.4175187068299058E-3</v>
      </c>
      <c r="L3660" s="267">
        <v>7.803634729853712E-5</v>
      </c>
    </row>
    <row r="3661" spans="1:12" ht="14.4" x14ac:dyDescent="0.3">
      <c r="A3661" s="8">
        <v>38828</v>
      </c>
      <c r="B3661" s="260">
        <v>1311.459961</v>
      </c>
      <c r="C3661" s="260">
        <v>1317.670044</v>
      </c>
      <c r="D3661" s="260">
        <v>1306.589966</v>
      </c>
      <c r="E3661" s="260">
        <v>1311.280029</v>
      </c>
      <c r="F3661" s="261">
        <v>1311.280029</v>
      </c>
      <c r="G3661" s="260">
        <v>2392630000</v>
      </c>
      <c r="H3661" s="263">
        <f t="shared" si="57"/>
        <v>-1.3719976617723671E-4</v>
      </c>
      <c r="I3661" s="262"/>
      <c r="J3661" s="266">
        <v>3659</v>
      </c>
      <c r="K3661">
        <v>-1.3719976617723671E-4</v>
      </c>
      <c r="L3661" s="267">
        <v>7.9108219579596356E-5</v>
      </c>
    </row>
    <row r="3662" spans="1:12" ht="14.4" x14ac:dyDescent="0.3">
      <c r="A3662" s="8">
        <v>38827</v>
      </c>
      <c r="B3662" s="260">
        <v>1309.9300539999999</v>
      </c>
      <c r="C3662" s="260">
        <v>1318.160034</v>
      </c>
      <c r="D3662" s="260">
        <v>1306.380005</v>
      </c>
      <c r="E3662" s="260">
        <v>1311.459961</v>
      </c>
      <c r="F3662" s="261">
        <v>1311.459961</v>
      </c>
      <c r="G3662" s="260">
        <v>2512920000</v>
      </c>
      <c r="H3662" s="263">
        <f t="shared" si="57"/>
        <v>1.1679302992769519E-3</v>
      </c>
      <c r="I3662" s="262"/>
      <c r="J3662" s="266">
        <v>3660</v>
      </c>
      <c r="K3662">
        <v>1.1679302992769519E-3</v>
      </c>
      <c r="L3662" s="267">
        <v>8.087027319595699E-5</v>
      </c>
    </row>
    <row r="3663" spans="1:12" ht="14.4" x14ac:dyDescent="0.3">
      <c r="A3663" s="8">
        <v>38826</v>
      </c>
      <c r="B3663" s="260">
        <v>1307.650024</v>
      </c>
      <c r="C3663" s="260">
        <v>1310.3900149999999</v>
      </c>
      <c r="D3663" s="260">
        <v>1302.790039</v>
      </c>
      <c r="E3663" s="260">
        <v>1309.9300539999999</v>
      </c>
      <c r="F3663" s="261">
        <v>1309.9300539999999</v>
      </c>
      <c r="G3663" s="260">
        <v>2447310000</v>
      </c>
      <c r="H3663" s="263">
        <f t="shared" si="57"/>
        <v>2.027128802714934E-3</v>
      </c>
      <c r="I3663" s="262"/>
      <c r="J3663" s="266">
        <v>3661</v>
      </c>
      <c r="K3663">
        <v>2.027128802714934E-3</v>
      </c>
      <c r="L3663" s="267">
        <v>8.2359854110480545E-5</v>
      </c>
    </row>
    <row r="3664" spans="1:12" ht="14.4" x14ac:dyDescent="0.3">
      <c r="A3664" s="8">
        <v>38825</v>
      </c>
      <c r="B3664" s="260">
        <v>1285.329956</v>
      </c>
      <c r="C3664" s="260">
        <v>1309.0200199999999</v>
      </c>
      <c r="D3664" s="260">
        <v>1285.329956</v>
      </c>
      <c r="E3664" s="260">
        <v>1307.280029</v>
      </c>
      <c r="F3664" s="261">
        <v>1307.280029</v>
      </c>
      <c r="G3664" s="260">
        <v>2595440000</v>
      </c>
      <c r="H3664" s="263">
        <f t="shared" si="57"/>
        <v>1.7077383824702499E-2</v>
      </c>
      <c r="I3664" s="262"/>
      <c r="J3664" s="266">
        <v>3662</v>
      </c>
      <c r="K3664">
        <v>1.7077383824702499E-2</v>
      </c>
      <c r="L3664" s="267">
        <v>8.2490423208141848E-5</v>
      </c>
    </row>
    <row r="3665" spans="1:12" ht="14.4" x14ac:dyDescent="0.3">
      <c r="A3665" s="8">
        <v>38824</v>
      </c>
      <c r="B3665" s="260">
        <v>1289.119995</v>
      </c>
      <c r="C3665" s="260">
        <v>1292.4499510000001</v>
      </c>
      <c r="D3665" s="260">
        <v>1280.73999</v>
      </c>
      <c r="E3665" s="260">
        <v>1285.329956</v>
      </c>
      <c r="F3665" s="261">
        <v>1285.329956</v>
      </c>
      <c r="G3665" s="260">
        <v>1794650000</v>
      </c>
      <c r="H3665" s="263">
        <f t="shared" si="57"/>
        <v>-2.9400203353451039E-3</v>
      </c>
      <c r="I3665" s="262"/>
      <c r="J3665" s="266">
        <v>3663</v>
      </c>
      <c r="K3665">
        <v>-2.9400203353451039E-3</v>
      </c>
      <c r="L3665" s="267">
        <v>8.3677084893537341E-5</v>
      </c>
    </row>
    <row r="3666" spans="1:12" ht="14.4" x14ac:dyDescent="0.3">
      <c r="A3666" s="8">
        <v>38820</v>
      </c>
      <c r="B3666" s="260">
        <v>1288.119995</v>
      </c>
      <c r="C3666" s="260">
        <v>1292.089966</v>
      </c>
      <c r="D3666" s="260">
        <v>1283.369995</v>
      </c>
      <c r="E3666" s="260">
        <v>1289.119995</v>
      </c>
      <c r="F3666" s="261">
        <v>1289.119995</v>
      </c>
      <c r="G3666" s="260">
        <v>1891940000</v>
      </c>
      <c r="H3666" s="263">
        <f t="shared" si="57"/>
        <v>7.7632519010777405E-4</v>
      </c>
      <c r="I3666" s="262"/>
      <c r="J3666" s="266">
        <v>3664</v>
      </c>
      <c r="K3666">
        <v>7.7632519010777405E-4</v>
      </c>
      <c r="L3666" s="267">
        <v>8.43819196804477E-5</v>
      </c>
    </row>
    <row r="3667" spans="1:12" ht="14.4" x14ac:dyDescent="0.3">
      <c r="A3667" s="8">
        <v>38819</v>
      </c>
      <c r="B3667" s="260">
        <v>1286.5699460000001</v>
      </c>
      <c r="C3667" s="260">
        <v>1290.9300539999999</v>
      </c>
      <c r="D3667" s="260">
        <v>1286.4499510000001</v>
      </c>
      <c r="E3667" s="260">
        <v>1288.119995</v>
      </c>
      <c r="F3667" s="261">
        <v>1288.119995</v>
      </c>
      <c r="G3667" s="260">
        <v>1938100000</v>
      </c>
      <c r="H3667" s="263">
        <f t="shared" si="57"/>
        <v>1.2047918613512711E-3</v>
      </c>
      <c r="I3667" s="262"/>
      <c r="J3667" s="266">
        <v>3665</v>
      </c>
      <c r="K3667">
        <v>1.2047918613512711E-3</v>
      </c>
      <c r="L3667" s="267">
        <v>8.5822848738266333E-5</v>
      </c>
    </row>
    <row r="3668" spans="1:12" ht="14.4" x14ac:dyDescent="0.3">
      <c r="A3668" s="8">
        <v>38818</v>
      </c>
      <c r="B3668" s="260">
        <v>1296.599976</v>
      </c>
      <c r="C3668" s="260">
        <v>1300.709961</v>
      </c>
      <c r="D3668" s="260">
        <v>1282.959961</v>
      </c>
      <c r="E3668" s="260">
        <v>1286.5699460000001</v>
      </c>
      <c r="F3668" s="261">
        <v>1286.5699460000001</v>
      </c>
      <c r="G3668" s="260">
        <v>2232880000</v>
      </c>
      <c r="H3668" s="263">
        <f t="shared" si="57"/>
        <v>-7.7509594474516373E-3</v>
      </c>
      <c r="I3668" s="262"/>
      <c r="J3668" s="266">
        <v>3666</v>
      </c>
      <c r="K3668">
        <v>-7.7509594474516373E-3</v>
      </c>
      <c r="L3668" s="267">
        <v>8.6400702725762698E-5</v>
      </c>
    </row>
    <row r="3669" spans="1:12" ht="14.4" x14ac:dyDescent="0.3">
      <c r="A3669" s="8">
        <v>38817</v>
      </c>
      <c r="B3669" s="260">
        <v>1295.51001</v>
      </c>
      <c r="C3669" s="260">
        <v>1300.73999</v>
      </c>
      <c r="D3669" s="260">
        <v>1293.170044</v>
      </c>
      <c r="E3669" s="260">
        <v>1296.619995</v>
      </c>
      <c r="F3669" s="261">
        <v>1296.619995</v>
      </c>
      <c r="G3669" s="260">
        <v>1898320000</v>
      </c>
      <c r="H3669" s="263">
        <f t="shared" si="57"/>
        <v>8.6452720957160727E-4</v>
      </c>
      <c r="I3669" s="262"/>
      <c r="J3669" s="266">
        <v>3667</v>
      </c>
      <c r="K3669">
        <v>8.6452720957160727E-4</v>
      </c>
      <c r="L3669" s="267">
        <v>8.6728812141222654E-5</v>
      </c>
    </row>
    <row r="3670" spans="1:12" ht="14.4" x14ac:dyDescent="0.3">
      <c r="A3670" s="8">
        <v>38814</v>
      </c>
      <c r="B3670" s="260">
        <v>1309.040039</v>
      </c>
      <c r="C3670" s="260">
        <v>1314.0699460000001</v>
      </c>
      <c r="D3670" s="260">
        <v>1294.1800539999999</v>
      </c>
      <c r="E3670" s="260">
        <v>1295.5</v>
      </c>
      <c r="F3670" s="261">
        <v>1295.5</v>
      </c>
      <c r="G3670" s="260">
        <v>2082470000</v>
      </c>
      <c r="H3670" s="263">
        <f t="shared" si="57"/>
        <v>-1.0343487285800262E-2</v>
      </c>
      <c r="I3670" s="262"/>
      <c r="J3670" s="266">
        <v>3668</v>
      </c>
      <c r="K3670">
        <v>-1.0343487285800262E-2</v>
      </c>
      <c r="L3670" s="267">
        <v>9.1736314130120954E-5</v>
      </c>
    </row>
    <row r="3671" spans="1:12" ht="14.4" x14ac:dyDescent="0.3">
      <c r="A3671" s="8">
        <v>38813</v>
      </c>
      <c r="B3671" s="260">
        <v>1311.5600589999999</v>
      </c>
      <c r="C3671" s="260">
        <v>1311.98999</v>
      </c>
      <c r="D3671" s="260">
        <v>1302.4399410000001</v>
      </c>
      <c r="E3671" s="260">
        <v>1309.040039</v>
      </c>
      <c r="F3671" s="261">
        <v>1309.040039</v>
      </c>
      <c r="G3671" s="260">
        <v>2281680000</v>
      </c>
      <c r="H3671" s="263">
        <f t="shared" si="57"/>
        <v>-1.9213912338267778E-3</v>
      </c>
      <c r="I3671" s="262"/>
      <c r="J3671" s="266">
        <v>3669</v>
      </c>
      <c r="K3671">
        <v>-1.9213912338267778E-3</v>
      </c>
      <c r="L3671" s="267">
        <v>1.0540432261462272E-4</v>
      </c>
    </row>
    <row r="3672" spans="1:12" ht="14.4" x14ac:dyDescent="0.3">
      <c r="A3672" s="8">
        <v>38812</v>
      </c>
      <c r="B3672" s="260">
        <v>1305.9300539999999</v>
      </c>
      <c r="C3672" s="260">
        <v>1312.8100589999999</v>
      </c>
      <c r="D3672" s="260">
        <v>1304.8199460000001</v>
      </c>
      <c r="E3672" s="260">
        <v>1311.5600589999999</v>
      </c>
      <c r="F3672" s="261">
        <v>1311.5600589999999</v>
      </c>
      <c r="G3672" s="260">
        <v>2420020000</v>
      </c>
      <c r="H3672" s="263">
        <f t="shared" si="57"/>
        <v>4.3111076146502281E-3</v>
      </c>
      <c r="I3672" s="262"/>
      <c r="J3672" s="266">
        <v>3670</v>
      </c>
      <c r="K3672">
        <v>4.3111076146502281E-3</v>
      </c>
      <c r="L3672" s="267">
        <v>1.0638053669792351E-4</v>
      </c>
    </row>
    <row r="3673" spans="1:12" ht="14.4" x14ac:dyDescent="0.3">
      <c r="A3673" s="8">
        <v>38811</v>
      </c>
      <c r="B3673" s="260">
        <v>1297.8100589999999</v>
      </c>
      <c r="C3673" s="260">
        <v>1307.5500489999999</v>
      </c>
      <c r="D3673" s="260">
        <v>1294.709961</v>
      </c>
      <c r="E3673" s="260">
        <v>1305.9300539999999</v>
      </c>
      <c r="F3673" s="261">
        <v>1305.9300539999999</v>
      </c>
      <c r="G3673" s="260">
        <v>2147660000</v>
      </c>
      <c r="H3673" s="263">
        <f t="shared" si="57"/>
        <v>6.2566898319902893E-3</v>
      </c>
      <c r="I3673" s="262"/>
      <c r="J3673" s="266">
        <v>3671</v>
      </c>
      <c r="K3673">
        <v>6.2566898319902893E-3</v>
      </c>
      <c r="L3673" s="267">
        <v>1.0955447069522404E-4</v>
      </c>
    </row>
    <row r="3674" spans="1:12" ht="14.4" x14ac:dyDescent="0.3">
      <c r="A3674" s="8">
        <v>38810</v>
      </c>
      <c r="B3674" s="260">
        <v>1302.880005</v>
      </c>
      <c r="C3674" s="260">
        <v>1309.1899410000001</v>
      </c>
      <c r="D3674" s="260">
        <v>1296.650024</v>
      </c>
      <c r="E3674" s="260">
        <v>1297.8100589999999</v>
      </c>
      <c r="F3674" s="261">
        <v>1297.8100589999999</v>
      </c>
      <c r="G3674" s="260">
        <v>2494080000</v>
      </c>
      <c r="H3674" s="263">
        <f t="shared" si="57"/>
        <v>2.2705476313086494E-3</v>
      </c>
      <c r="I3674" s="262"/>
      <c r="J3674" s="266">
        <v>3672</v>
      </c>
      <c r="K3674">
        <v>2.2705476313086494E-3</v>
      </c>
      <c r="L3674" s="267">
        <v>1.1527436655693111E-4</v>
      </c>
    </row>
    <row r="3675" spans="1:12" ht="14.4" x14ac:dyDescent="0.3">
      <c r="A3675" s="8">
        <v>38807</v>
      </c>
      <c r="B3675" s="260">
        <v>1300.25</v>
      </c>
      <c r="C3675" s="260">
        <v>1303</v>
      </c>
      <c r="D3675" s="260">
        <v>1294.869995</v>
      </c>
      <c r="E3675" s="260">
        <v>1294.869995</v>
      </c>
      <c r="F3675" s="261">
        <v>1294.869995</v>
      </c>
      <c r="G3675" s="260">
        <v>2236710000</v>
      </c>
      <c r="H3675" s="263">
        <f t="shared" si="57"/>
        <v>-4.1376696789078892E-3</v>
      </c>
      <c r="I3675" s="262"/>
      <c r="J3675" s="266">
        <v>3673</v>
      </c>
      <c r="K3675">
        <v>-4.1376696789078892E-3</v>
      </c>
      <c r="L3675" s="267">
        <v>1.1672665369651476E-4</v>
      </c>
    </row>
    <row r="3676" spans="1:12" ht="14.4" x14ac:dyDescent="0.3">
      <c r="A3676" s="8">
        <v>38806</v>
      </c>
      <c r="B3676" s="260">
        <v>1302.8900149999999</v>
      </c>
      <c r="C3676" s="260">
        <v>1310.150024</v>
      </c>
      <c r="D3676" s="260">
        <v>1296.719971</v>
      </c>
      <c r="E3676" s="260">
        <v>1300.25</v>
      </c>
      <c r="F3676" s="261">
        <v>1300.25</v>
      </c>
      <c r="G3676" s="260">
        <v>2294560000</v>
      </c>
      <c r="H3676" s="263">
        <f t="shared" si="57"/>
        <v>-2.02627617803944E-3</v>
      </c>
      <c r="I3676" s="262"/>
      <c r="J3676" s="266">
        <v>3674</v>
      </c>
      <c r="K3676">
        <v>-2.02627617803944E-3</v>
      </c>
      <c r="L3676" s="267">
        <v>1.1765584689813284E-4</v>
      </c>
    </row>
    <row r="3677" spans="1:12" ht="14.4" x14ac:dyDescent="0.3">
      <c r="A3677" s="8">
        <v>38805</v>
      </c>
      <c r="B3677" s="260">
        <v>1293.2299800000001</v>
      </c>
      <c r="C3677" s="260">
        <v>1305.599976</v>
      </c>
      <c r="D3677" s="260">
        <v>1293.2299800000001</v>
      </c>
      <c r="E3677" s="260">
        <v>1302.8900149999999</v>
      </c>
      <c r="F3677" s="261">
        <v>1302.8900149999999</v>
      </c>
      <c r="G3677" s="260">
        <v>2143540000</v>
      </c>
      <c r="H3677" s="263">
        <f t="shared" si="57"/>
        <v>7.4696961479348628E-3</v>
      </c>
      <c r="I3677" s="262"/>
      <c r="J3677" s="266">
        <v>3675</v>
      </c>
      <c r="K3677">
        <v>7.4696961479348628E-3</v>
      </c>
      <c r="L3677" s="267">
        <v>1.2045865184154072E-4</v>
      </c>
    </row>
    <row r="3678" spans="1:12" ht="14.4" x14ac:dyDescent="0.3">
      <c r="A3678" s="8">
        <v>38804</v>
      </c>
      <c r="B3678" s="260">
        <v>1301.6099850000001</v>
      </c>
      <c r="C3678" s="260">
        <v>1306.23999</v>
      </c>
      <c r="D3678" s="260">
        <v>1291.839966</v>
      </c>
      <c r="E3678" s="260">
        <v>1293.2299800000001</v>
      </c>
      <c r="F3678" s="261">
        <v>1293.2299800000001</v>
      </c>
      <c r="G3678" s="260">
        <v>2148580000</v>
      </c>
      <c r="H3678" s="263">
        <f t="shared" si="57"/>
        <v>-6.4381843229329421E-3</v>
      </c>
      <c r="I3678" s="262"/>
      <c r="J3678" s="266">
        <v>3676</v>
      </c>
      <c r="K3678">
        <v>-6.4381843229329421E-3</v>
      </c>
      <c r="L3678" s="267">
        <v>1.2838739857334489E-4</v>
      </c>
    </row>
    <row r="3679" spans="1:12" ht="14.4" x14ac:dyDescent="0.3">
      <c r="A3679" s="8">
        <v>38803</v>
      </c>
      <c r="B3679" s="260">
        <v>1302.9499510000001</v>
      </c>
      <c r="C3679" s="260">
        <v>1303.73999</v>
      </c>
      <c r="D3679" s="260">
        <v>1299.089966</v>
      </c>
      <c r="E3679" s="260">
        <v>1301.6099850000001</v>
      </c>
      <c r="F3679" s="261">
        <v>1301.6099850000001</v>
      </c>
      <c r="G3679" s="260">
        <v>2029700000</v>
      </c>
      <c r="H3679" s="263">
        <f t="shared" si="57"/>
        <v>-1.0284094173928894E-3</v>
      </c>
      <c r="I3679" s="262"/>
      <c r="J3679" s="266">
        <v>3677</v>
      </c>
      <c r="K3679">
        <v>-1.0284094173928894E-3</v>
      </c>
      <c r="L3679" s="267">
        <v>1.3006633743079299E-4</v>
      </c>
    </row>
    <row r="3680" spans="1:12" ht="14.4" x14ac:dyDescent="0.3">
      <c r="A3680" s="8">
        <v>38800</v>
      </c>
      <c r="B3680" s="260">
        <v>1301.670044</v>
      </c>
      <c r="C3680" s="260">
        <v>1306.530029</v>
      </c>
      <c r="D3680" s="260">
        <v>1298.8900149999999</v>
      </c>
      <c r="E3680" s="260">
        <v>1302.9499510000001</v>
      </c>
      <c r="F3680" s="261">
        <v>1302.9499510000001</v>
      </c>
      <c r="G3680" s="260">
        <v>2326070000</v>
      </c>
      <c r="H3680" s="263">
        <f t="shared" si="57"/>
        <v>9.8328067539064749E-4</v>
      </c>
      <c r="I3680" s="262"/>
      <c r="J3680" s="266">
        <v>3678</v>
      </c>
      <c r="K3680">
        <v>9.8328067539064749E-4</v>
      </c>
      <c r="L3680" s="267">
        <v>1.3048737408540096E-4</v>
      </c>
    </row>
    <row r="3681" spans="1:12" ht="14.4" x14ac:dyDescent="0.3">
      <c r="A3681" s="8">
        <v>38799</v>
      </c>
      <c r="B3681" s="260">
        <v>1305.040039</v>
      </c>
      <c r="C3681" s="260">
        <v>1305.040039</v>
      </c>
      <c r="D3681" s="260">
        <v>1298.1099850000001</v>
      </c>
      <c r="E3681" s="260">
        <v>1301.670044</v>
      </c>
      <c r="F3681" s="261">
        <v>1301.670044</v>
      </c>
      <c r="G3681" s="260">
        <v>1980940000</v>
      </c>
      <c r="H3681" s="263">
        <f t="shared" si="57"/>
        <v>-2.5822924196121288E-3</v>
      </c>
      <c r="I3681" s="262"/>
      <c r="J3681" s="266">
        <v>3679</v>
      </c>
      <c r="K3681">
        <v>-2.5822924196121288E-3</v>
      </c>
      <c r="L3681" s="267">
        <v>1.330780235781699E-4</v>
      </c>
    </row>
    <row r="3682" spans="1:12" ht="14.4" x14ac:dyDescent="0.3">
      <c r="A3682" s="8">
        <v>38798</v>
      </c>
      <c r="B3682" s="260">
        <v>1297.2299800000001</v>
      </c>
      <c r="C3682" s="260">
        <v>1305.969971</v>
      </c>
      <c r="D3682" s="260">
        <v>1295.8100589999999</v>
      </c>
      <c r="E3682" s="260">
        <v>1305.040039</v>
      </c>
      <c r="F3682" s="261">
        <v>1305.040039</v>
      </c>
      <c r="G3682" s="260">
        <v>2039810000</v>
      </c>
      <c r="H3682" s="263">
        <f t="shared" si="57"/>
        <v>6.020566222189769E-3</v>
      </c>
      <c r="I3682" s="262"/>
      <c r="J3682" s="266">
        <v>3680</v>
      </c>
      <c r="K3682">
        <v>6.020566222189769E-3</v>
      </c>
      <c r="L3682" s="267">
        <v>1.344776055308613E-4</v>
      </c>
    </row>
    <row r="3683" spans="1:12" ht="14.4" x14ac:dyDescent="0.3">
      <c r="A3683" s="8">
        <v>38797</v>
      </c>
      <c r="B3683" s="260">
        <v>1305.079956</v>
      </c>
      <c r="C3683" s="260">
        <v>1310.880005</v>
      </c>
      <c r="D3683" s="260">
        <v>1295.8199460000001</v>
      </c>
      <c r="E3683" s="260">
        <v>1297.2299800000001</v>
      </c>
      <c r="F3683" s="261">
        <v>1297.2299800000001</v>
      </c>
      <c r="G3683" s="260">
        <v>2147370000</v>
      </c>
      <c r="H3683" s="263">
        <f t="shared" si="57"/>
        <v>-6.014938750618563E-3</v>
      </c>
      <c r="I3683" s="262"/>
      <c r="J3683" s="266">
        <v>3681</v>
      </c>
      <c r="K3683">
        <v>-6.014938750618563E-3</v>
      </c>
      <c r="L3683" s="267">
        <v>1.3476772627251274E-4</v>
      </c>
    </row>
    <row r="3684" spans="1:12" ht="14.4" x14ac:dyDescent="0.3">
      <c r="A3684" s="8">
        <v>38796</v>
      </c>
      <c r="B3684" s="260">
        <v>1307.25</v>
      </c>
      <c r="C3684" s="260">
        <v>1310</v>
      </c>
      <c r="D3684" s="260">
        <v>1303.589966</v>
      </c>
      <c r="E3684" s="260">
        <v>1305.079956</v>
      </c>
      <c r="F3684" s="261">
        <v>1305.079956</v>
      </c>
      <c r="G3684" s="260">
        <v>1976830000</v>
      </c>
      <c r="H3684" s="263">
        <f t="shared" si="57"/>
        <v>-1.6600068846815543E-3</v>
      </c>
      <c r="I3684" s="262"/>
      <c r="J3684" s="266">
        <v>3682</v>
      </c>
      <c r="K3684">
        <v>-1.6600068846815543E-3</v>
      </c>
      <c r="L3684" s="267">
        <v>1.3491964267830825E-4</v>
      </c>
    </row>
    <row r="3685" spans="1:12" ht="14.4" x14ac:dyDescent="0.3">
      <c r="A3685" s="8">
        <v>38793</v>
      </c>
      <c r="B3685" s="260">
        <v>1305.329956</v>
      </c>
      <c r="C3685" s="260">
        <v>1309.790039</v>
      </c>
      <c r="D3685" s="260">
        <v>1305.3199460000001</v>
      </c>
      <c r="E3685" s="260">
        <v>1307.25</v>
      </c>
      <c r="F3685" s="261">
        <v>1307.25</v>
      </c>
      <c r="G3685" s="260">
        <v>2549620000</v>
      </c>
      <c r="H3685" s="263">
        <f t="shared" si="57"/>
        <v>1.4709261755423634E-3</v>
      </c>
      <c r="I3685" s="262"/>
      <c r="J3685" s="266">
        <v>3683</v>
      </c>
      <c r="K3685">
        <v>1.4709261755423634E-3</v>
      </c>
      <c r="L3685" s="267">
        <v>1.3755178992149499E-4</v>
      </c>
    </row>
    <row r="3686" spans="1:12" ht="14.4" x14ac:dyDescent="0.3">
      <c r="A3686" s="8">
        <v>38792</v>
      </c>
      <c r="B3686" s="260">
        <v>1303.0200199999999</v>
      </c>
      <c r="C3686" s="260">
        <v>1310.4499510000001</v>
      </c>
      <c r="D3686" s="260">
        <v>1303.0200199999999</v>
      </c>
      <c r="E3686" s="260">
        <v>1305.329956</v>
      </c>
      <c r="F3686" s="261">
        <v>1305.329956</v>
      </c>
      <c r="G3686" s="260">
        <v>2292180000</v>
      </c>
      <c r="H3686" s="263">
        <f t="shared" si="57"/>
        <v>1.7727555713227699E-3</v>
      </c>
      <c r="I3686" s="262"/>
      <c r="J3686" s="266">
        <v>3684</v>
      </c>
      <c r="K3686">
        <v>1.7727555713227699E-3</v>
      </c>
      <c r="L3686" s="267">
        <v>1.4424325168975089E-4</v>
      </c>
    </row>
    <row r="3687" spans="1:12" ht="14.4" x14ac:dyDescent="0.3">
      <c r="A3687" s="8">
        <v>38791</v>
      </c>
      <c r="B3687" s="260">
        <v>1297.4799800000001</v>
      </c>
      <c r="C3687" s="260">
        <v>1304.400024</v>
      </c>
      <c r="D3687" s="260">
        <v>1294.969971</v>
      </c>
      <c r="E3687" s="260">
        <v>1303.0200199999999</v>
      </c>
      <c r="F3687" s="261">
        <v>1303.0200199999999</v>
      </c>
      <c r="G3687" s="260">
        <v>2293000000</v>
      </c>
      <c r="H3687" s="263">
        <f t="shared" si="57"/>
        <v>4.2698462291494181E-3</v>
      </c>
      <c r="I3687" s="262"/>
      <c r="J3687" s="266">
        <v>3685</v>
      </c>
      <c r="K3687">
        <v>4.2698462291494181E-3</v>
      </c>
      <c r="L3687" s="267">
        <v>1.4455505145104082E-4</v>
      </c>
    </row>
    <row r="3688" spans="1:12" ht="14.4" x14ac:dyDescent="0.3">
      <c r="A3688" s="8">
        <v>38790</v>
      </c>
      <c r="B3688" s="260">
        <v>1284.130005</v>
      </c>
      <c r="C3688" s="260">
        <v>1298.1400149999999</v>
      </c>
      <c r="D3688" s="260">
        <v>1282.670044</v>
      </c>
      <c r="E3688" s="260">
        <v>1297.4799800000001</v>
      </c>
      <c r="F3688" s="261">
        <v>1297.4799800000001</v>
      </c>
      <c r="G3688" s="260">
        <v>2165270000</v>
      </c>
      <c r="H3688" s="263">
        <f t="shared" si="57"/>
        <v>1.0396124183703725E-2</v>
      </c>
      <c r="I3688" s="262"/>
      <c r="J3688" s="266">
        <v>3686</v>
      </c>
      <c r="K3688">
        <v>1.0396124183703725E-2</v>
      </c>
      <c r="L3688" s="267">
        <v>1.4497796039157843E-4</v>
      </c>
    </row>
    <row r="3689" spans="1:12" ht="14.4" x14ac:dyDescent="0.3">
      <c r="A3689" s="8">
        <v>38789</v>
      </c>
      <c r="B3689" s="260">
        <v>1281.579956</v>
      </c>
      <c r="C3689" s="260">
        <v>1287.369995</v>
      </c>
      <c r="D3689" s="260">
        <v>1281.579956</v>
      </c>
      <c r="E3689" s="260">
        <v>1284.130005</v>
      </c>
      <c r="F3689" s="261">
        <v>1284.130005</v>
      </c>
      <c r="G3689" s="260">
        <v>2070330000</v>
      </c>
      <c r="H3689" s="263">
        <f t="shared" si="57"/>
        <v>2.1148108402774613E-3</v>
      </c>
      <c r="I3689" s="262"/>
      <c r="J3689" s="266">
        <v>3687</v>
      </c>
      <c r="K3689">
        <v>2.1148108402774613E-3</v>
      </c>
      <c r="L3689" s="267">
        <v>1.4583701368918507E-4</v>
      </c>
    </row>
    <row r="3690" spans="1:12" ht="14.4" x14ac:dyDescent="0.3">
      <c r="A3690" s="8">
        <v>38786</v>
      </c>
      <c r="B3690" s="260">
        <v>1272.2299800000001</v>
      </c>
      <c r="C3690" s="260">
        <v>1284.369995</v>
      </c>
      <c r="D3690" s="260">
        <v>1271.1099850000001</v>
      </c>
      <c r="E3690" s="260">
        <v>1281.420044</v>
      </c>
      <c r="F3690" s="261">
        <v>1281.420044</v>
      </c>
      <c r="G3690" s="260">
        <v>2123450000</v>
      </c>
      <c r="H3690" s="263">
        <f t="shared" si="57"/>
        <v>7.2235870435940304E-3</v>
      </c>
      <c r="I3690" s="262"/>
      <c r="J3690" s="266">
        <v>3688</v>
      </c>
      <c r="K3690">
        <v>7.2235870435940304E-3</v>
      </c>
      <c r="L3690" s="267">
        <v>1.467098218975875E-4</v>
      </c>
    </row>
    <row r="3691" spans="1:12" ht="14.4" x14ac:dyDescent="0.3">
      <c r="A3691" s="8">
        <v>38785</v>
      </c>
      <c r="B3691" s="260">
        <v>1278.469971</v>
      </c>
      <c r="C3691" s="260">
        <v>1282.73999</v>
      </c>
      <c r="D3691" s="260">
        <v>1272.2299800000001</v>
      </c>
      <c r="E3691" s="260">
        <v>1272.2299800000001</v>
      </c>
      <c r="F3691" s="261">
        <v>1272.2299800000001</v>
      </c>
      <c r="G3691" s="260">
        <v>2140110000</v>
      </c>
      <c r="H3691" s="263">
        <f t="shared" si="57"/>
        <v>-4.8808271930854122E-3</v>
      </c>
      <c r="I3691" s="262"/>
      <c r="J3691" s="266">
        <v>3689</v>
      </c>
      <c r="K3691">
        <v>-4.8808271930854122E-3</v>
      </c>
      <c r="L3691" s="267">
        <v>1.4980471516800497E-4</v>
      </c>
    </row>
    <row r="3692" spans="1:12" ht="14.4" x14ac:dyDescent="0.3">
      <c r="A3692" s="8">
        <v>38784</v>
      </c>
      <c r="B3692" s="260">
        <v>1275.880005</v>
      </c>
      <c r="C3692" s="260">
        <v>1280.329956</v>
      </c>
      <c r="D3692" s="260">
        <v>1268.420044</v>
      </c>
      <c r="E3692" s="260">
        <v>1278.469971</v>
      </c>
      <c r="F3692" s="261">
        <v>1278.469971</v>
      </c>
      <c r="G3692" s="260">
        <v>2442870000</v>
      </c>
      <c r="H3692" s="263">
        <f t="shared" si="57"/>
        <v>2.0299448144420165E-3</v>
      </c>
      <c r="I3692" s="262"/>
      <c r="J3692" s="266">
        <v>3690</v>
      </c>
      <c r="K3692">
        <v>2.0299448144420165E-3</v>
      </c>
      <c r="L3692" s="267">
        <v>1.5232045056642933E-4</v>
      </c>
    </row>
    <row r="3693" spans="1:12" ht="14.4" x14ac:dyDescent="0.3">
      <c r="A3693" s="8">
        <v>38783</v>
      </c>
      <c r="B3693" s="260">
        <v>1278.26001</v>
      </c>
      <c r="C3693" s="260">
        <v>1278.26001</v>
      </c>
      <c r="D3693" s="260">
        <v>1271.1099850000001</v>
      </c>
      <c r="E3693" s="260">
        <v>1275.880005</v>
      </c>
      <c r="F3693" s="261">
        <v>1275.880005</v>
      </c>
      <c r="G3693" s="260">
        <v>2268050000</v>
      </c>
      <c r="H3693" s="263">
        <f t="shared" si="57"/>
        <v>-1.8619099255088038E-3</v>
      </c>
      <c r="I3693" s="262"/>
      <c r="J3693" s="266">
        <v>3691</v>
      </c>
      <c r="K3693">
        <v>-1.8619099255088038E-3</v>
      </c>
      <c r="L3693" s="267">
        <v>1.5498553620307658E-4</v>
      </c>
    </row>
    <row r="3694" spans="1:12" ht="14.4" x14ac:dyDescent="0.3">
      <c r="A3694" s="8">
        <v>38782</v>
      </c>
      <c r="B3694" s="260">
        <v>1287.2299800000001</v>
      </c>
      <c r="C3694" s="260">
        <v>1288.2299800000001</v>
      </c>
      <c r="D3694" s="260">
        <v>1275.670044</v>
      </c>
      <c r="E3694" s="260">
        <v>1278.26001</v>
      </c>
      <c r="F3694" s="261">
        <v>1278.26001</v>
      </c>
      <c r="G3694" s="260">
        <v>2280190000</v>
      </c>
      <c r="H3694" s="263">
        <f t="shared" si="57"/>
        <v>-6.9684284388715854E-3</v>
      </c>
      <c r="I3694" s="262"/>
      <c r="J3694" s="266">
        <v>3692</v>
      </c>
      <c r="K3694">
        <v>-6.9684284388715854E-3</v>
      </c>
      <c r="L3694" s="267">
        <v>1.5580467030054408E-4</v>
      </c>
    </row>
    <row r="3695" spans="1:12" ht="14.4" x14ac:dyDescent="0.3">
      <c r="A3695" s="8">
        <v>38779</v>
      </c>
      <c r="B3695" s="260">
        <v>1289.1400149999999</v>
      </c>
      <c r="C3695" s="260">
        <v>1297.329956</v>
      </c>
      <c r="D3695" s="260">
        <v>1284.1999510000001</v>
      </c>
      <c r="E3695" s="260">
        <v>1287.2299800000001</v>
      </c>
      <c r="F3695" s="261">
        <v>1287.2299800000001</v>
      </c>
      <c r="G3695" s="260">
        <v>2152950000</v>
      </c>
      <c r="H3695" s="263">
        <f t="shared" si="57"/>
        <v>-1.481635026277483E-3</v>
      </c>
      <c r="I3695" s="262"/>
      <c r="J3695" s="266">
        <v>3693</v>
      </c>
      <c r="K3695">
        <v>-1.481635026277483E-3</v>
      </c>
      <c r="L3695" s="267">
        <v>1.558798597651585E-4</v>
      </c>
    </row>
    <row r="3696" spans="1:12" ht="14.4" x14ac:dyDescent="0.3">
      <c r="A3696" s="8">
        <v>38778</v>
      </c>
      <c r="B3696" s="260">
        <v>1291.23999</v>
      </c>
      <c r="C3696" s="260">
        <v>1291.23999</v>
      </c>
      <c r="D3696" s="260">
        <v>1283.209961</v>
      </c>
      <c r="E3696" s="260">
        <v>1289.1400149999999</v>
      </c>
      <c r="F3696" s="261">
        <v>1289.1400149999999</v>
      </c>
      <c r="G3696" s="260">
        <v>2494590000</v>
      </c>
      <c r="H3696" s="263">
        <f t="shared" si="57"/>
        <v>-1.6263243210118405E-3</v>
      </c>
      <c r="I3696" s="262"/>
      <c r="J3696" s="266">
        <v>3694</v>
      </c>
      <c r="K3696">
        <v>-1.6263243210118405E-3</v>
      </c>
      <c r="L3696" s="267">
        <v>1.6046087579587502E-4</v>
      </c>
    </row>
    <row r="3697" spans="1:12" ht="14.4" x14ac:dyDescent="0.3">
      <c r="A3697" s="8">
        <v>38777</v>
      </c>
      <c r="B3697" s="260">
        <v>1280.660034</v>
      </c>
      <c r="C3697" s="260">
        <v>1291.8000489999999</v>
      </c>
      <c r="D3697" s="260">
        <v>1280.660034</v>
      </c>
      <c r="E3697" s="260">
        <v>1291.23999</v>
      </c>
      <c r="F3697" s="261">
        <v>1291.23999</v>
      </c>
      <c r="G3697" s="260">
        <v>2308320000</v>
      </c>
      <c r="H3697" s="263">
        <f t="shared" si="57"/>
        <v>8.2613306569384506E-3</v>
      </c>
      <c r="I3697" s="262"/>
      <c r="J3697" s="266">
        <v>3695</v>
      </c>
      <c r="K3697">
        <v>8.2613306569384506E-3</v>
      </c>
      <c r="L3697" s="267">
        <v>1.6150568735800696E-4</v>
      </c>
    </row>
    <row r="3698" spans="1:12" ht="14.4" x14ac:dyDescent="0.3">
      <c r="A3698" s="8">
        <v>38776</v>
      </c>
      <c r="B3698" s="260">
        <v>1294.119995</v>
      </c>
      <c r="C3698" s="260">
        <v>1294.119995</v>
      </c>
      <c r="D3698" s="260">
        <v>1278.660034</v>
      </c>
      <c r="E3698" s="260">
        <v>1280.660034</v>
      </c>
      <c r="F3698" s="261">
        <v>1280.660034</v>
      </c>
      <c r="G3698" s="260">
        <v>2370860000</v>
      </c>
      <c r="H3698" s="263">
        <f t="shared" si="57"/>
        <v>-1.0400860084075914E-2</v>
      </c>
      <c r="I3698" s="262"/>
      <c r="J3698" s="266">
        <v>3696</v>
      </c>
      <c r="K3698">
        <v>-1.0400860084075914E-2</v>
      </c>
      <c r="L3698" s="267">
        <v>1.6250786253946614E-4</v>
      </c>
    </row>
    <row r="3699" spans="1:12" ht="14.4" x14ac:dyDescent="0.3">
      <c r="A3699" s="8">
        <v>38775</v>
      </c>
      <c r="B3699" s="260">
        <v>1289.4300539999999</v>
      </c>
      <c r="C3699" s="260">
        <v>1297.5699460000001</v>
      </c>
      <c r="D3699" s="260">
        <v>1289.4300539999999</v>
      </c>
      <c r="E3699" s="260">
        <v>1294.119995</v>
      </c>
      <c r="F3699" s="261">
        <v>1294.119995</v>
      </c>
      <c r="G3699" s="260">
        <v>1975320000</v>
      </c>
      <c r="H3699" s="263">
        <f t="shared" si="57"/>
        <v>3.6372201698348888E-3</v>
      </c>
      <c r="I3699" s="262"/>
      <c r="J3699" s="266">
        <v>3697</v>
      </c>
      <c r="K3699">
        <v>3.6372201698348888E-3</v>
      </c>
      <c r="L3699" s="267">
        <v>1.6400315562736266E-4</v>
      </c>
    </row>
    <row r="3700" spans="1:12" ht="14.4" x14ac:dyDescent="0.3">
      <c r="A3700" s="8">
        <v>38772</v>
      </c>
      <c r="B3700" s="260">
        <v>1287.790039</v>
      </c>
      <c r="C3700" s="260">
        <v>1292.1099850000001</v>
      </c>
      <c r="D3700" s="260">
        <v>1285.619995</v>
      </c>
      <c r="E3700" s="260">
        <v>1289.4300539999999</v>
      </c>
      <c r="F3700" s="261">
        <v>1289.4300539999999</v>
      </c>
      <c r="G3700" s="260">
        <v>1933010000</v>
      </c>
      <c r="H3700" s="263">
        <f t="shared" si="57"/>
        <v>1.2735111705580978E-3</v>
      </c>
      <c r="I3700" s="262"/>
      <c r="J3700" s="266">
        <v>3698</v>
      </c>
      <c r="K3700">
        <v>1.2735111705580978E-3</v>
      </c>
      <c r="L3700" s="267">
        <v>1.6740715862458572E-4</v>
      </c>
    </row>
    <row r="3701" spans="1:12" ht="14.4" x14ac:dyDescent="0.3">
      <c r="A3701" s="8">
        <v>38771</v>
      </c>
      <c r="B3701" s="260">
        <v>1292.670044</v>
      </c>
      <c r="C3701" s="260">
        <v>1293.839966</v>
      </c>
      <c r="D3701" s="260">
        <v>1285.1400149999999</v>
      </c>
      <c r="E3701" s="260">
        <v>1287.790039</v>
      </c>
      <c r="F3701" s="261">
        <v>1287.790039</v>
      </c>
      <c r="G3701" s="260">
        <v>2144210000</v>
      </c>
      <c r="H3701" s="263">
        <f t="shared" si="57"/>
        <v>-3.7751358304083846E-3</v>
      </c>
      <c r="I3701" s="262"/>
      <c r="J3701" s="266">
        <v>3699</v>
      </c>
      <c r="K3701">
        <v>-3.7751358304083846E-3</v>
      </c>
      <c r="L3701" s="267">
        <v>1.6866515926516716E-4</v>
      </c>
    </row>
    <row r="3702" spans="1:12" ht="14.4" x14ac:dyDescent="0.3">
      <c r="A3702" s="8">
        <v>38770</v>
      </c>
      <c r="B3702" s="260">
        <v>1283.030029</v>
      </c>
      <c r="C3702" s="260">
        <v>1294.170044</v>
      </c>
      <c r="D3702" s="260">
        <v>1283.030029</v>
      </c>
      <c r="E3702" s="260">
        <v>1292.670044</v>
      </c>
      <c r="F3702" s="261">
        <v>1292.670044</v>
      </c>
      <c r="G3702" s="260">
        <v>2222380000</v>
      </c>
      <c r="H3702" s="263">
        <f t="shared" si="57"/>
        <v>7.5134757426631891E-3</v>
      </c>
      <c r="I3702" s="262"/>
      <c r="J3702" s="266">
        <v>3700</v>
      </c>
      <c r="K3702">
        <v>7.5134757426631891E-3</v>
      </c>
      <c r="L3702" s="267">
        <v>1.7104080638290258E-4</v>
      </c>
    </row>
    <row r="3703" spans="1:12" ht="14.4" x14ac:dyDescent="0.3">
      <c r="A3703" s="8">
        <v>38769</v>
      </c>
      <c r="B3703" s="260">
        <v>1287.23999</v>
      </c>
      <c r="C3703" s="260">
        <v>1291.920044</v>
      </c>
      <c r="D3703" s="260">
        <v>1281.329956</v>
      </c>
      <c r="E3703" s="260">
        <v>1283.030029</v>
      </c>
      <c r="F3703" s="261">
        <v>1283.030029</v>
      </c>
      <c r="G3703" s="260">
        <v>2104320000</v>
      </c>
      <c r="H3703" s="263">
        <f t="shared" si="57"/>
        <v>-3.2705331039319411E-3</v>
      </c>
      <c r="I3703" s="262"/>
      <c r="J3703" s="266">
        <v>3701</v>
      </c>
      <c r="K3703">
        <v>-3.2705331039319411E-3</v>
      </c>
      <c r="L3703" s="267">
        <v>1.7292717774910476E-4</v>
      </c>
    </row>
    <row r="3704" spans="1:12" ht="14.4" x14ac:dyDescent="0.3">
      <c r="A3704" s="8">
        <v>38765</v>
      </c>
      <c r="B3704" s="260">
        <v>1289.380005</v>
      </c>
      <c r="C3704" s="260">
        <v>1289.469971</v>
      </c>
      <c r="D3704" s="260">
        <v>1284.0699460000001</v>
      </c>
      <c r="E3704" s="260">
        <v>1287.23999</v>
      </c>
      <c r="F3704" s="261">
        <v>1287.23999</v>
      </c>
      <c r="G3704" s="260">
        <v>2128260000</v>
      </c>
      <c r="H3704" s="263">
        <f t="shared" si="57"/>
        <v>-1.6597240469848518E-3</v>
      </c>
      <c r="I3704" s="262"/>
      <c r="J3704" s="266">
        <v>3702</v>
      </c>
      <c r="K3704">
        <v>-1.6597240469848518E-3</v>
      </c>
      <c r="L3704" s="267">
        <v>1.75867356840862E-4</v>
      </c>
    </row>
    <row r="3705" spans="1:12" ht="14.4" x14ac:dyDescent="0.3">
      <c r="A3705" s="8">
        <v>38764</v>
      </c>
      <c r="B3705" s="260">
        <v>1280</v>
      </c>
      <c r="C3705" s="260">
        <v>1289.3900149999999</v>
      </c>
      <c r="D3705" s="260">
        <v>1280</v>
      </c>
      <c r="E3705" s="260">
        <v>1289.380005</v>
      </c>
      <c r="F3705" s="261">
        <v>1289.380005</v>
      </c>
      <c r="G3705" s="260">
        <v>2251490000</v>
      </c>
      <c r="H3705" s="263">
        <f t="shared" si="57"/>
        <v>7.3281289062499862E-3</v>
      </c>
      <c r="I3705" s="262"/>
      <c r="J3705" s="266">
        <v>3703</v>
      </c>
      <c r="K3705">
        <v>7.3281289062499862E-3</v>
      </c>
      <c r="L3705" s="267">
        <v>1.7586909302389742E-4</v>
      </c>
    </row>
    <row r="3706" spans="1:12" ht="14.4" x14ac:dyDescent="0.3">
      <c r="A3706" s="8">
        <v>38763</v>
      </c>
      <c r="B3706" s="260">
        <v>1275.530029</v>
      </c>
      <c r="C3706" s="260">
        <v>1281</v>
      </c>
      <c r="D3706" s="260">
        <v>1271.0600589999999</v>
      </c>
      <c r="E3706" s="260">
        <v>1280</v>
      </c>
      <c r="F3706" s="261">
        <v>1280</v>
      </c>
      <c r="G3706" s="260">
        <v>2317590000</v>
      </c>
      <c r="H3706" s="263">
        <f t="shared" si="57"/>
        <v>3.5044027959924939E-3</v>
      </c>
      <c r="I3706" s="262"/>
      <c r="J3706" s="266">
        <v>3704</v>
      </c>
      <c r="K3706">
        <v>3.5044027959924939E-3</v>
      </c>
      <c r="L3706" s="267">
        <v>1.7958618947888121E-4</v>
      </c>
    </row>
    <row r="3707" spans="1:12" ht="14.4" x14ac:dyDescent="0.3">
      <c r="A3707" s="8">
        <v>38762</v>
      </c>
      <c r="B3707" s="260">
        <v>1262.8599850000001</v>
      </c>
      <c r="C3707" s="260">
        <v>1278.209961</v>
      </c>
      <c r="D3707" s="260">
        <v>1260.8000489999999</v>
      </c>
      <c r="E3707" s="260">
        <v>1275.530029</v>
      </c>
      <c r="F3707" s="261">
        <v>1275.530029</v>
      </c>
      <c r="G3707" s="260">
        <v>2437940000</v>
      </c>
      <c r="H3707" s="263">
        <f t="shared" si="57"/>
        <v>1.0032817691978705E-2</v>
      </c>
      <c r="I3707" s="262"/>
      <c r="J3707" s="266">
        <v>3705</v>
      </c>
      <c r="K3707">
        <v>1.0032817691978705E-2</v>
      </c>
      <c r="L3707" s="267">
        <v>1.8084798993723138E-4</v>
      </c>
    </row>
    <row r="3708" spans="1:12" ht="14.4" x14ac:dyDescent="0.3">
      <c r="A3708" s="8">
        <v>38761</v>
      </c>
      <c r="B3708" s="260">
        <v>1266.98999</v>
      </c>
      <c r="C3708" s="260">
        <v>1266.98999</v>
      </c>
      <c r="D3708" s="260">
        <v>1258.339966</v>
      </c>
      <c r="E3708" s="260">
        <v>1262.8599850000001</v>
      </c>
      <c r="F3708" s="261">
        <v>1262.8599850000001</v>
      </c>
      <c r="G3708" s="260">
        <v>1850080000</v>
      </c>
      <c r="H3708" s="263">
        <f t="shared" si="57"/>
        <v>-3.2596982080339743E-3</v>
      </c>
      <c r="I3708" s="262"/>
      <c r="J3708" s="266">
        <v>3706</v>
      </c>
      <c r="K3708">
        <v>-3.2596982080339743E-3</v>
      </c>
      <c r="L3708" s="267">
        <v>1.8159255459350635E-4</v>
      </c>
    </row>
    <row r="3709" spans="1:12" ht="14.4" x14ac:dyDescent="0.3">
      <c r="A3709" s="8">
        <v>38758</v>
      </c>
      <c r="B3709" s="260">
        <v>1263.8199460000001</v>
      </c>
      <c r="C3709" s="260">
        <v>1269.8900149999999</v>
      </c>
      <c r="D3709" s="260">
        <v>1254.9799800000001</v>
      </c>
      <c r="E3709" s="260">
        <v>1266.98999</v>
      </c>
      <c r="F3709" s="261">
        <v>1266.98999</v>
      </c>
      <c r="G3709" s="260">
        <v>2290050000</v>
      </c>
      <c r="H3709" s="263">
        <f t="shared" si="57"/>
        <v>2.5399681323813837E-3</v>
      </c>
      <c r="I3709" s="262"/>
      <c r="J3709" s="266">
        <v>3707</v>
      </c>
      <c r="K3709">
        <v>2.5399681323813837E-3</v>
      </c>
      <c r="L3709" s="267">
        <v>1.8177618823659453E-4</v>
      </c>
    </row>
    <row r="3710" spans="1:12" ht="14.4" x14ac:dyDescent="0.3">
      <c r="A3710" s="8">
        <v>38757</v>
      </c>
      <c r="B3710" s="260">
        <v>1265.650024</v>
      </c>
      <c r="C3710" s="260">
        <v>1274.5600589999999</v>
      </c>
      <c r="D3710" s="260">
        <v>1262.8000489999999</v>
      </c>
      <c r="E3710" s="260">
        <v>1263.780029</v>
      </c>
      <c r="F3710" s="261">
        <v>1263.780029</v>
      </c>
      <c r="G3710" s="260">
        <v>2441920000</v>
      </c>
      <c r="H3710" s="263">
        <f t="shared" si="57"/>
        <v>-1.4774977004227649E-3</v>
      </c>
      <c r="I3710" s="262"/>
      <c r="J3710" s="266">
        <v>3708</v>
      </c>
      <c r="K3710">
        <v>-1.4774977004227649E-3</v>
      </c>
      <c r="L3710" s="267">
        <v>1.879238163536006E-4</v>
      </c>
    </row>
    <row r="3711" spans="1:12" ht="14.4" x14ac:dyDescent="0.3">
      <c r="A3711" s="8">
        <v>38756</v>
      </c>
      <c r="B3711" s="260">
        <v>1254.780029</v>
      </c>
      <c r="C3711" s="260">
        <v>1266.469971</v>
      </c>
      <c r="D3711" s="260">
        <v>1254.780029</v>
      </c>
      <c r="E3711" s="260">
        <v>1265.650024</v>
      </c>
      <c r="F3711" s="261">
        <v>1265.650024</v>
      </c>
      <c r="G3711" s="260">
        <v>2456860000</v>
      </c>
      <c r="H3711" s="263">
        <f t="shared" si="57"/>
        <v>8.6628689880112984E-3</v>
      </c>
      <c r="I3711" s="262"/>
      <c r="J3711" s="266">
        <v>3709</v>
      </c>
      <c r="K3711">
        <v>8.6628689880112984E-3</v>
      </c>
      <c r="L3711" s="267">
        <v>1.8996610774515562E-4</v>
      </c>
    </row>
    <row r="3712" spans="1:12" ht="14.4" x14ac:dyDescent="0.3">
      <c r="A3712" s="8">
        <v>38755</v>
      </c>
      <c r="B3712" s="260">
        <v>1265.0200199999999</v>
      </c>
      <c r="C3712" s="260">
        <v>1265.780029</v>
      </c>
      <c r="D3712" s="260">
        <v>1253.6099850000001</v>
      </c>
      <c r="E3712" s="260">
        <v>1254.780029</v>
      </c>
      <c r="F3712" s="261">
        <v>1254.780029</v>
      </c>
      <c r="G3712" s="260">
        <v>2366370000</v>
      </c>
      <c r="H3712" s="263">
        <f t="shared" si="57"/>
        <v>-8.0947264376099899E-3</v>
      </c>
      <c r="I3712" s="262"/>
      <c r="J3712" s="266">
        <v>3710</v>
      </c>
      <c r="K3712">
        <v>-8.0947264376099899E-3</v>
      </c>
      <c r="L3712" s="267">
        <v>1.9023558283008931E-4</v>
      </c>
    </row>
    <row r="3713" spans="1:12" ht="14.4" x14ac:dyDescent="0.3">
      <c r="A3713" s="8">
        <v>38754</v>
      </c>
      <c r="B3713" s="260">
        <v>1264.030029</v>
      </c>
      <c r="C3713" s="260">
        <v>1267.040039</v>
      </c>
      <c r="D3713" s="260">
        <v>1261.619995</v>
      </c>
      <c r="E3713" s="260">
        <v>1265.0200199999999</v>
      </c>
      <c r="F3713" s="261">
        <v>1265.0200199999999</v>
      </c>
      <c r="G3713" s="260">
        <v>2132360000</v>
      </c>
      <c r="H3713" s="263">
        <f t="shared" si="57"/>
        <v>7.8320212122106009E-4</v>
      </c>
      <c r="I3713" s="262"/>
      <c r="J3713" s="266">
        <v>3711</v>
      </c>
      <c r="K3713">
        <v>7.8320212122106009E-4</v>
      </c>
      <c r="L3713" s="267">
        <v>1.9507777406392905E-4</v>
      </c>
    </row>
    <row r="3714" spans="1:12" ht="14.4" x14ac:dyDescent="0.3">
      <c r="A3714" s="8">
        <v>38751</v>
      </c>
      <c r="B3714" s="260">
        <v>1270.839966</v>
      </c>
      <c r="C3714" s="260">
        <v>1270.869995</v>
      </c>
      <c r="D3714" s="260">
        <v>1261.0200199999999</v>
      </c>
      <c r="E3714" s="260">
        <v>1264.030029</v>
      </c>
      <c r="F3714" s="261">
        <v>1264.030029</v>
      </c>
      <c r="G3714" s="260">
        <v>2282210000</v>
      </c>
      <c r="H3714" s="263">
        <f t="shared" si="57"/>
        <v>-5.3586109834383279E-3</v>
      </c>
      <c r="I3714" s="262"/>
      <c r="J3714" s="266">
        <v>3712</v>
      </c>
      <c r="K3714">
        <v>-5.3586109834383279E-3</v>
      </c>
      <c r="L3714" s="267">
        <v>1.9538936482389662E-4</v>
      </c>
    </row>
    <row r="3715" spans="1:12" ht="14.4" x14ac:dyDescent="0.3">
      <c r="A3715" s="8">
        <v>38750</v>
      </c>
      <c r="B3715" s="260">
        <v>1282.459961</v>
      </c>
      <c r="C3715" s="260">
        <v>1282.459961</v>
      </c>
      <c r="D3715" s="260">
        <v>1267.719971</v>
      </c>
      <c r="E3715" s="260">
        <v>1270.839966</v>
      </c>
      <c r="F3715" s="261">
        <v>1270.839966</v>
      </c>
      <c r="G3715" s="260">
        <v>2565300000</v>
      </c>
      <c r="H3715" s="263">
        <f t="shared" si="57"/>
        <v>-9.0607078219731001E-3</v>
      </c>
      <c r="I3715" s="262"/>
      <c r="J3715" s="266">
        <v>3713</v>
      </c>
      <c r="K3715">
        <v>-9.0607078219731001E-3</v>
      </c>
      <c r="L3715" s="267">
        <v>1.9542977231039335E-4</v>
      </c>
    </row>
    <row r="3716" spans="1:12" ht="14.4" x14ac:dyDescent="0.3">
      <c r="A3716" s="8">
        <v>38749</v>
      </c>
      <c r="B3716" s="260">
        <v>1280.079956</v>
      </c>
      <c r="C3716" s="260">
        <v>1283.329956</v>
      </c>
      <c r="D3716" s="260">
        <v>1277.5699460000001</v>
      </c>
      <c r="E3716" s="260">
        <v>1282.459961</v>
      </c>
      <c r="F3716" s="261">
        <v>1282.459961</v>
      </c>
      <c r="G3716" s="260">
        <v>2589410000</v>
      </c>
      <c r="H3716" s="263">
        <f t="shared" ref="H3716:H3779" si="58">(F3716-F3717)/F3717</f>
        <v>1.8592627662392541E-3</v>
      </c>
      <c r="I3716" s="262"/>
      <c r="J3716" s="266">
        <v>3714</v>
      </c>
      <c r="K3716">
        <v>1.8592627662392541E-3</v>
      </c>
      <c r="L3716" s="267">
        <v>1.9609013720818603E-4</v>
      </c>
    </row>
    <row r="3717" spans="1:12" ht="14.4" x14ac:dyDescent="0.3">
      <c r="A3717" s="8">
        <v>38748</v>
      </c>
      <c r="B3717" s="260">
        <v>1285.1999510000001</v>
      </c>
      <c r="C3717" s="260">
        <v>1285.1999510000001</v>
      </c>
      <c r="D3717" s="260">
        <v>1276.849976</v>
      </c>
      <c r="E3717" s="260">
        <v>1280.079956</v>
      </c>
      <c r="F3717" s="261">
        <v>1280.079956</v>
      </c>
      <c r="G3717" s="260">
        <v>2708310000</v>
      </c>
      <c r="H3717" s="263">
        <f t="shared" si="58"/>
        <v>-3.9760543068240927E-3</v>
      </c>
      <c r="I3717" s="262"/>
      <c r="J3717" s="266">
        <v>3715</v>
      </c>
      <c r="K3717">
        <v>-3.9760543068240927E-3</v>
      </c>
      <c r="L3717" s="267">
        <v>1.9699186784146485E-4</v>
      </c>
    </row>
    <row r="3718" spans="1:12" ht="14.4" x14ac:dyDescent="0.3">
      <c r="A3718" s="8">
        <v>38747</v>
      </c>
      <c r="B3718" s="260">
        <v>1283.719971</v>
      </c>
      <c r="C3718" s="260">
        <v>1287.9399410000001</v>
      </c>
      <c r="D3718" s="260">
        <v>1283.51001</v>
      </c>
      <c r="E3718" s="260">
        <v>1285.1899410000001</v>
      </c>
      <c r="F3718" s="261">
        <v>1285.1899410000001</v>
      </c>
      <c r="G3718" s="260">
        <v>2282730000</v>
      </c>
      <c r="H3718" s="263">
        <f t="shared" si="58"/>
        <v>1.145086181727793E-3</v>
      </c>
      <c r="I3718" s="262"/>
      <c r="J3718" s="266">
        <v>3716</v>
      </c>
      <c r="K3718">
        <v>1.145086181727793E-3</v>
      </c>
      <c r="L3718" s="267">
        <v>2.0160417815362803E-4</v>
      </c>
    </row>
    <row r="3719" spans="1:12" ht="14.4" x14ac:dyDescent="0.3">
      <c r="A3719" s="8">
        <v>38744</v>
      </c>
      <c r="B3719" s="260">
        <v>1273.829956</v>
      </c>
      <c r="C3719" s="260">
        <v>1286.380005</v>
      </c>
      <c r="D3719" s="260">
        <v>1273.829956</v>
      </c>
      <c r="E3719" s="260">
        <v>1283.719971</v>
      </c>
      <c r="F3719" s="261">
        <v>1283.719971</v>
      </c>
      <c r="G3719" s="260">
        <v>2623620000</v>
      </c>
      <c r="H3719" s="263">
        <f t="shared" si="58"/>
        <v>7.7639993889419478E-3</v>
      </c>
      <c r="I3719" s="262"/>
      <c r="J3719" s="266">
        <v>3717</v>
      </c>
      <c r="K3719">
        <v>7.7639993889419478E-3</v>
      </c>
      <c r="L3719" s="267">
        <v>2.0219617231548027E-4</v>
      </c>
    </row>
    <row r="3720" spans="1:12" ht="14.4" x14ac:dyDescent="0.3">
      <c r="A3720" s="8">
        <v>38743</v>
      </c>
      <c r="B3720" s="260">
        <v>1264.6800539999999</v>
      </c>
      <c r="C3720" s="260">
        <v>1276.4399410000001</v>
      </c>
      <c r="D3720" s="260">
        <v>1264.6800539999999</v>
      </c>
      <c r="E3720" s="260">
        <v>1273.829956</v>
      </c>
      <c r="F3720" s="261">
        <v>1273.829956</v>
      </c>
      <c r="G3720" s="260">
        <v>2856780000</v>
      </c>
      <c r="H3720" s="263">
        <f t="shared" si="58"/>
        <v>7.2349539878171524E-3</v>
      </c>
      <c r="I3720" s="262"/>
      <c r="J3720" s="266">
        <v>3718</v>
      </c>
      <c r="K3720">
        <v>7.2349539878171524E-3</v>
      </c>
      <c r="L3720" s="267">
        <v>2.0517875938566796E-4</v>
      </c>
    </row>
    <row r="3721" spans="1:12" ht="14.4" x14ac:dyDescent="0.3">
      <c r="A3721" s="8">
        <v>38742</v>
      </c>
      <c r="B3721" s="260">
        <v>1266.8599850000001</v>
      </c>
      <c r="C3721" s="260">
        <v>1271.869995</v>
      </c>
      <c r="D3721" s="260">
        <v>1259.420044</v>
      </c>
      <c r="E3721" s="260">
        <v>1264.6800539999999</v>
      </c>
      <c r="F3721" s="261">
        <v>1264.6800539999999</v>
      </c>
      <c r="G3721" s="260">
        <v>2617060000</v>
      </c>
      <c r="H3721" s="263">
        <f t="shared" si="58"/>
        <v>-1.7207355396895924E-3</v>
      </c>
      <c r="I3721" s="262"/>
      <c r="J3721" s="266">
        <v>3719</v>
      </c>
      <c r="K3721">
        <v>-1.7207355396895924E-3</v>
      </c>
      <c r="L3721" s="267">
        <v>2.0883396564328803E-4</v>
      </c>
    </row>
    <row r="3722" spans="1:12" ht="14.4" x14ac:dyDescent="0.3">
      <c r="A3722" s="8">
        <v>38741</v>
      </c>
      <c r="B3722" s="260">
        <v>1263.8199460000001</v>
      </c>
      <c r="C3722" s="260">
        <v>1271.469971</v>
      </c>
      <c r="D3722" s="260">
        <v>1263.8199460000001</v>
      </c>
      <c r="E3722" s="260">
        <v>1266.8599850000001</v>
      </c>
      <c r="F3722" s="261">
        <v>1266.8599850000001</v>
      </c>
      <c r="G3722" s="260">
        <v>2608720000</v>
      </c>
      <c r="H3722" s="263">
        <f t="shared" si="58"/>
        <v>2.405436794712511E-3</v>
      </c>
      <c r="I3722" s="262"/>
      <c r="J3722" s="266">
        <v>3720</v>
      </c>
      <c r="K3722">
        <v>2.405436794712511E-3</v>
      </c>
      <c r="L3722" s="267">
        <v>2.104547829204421E-4</v>
      </c>
    </row>
    <row r="3723" spans="1:12" ht="14.4" x14ac:dyDescent="0.3">
      <c r="A3723" s="8">
        <v>38740</v>
      </c>
      <c r="B3723" s="260">
        <v>1261.48999</v>
      </c>
      <c r="C3723" s="260">
        <v>1268.1899410000001</v>
      </c>
      <c r="D3723" s="260">
        <v>1261.48999</v>
      </c>
      <c r="E3723" s="260">
        <v>1263.8199460000001</v>
      </c>
      <c r="F3723" s="261">
        <v>1263.8199460000001</v>
      </c>
      <c r="G3723" s="260">
        <v>2256070000</v>
      </c>
      <c r="H3723" s="263">
        <f t="shared" si="58"/>
        <v>1.8469873074458865E-3</v>
      </c>
      <c r="I3723" s="262"/>
      <c r="J3723" s="266">
        <v>3721</v>
      </c>
      <c r="K3723">
        <v>1.8469873074458865E-3</v>
      </c>
      <c r="L3723" s="267">
        <v>2.1142364394928493E-4</v>
      </c>
    </row>
    <row r="3724" spans="1:12" ht="14.4" x14ac:dyDescent="0.3">
      <c r="A3724" s="8">
        <v>38737</v>
      </c>
      <c r="B3724" s="260">
        <v>1285.040039</v>
      </c>
      <c r="C3724" s="260">
        <v>1285.040039</v>
      </c>
      <c r="D3724" s="260">
        <v>1260.920044</v>
      </c>
      <c r="E3724" s="260">
        <v>1261.48999</v>
      </c>
      <c r="F3724" s="261">
        <v>1261.48999</v>
      </c>
      <c r="G3724" s="260">
        <v>2845810000</v>
      </c>
      <c r="H3724" s="263">
        <f t="shared" si="58"/>
        <v>-1.8326315356155174E-2</v>
      </c>
      <c r="I3724" s="262"/>
      <c r="J3724" s="266">
        <v>3722</v>
      </c>
      <c r="K3724">
        <v>-1.8326315356155174E-2</v>
      </c>
      <c r="L3724" s="267">
        <v>2.1216287931627366E-4</v>
      </c>
    </row>
    <row r="3725" spans="1:12" ht="14.4" x14ac:dyDescent="0.3">
      <c r="A3725" s="8">
        <v>38736</v>
      </c>
      <c r="B3725" s="260">
        <v>1277.9300539999999</v>
      </c>
      <c r="C3725" s="260">
        <v>1287.790039</v>
      </c>
      <c r="D3725" s="260">
        <v>1277.9300539999999</v>
      </c>
      <c r="E3725" s="260">
        <v>1285.040039</v>
      </c>
      <c r="F3725" s="261">
        <v>1285.040039</v>
      </c>
      <c r="G3725" s="260">
        <v>2444020000</v>
      </c>
      <c r="H3725" s="263">
        <f t="shared" si="58"/>
        <v>5.5636730490415806E-3</v>
      </c>
      <c r="I3725" s="262"/>
      <c r="J3725" s="266">
        <v>3723</v>
      </c>
      <c r="K3725">
        <v>5.5636730490415806E-3</v>
      </c>
      <c r="L3725" s="267">
        <v>2.1257191858254097E-4</v>
      </c>
    </row>
    <row r="3726" spans="1:12" ht="14.4" x14ac:dyDescent="0.3">
      <c r="A3726" s="8">
        <v>38735</v>
      </c>
      <c r="B3726" s="260">
        <v>1282.9300539999999</v>
      </c>
      <c r="C3726" s="260">
        <v>1282.9300539999999</v>
      </c>
      <c r="D3726" s="260">
        <v>1272.079956</v>
      </c>
      <c r="E3726" s="260">
        <v>1277.9300539999999</v>
      </c>
      <c r="F3726" s="261">
        <v>1277.9300539999999</v>
      </c>
      <c r="G3726" s="260">
        <v>2233200000</v>
      </c>
      <c r="H3726" s="263">
        <f t="shared" si="58"/>
        <v>-3.8973286068174065E-3</v>
      </c>
      <c r="I3726" s="262"/>
      <c r="J3726" s="266">
        <v>3724</v>
      </c>
      <c r="K3726">
        <v>-3.8973286068174065E-3</v>
      </c>
      <c r="L3726" s="267">
        <v>2.1295791508038405E-4</v>
      </c>
    </row>
    <row r="3727" spans="1:12" ht="14.4" x14ac:dyDescent="0.3">
      <c r="A3727" s="8">
        <v>38734</v>
      </c>
      <c r="B3727" s="260">
        <v>1287.6099850000001</v>
      </c>
      <c r="C3727" s="260">
        <v>1287.6099850000001</v>
      </c>
      <c r="D3727" s="260">
        <v>1278.6099850000001</v>
      </c>
      <c r="E3727" s="260">
        <v>1282.9300539999999</v>
      </c>
      <c r="F3727" s="261">
        <v>1282.9300539999999</v>
      </c>
      <c r="G3727" s="260">
        <v>2179970000</v>
      </c>
      <c r="H3727" s="263">
        <f t="shared" si="58"/>
        <v>-3.6345873785687704E-3</v>
      </c>
      <c r="I3727" s="262"/>
      <c r="J3727" s="266">
        <v>3725</v>
      </c>
      <c r="K3727">
        <v>-3.6345873785687704E-3</v>
      </c>
      <c r="L3727" s="267">
        <v>2.1374724231673577E-4</v>
      </c>
    </row>
    <row r="3728" spans="1:12" ht="14.4" x14ac:dyDescent="0.3">
      <c r="A3728" s="8">
        <v>38730</v>
      </c>
      <c r="B3728" s="260">
        <v>1286.0600589999999</v>
      </c>
      <c r="C3728" s="260">
        <v>1288.959961</v>
      </c>
      <c r="D3728" s="260">
        <v>1282.780029</v>
      </c>
      <c r="E3728" s="260">
        <v>1287.6099850000001</v>
      </c>
      <c r="F3728" s="261">
        <v>1287.6099850000001</v>
      </c>
      <c r="G3728" s="260">
        <v>2206510000</v>
      </c>
      <c r="H3728" s="263">
        <f t="shared" si="58"/>
        <v>1.2051738868286723E-3</v>
      </c>
      <c r="I3728" s="262"/>
      <c r="J3728" s="266">
        <v>3726</v>
      </c>
      <c r="K3728">
        <v>1.2051738868286723E-3</v>
      </c>
      <c r="L3728" s="267">
        <v>2.1537267862020143E-4</v>
      </c>
    </row>
    <row r="3729" spans="1:12" ht="14.4" x14ac:dyDescent="0.3">
      <c r="A3729" s="8">
        <v>38729</v>
      </c>
      <c r="B3729" s="260">
        <v>1294.1800539999999</v>
      </c>
      <c r="C3729" s="260">
        <v>1294.1800539999999</v>
      </c>
      <c r="D3729" s="260">
        <v>1285.040039</v>
      </c>
      <c r="E3729" s="260">
        <v>1286.0600589999999</v>
      </c>
      <c r="F3729" s="261">
        <v>1286.0600589999999</v>
      </c>
      <c r="G3729" s="260">
        <v>2318350000</v>
      </c>
      <c r="H3729" s="263">
        <f t="shared" si="58"/>
        <v>-6.2742390248582969E-3</v>
      </c>
      <c r="I3729" s="262"/>
      <c r="J3729" s="266">
        <v>3727</v>
      </c>
      <c r="K3729">
        <v>-6.2742390248582969E-3</v>
      </c>
      <c r="L3729" s="267">
        <v>2.1656163635191942E-4</v>
      </c>
    </row>
    <row r="3730" spans="1:12" ht="14.4" x14ac:dyDescent="0.3">
      <c r="A3730" s="8">
        <v>38728</v>
      </c>
      <c r="B3730" s="260">
        <v>1289.719971</v>
      </c>
      <c r="C3730" s="260">
        <v>1294.900024</v>
      </c>
      <c r="D3730" s="260">
        <v>1288.119995</v>
      </c>
      <c r="E3730" s="260">
        <v>1294.1800539999999</v>
      </c>
      <c r="F3730" s="261">
        <v>1294.1800539999999</v>
      </c>
      <c r="G3730" s="260">
        <v>2406130000</v>
      </c>
      <c r="H3730" s="263">
        <f t="shared" si="58"/>
        <v>3.4815445614147325E-3</v>
      </c>
      <c r="I3730" s="262"/>
      <c r="J3730" s="266">
        <v>3728</v>
      </c>
      <c r="K3730">
        <v>3.4815445614147325E-3</v>
      </c>
      <c r="L3730" s="267">
        <v>2.2200803195729303E-4</v>
      </c>
    </row>
    <row r="3731" spans="1:12" ht="14.4" x14ac:dyDescent="0.3">
      <c r="A3731" s="8">
        <v>38727</v>
      </c>
      <c r="B3731" s="260">
        <v>1290.150024</v>
      </c>
      <c r="C3731" s="260">
        <v>1290.150024</v>
      </c>
      <c r="D3731" s="260">
        <v>1283.76001</v>
      </c>
      <c r="E3731" s="260">
        <v>1289.6899410000001</v>
      </c>
      <c r="F3731" s="261">
        <v>1289.6899410000001</v>
      </c>
      <c r="G3731" s="260">
        <v>2373080000</v>
      </c>
      <c r="H3731" s="263">
        <f t="shared" si="58"/>
        <v>-3.5661201522400659E-4</v>
      </c>
      <c r="I3731" s="262"/>
      <c r="J3731" s="266">
        <v>3729</v>
      </c>
      <c r="K3731">
        <v>-3.5661201522400659E-4</v>
      </c>
      <c r="L3731" s="267">
        <v>2.2249322544913908E-4</v>
      </c>
    </row>
    <row r="3732" spans="1:12" ht="14.4" x14ac:dyDescent="0.3">
      <c r="A3732" s="8">
        <v>38726</v>
      </c>
      <c r="B3732" s="260">
        <v>1285.4499510000001</v>
      </c>
      <c r="C3732" s="260">
        <v>1290.780029</v>
      </c>
      <c r="D3732" s="260">
        <v>1284.8199460000001</v>
      </c>
      <c r="E3732" s="260">
        <v>1290.150024</v>
      </c>
      <c r="F3732" s="261">
        <v>1290.150024</v>
      </c>
      <c r="G3732" s="260">
        <v>2301490000</v>
      </c>
      <c r="H3732" s="263">
        <f t="shared" si="58"/>
        <v>3.6563640586267949E-3</v>
      </c>
      <c r="I3732" s="262"/>
      <c r="J3732" s="266">
        <v>3730</v>
      </c>
      <c r="K3732">
        <v>3.6563640586267949E-3</v>
      </c>
      <c r="L3732" s="267">
        <v>2.2640304424686254E-4</v>
      </c>
    </row>
    <row r="3733" spans="1:12" ht="14.4" x14ac:dyDescent="0.3">
      <c r="A3733" s="8">
        <v>38723</v>
      </c>
      <c r="B3733" s="260">
        <v>1273.4799800000001</v>
      </c>
      <c r="C3733" s="260">
        <v>1286.089966</v>
      </c>
      <c r="D3733" s="260">
        <v>1273.4799800000001</v>
      </c>
      <c r="E3733" s="260">
        <v>1285.4499510000001</v>
      </c>
      <c r="F3733" s="261">
        <v>1285.4499510000001</v>
      </c>
      <c r="G3733" s="260">
        <v>2446560000</v>
      </c>
      <c r="H3733" s="263">
        <f t="shared" si="58"/>
        <v>9.3994182774667454E-3</v>
      </c>
      <c r="I3733" s="262"/>
      <c r="J3733" s="266">
        <v>3731</v>
      </c>
      <c r="K3733">
        <v>9.3994182774667454E-3</v>
      </c>
      <c r="L3733" s="267">
        <v>2.2682895392798412E-4</v>
      </c>
    </row>
    <row r="3734" spans="1:12" ht="14.4" x14ac:dyDescent="0.3">
      <c r="A3734" s="8">
        <v>38722</v>
      </c>
      <c r="B3734" s="260">
        <v>1273.459961</v>
      </c>
      <c r="C3734" s="260">
        <v>1276.910034</v>
      </c>
      <c r="D3734" s="260">
        <v>1270.3000489999999</v>
      </c>
      <c r="E3734" s="260">
        <v>1273.4799800000001</v>
      </c>
      <c r="F3734" s="261">
        <v>1273.4799800000001</v>
      </c>
      <c r="G3734" s="260">
        <v>2433340000</v>
      </c>
      <c r="H3734" s="263">
        <f t="shared" si="58"/>
        <v>1.5720164444218068E-5</v>
      </c>
      <c r="I3734" s="262"/>
      <c r="J3734" s="266">
        <v>3732</v>
      </c>
      <c r="K3734">
        <v>1.5720164444218068E-5</v>
      </c>
      <c r="L3734" s="267">
        <v>2.4027009388961985E-4</v>
      </c>
    </row>
    <row r="3735" spans="1:12" ht="14.4" x14ac:dyDescent="0.3">
      <c r="A3735" s="8">
        <v>38721</v>
      </c>
      <c r="B3735" s="260">
        <v>1268.8000489999999</v>
      </c>
      <c r="C3735" s="260">
        <v>1275.369995</v>
      </c>
      <c r="D3735" s="260">
        <v>1267.73999</v>
      </c>
      <c r="E3735" s="260">
        <v>1273.459961</v>
      </c>
      <c r="F3735" s="261">
        <v>1273.459961</v>
      </c>
      <c r="G3735" s="260">
        <v>2515330000</v>
      </c>
      <c r="H3735" s="263">
        <f t="shared" si="58"/>
        <v>3.6726921658560537E-3</v>
      </c>
      <c r="I3735" s="262"/>
      <c r="J3735" s="266">
        <v>3733</v>
      </c>
      <c r="K3735">
        <v>3.6726921658560537E-3</v>
      </c>
      <c r="L3735" s="267">
        <v>2.4095314591696142E-4</v>
      </c>
    </row>
    <row r="3736" spans="1:12" ht="14.4" x14ac:dyDescent="0.3">
      <c r="A3736" s="8">
        <v>38720</v>
      </c>
      <c r="B3736" s="260">
        <v>1248.290039</v>
      </c>
      <c r="C3736" s="260">
        <v>1270.219971</v>
      </c>
      <c r="D3736" s="260">
        <v>1245.73999</v>
      </c>
      <c r="E3736" s="260">
        <v>1268.8000489999999</v>
      </c>
      <c r="F3736" s="261">
        <v>1268.8000489999999</v>
      </c>
      <c r="G3736" s="260">
        <v>2554570000</v>
      </c>
      <c r="H3736" s="263">
        <f t="shared" si="58"/>
        <v>1.6430484390014398E-2</v>
      </c>
      <c r="I3736" s="262"/>
      <c r="J3736" s="266">
        <v>3734</v>
      </c>
      <c r="K3736">
        <v>1.6430484390014398E-2</v>
      </c>
      <c r="L3736" s="267">
        <v>2.5487345372749034E-4</v>
      </c>
    </row>
    <row r="3737" spans="1:12" ht="14.4" x14ac:dyDescent="0.3">
      <c r="A3737" s="8">
        <v>38716</v>
      </c>
      <c r="B3737" s="260">
        <v>1254.420044</v>
      </c>
      <c r="C3737" s="260">
        <v>1254.420044</v>
      </c>
      <c r="D3737" s="260">
        <v>1246.589966</v>
      </c>
      <c r="E3737" s="260">
        <v>1248.290039</v>
      </c>
      <c r="F3737" s="261">
        <v>1248.290039</v>
      </c>
      <c r="G3737" s="260">
        <v>1443500000</v>
      </c>
      <c r="H3737" s="263">
        <f t="shared" si="58"/>
        <v>-4.886724370612802E-3</v>
      </c>
      <c r="I3737" s="262"/>
      <c r="J3737" s="266">
        <v>3735</v>
      </c>
      <c r="K3737">
        <v>-4.886724370612802E-3</v>
      </c>
      <c r="L3737" s="267">
        <v>2.580411671400547E-4</v>
      </c>
    </row>
    <row r="3738" spans="1:12" ht="14.4" x14ac:dyDescent="0.3">
      <c r="A3738" s="8">
        <v>38715</v>
      </c>
      <c r="B3738" s="260">
        <v>1258.170044</v>
      </c>
      <c r="C3738" s="260">
        <v>1260.6099850000001</v>
      </c>
      <c r="D3738" s="260">
        <v>1254.1800539999999</v>
      </c>
      <c r="E3738" s="260">
        <v>1254.420044</v>
      </c>
      <c r="F3738" s="261">
        <v>1254.420044</v>
      </c>
      <c r="G3738" s="260">
        <v>1382540000</v>
      </c>
      <c r="H3738" s="263">
        <f t="shared" si="58"/>
        <v>-2.9805192214542981E-3</v>
      </c>
      <c r="I3738" s="262"/>
      <c r="J3738" s="266">
        <v>3736</v>
      </c>
      <c r="K3738">
        <v>-2.9805192214542981E-3</v>
      </c>
      <c r="L3738" s="267">
        <v>2.6074184034830016E-4</v>
      </c>
    </row>
    <row r="3739" spans="1:12" ht="14.4" x14ac:dyDescent="0.3">
      <c r="A3739" s="8">
        <v>38714</v>
      </c>
      <c r="B3739" s="260">
        <v>1256.540039</v>
      </c>
      <c r="C3739" s="260">
        <v>1261.099976</v>
      </c>
      <c r="D3739" s="260">
        <v>1256.540039</v>
      </c>
      <c r="E3739" s="260">
        <v>1258.170044</v>
      </c>
      <c r="F3739" s="261">
        <v>1258.170044</v>
      </c>
      <c r="G3739" s="260">
        <v>1422360000</v>
      </c>
      <c r="H3739" s="263">
        <f t="shared" si="58"/>
        <v>1.2972169205982484E-3</v>
      </c>
      <c r="I3739" s="262"/>
      <c r="J3739" s="266">
        <v>3737</v>
      </c>
      <c r="K3739">
        <v>1.2972169205982484E-3</v>
      </c>
      <c r="L3739" s="267">
        <v>2.6142321445700662E-4</v>
      </c>
    </row>
    <row r="3740" spans="1:12" ht="14.4" x14ac:dyDescent="0.3">
      <c r="A3740" s="8">
        <v>38713</v>
      </c>
      <c r="B3740" s="260">
        <v>1268.660034</v>
      </c>
      <c r="C3740" s="260">
        <v>1271.829956</v>
      </c>
      <c r="D3740" s="260">
        <v>1256.540039</v>
      </c>
      <c r="E3740" s="260">
        <v>1256.540039</v>
      </c>
      <c r="F3740" s="261">
        <v>1256.540039</v>
      </c>
      <c r="G3740" s="260">
        <v>1540470000</v>
      </c>
      <c r="H3740" s="263">
        <f t="shared" si="58"/>
        <v>-9.5533828410961173E-3</v>
      </c>
      <c r="I3740" s="262"/>
      <c r="J3740" s="266">
        <v>3738</v>
      </c>
      <c r="K3740">
        <v>-9.5533828410961173E-3</v>
      </c>
      <c r="L3740" s="267">
        <v>2.6346255845623807E-4</v>
      </c>
    </row>
    <row r="3741" spans="1:12" ht="14.4" x14ac:dyDescent="0.3">
      <c r="A3741" s="8">
        <v>38709</v>
      </c>
      <c r="B3741" s="260">
        <v>1268.119995</v>
      </c>
      <c r="C3741" s="260">
        <v>1269.76001</v>
      </c>
      <c r="D3741" s="260">
        <v>1265.920044</v>
      </c>
      <c r="E3741" s="260">
        <v>1268.660034</v>
      </c>
      <c r="F3741" s="261">
        <v>1268.660034</v>
      </c>
      <c r="G3741" s="260">
        <v>1285810000</v>
      </c>
      <c r="H3741" s="263">
        <f t="shared" si="58"/>
        <v>4.2585796464787929E-4</v>
      </c>
      <c r="I3741" s="262"/>
      <c r="J3741" s="266">
        <v>3739</v>
      </c>
      <c r="K3741">
        <v>4.2585796464787929E-4</v>
      </c>
      <c r="L3741" s="267">
        <v>2.6720452936979968E-4</v>
      </c>
    </row>
    <row r="3742" spans="1:12" ht="14.4" x14ac:dyDescent="0.3">
      <c r="A3742" s="8">
        <v>38708</v>
      </c>
      <c r="B3742" s="260">
        <v>1262.790039</v>
      </c>
      <c r="C3742" s="260">
        <v>1268.1899410000001</v>
      </c>
      <c r="D3742" s="260">
        <v>1262.5</v>
      </c>
      <c r="E3742" s="260">
        <v>1268.119995</v>
      </c>
      <c r="F3742" s="261">
        <v>1268.119995</v>
      </c>
      <c r="G3742" s="260">
        <v>1888500000</v>
      </c>
      <c r="H3742" s="263">
        <f t="shared" si="58"/>
        <v>4.2207776711802513E-3</v>
      </c>
      <c r="I3742" s="262"/>
      <c r="J3742" s="266">
        <v>3740</v>
      </c>
      <c r="K3742">
        <v>4.2207776711802513E-3</v>
      </c>
      <c r="L3742" s="267">
        <v>2.6813725441528642E-4</v>
      </c>
    </row>
    <row r="3743" spans="1:12" ht="14.4" x14ac:dyDescent="0.3">
      <c r="A3743" s="8">
        <v>38707</v>
      </c>
      <c r="B3743" s="260">
        <v>1259.619995</v>
      </c>
      <c r="C3743" s="260">
        <v>1269.369995</v>
      </c>
      <c r="D3743" s="260">
        <v>1259.619995</v>
      </c>
      <c r="E3743" s="260">
        <v>1262.790039</v>
      </c>
      <c r="F3743" s="261">
        <v>1262.790039</v>
      </c>
      <c r="G3743" s="260">
        <v>2065170000</v>
      </c>
      <c r="H3743" s="263">
        <f t="shared" si="58"/>
        <v>2.5166669412864961E-3</v>
      </c>
      <c r="I3743" s="262"/>
      <c r="J3743" s="266">
        <v>3741</v>
      </c>
      <c r="K3743">
        <v>2.5166669412864961E-3</v>
      </c>
      <c r="L3743" s="267">
        <v>2.6889032696422949E-4</v>
      </c>
    </row>
    <row r="3744" spans="1:12" ht="14.4" x14ac:dyDescent="0.3">
      <c r="A3744" s="8">
        <v>38706</v>
      </c>
      <c r="B3744" s="260">
        <v>1259.920044</v>
      </c>
      <c r="C3744" s="260">
        <v>1263.8599850000001</v>
      </c>
      <c r="D3744" s="260">
        <v>1257.209961</v>
      </c>
      <c r="E3744" s="260">
        <v>1259.619995</v>
      </c>
      <c r="F3744" s="261">
        <v>1259.619995</v>
      </c>
      <c r="G3744" s="260">
        <v>1996690000</v>
      </c>
      <c r="H3744" s="263">
        <f t="shared" si="58"/>
        <v>-2.3814923925437963E-4</v>
      </c>
      <c r="I3744" s="262"/>
      <c r="J3744" s="266">
        <v>3742</v>
      </c>
      <c r="K3744">
        <v>-2.3814923925437963E-4</v>
      </c>
      <c r="L3744" s="267">
        <v>2.6927856925118674E-4</v>
      </c>
    </row>
    <row r="3745" spans="1:12" ht="14.4" x14ac:dyDescent="0.3">
      <c r="A3745" s="8">
        <v>38705</v>
      </c>
      <c r="B3745" s="260">
        <v>1267.3199460000001</v>
      </c>
      <c r="C3745" s="260">
        <v>1270.51001</v>
      </c>
      <c r="D3745" s="260">
        <v>1259.280029</v>
      </c>
      <c r="E3745" s="260">
        <v>1259.920044</v>
      </c>
      <c r="F3745" s="261">
        <v>1259.920044</v>
      </c>
      <c r="G3745" s="260">
        <v>2208810000</v>
      </c>
      <c r="H3745" s="263">
        <f t="shared" si="58"/>
        <v>-5.8390164404467683E-3</v>
      </c>
      <c r="I3745" s="262"/>
      <c r="J3745" s="266">
        <v>3743</v>
      </c>
      <c r="K3745">
        <v>-5.8390164404467683E-3</v>
      </c>
      <c r="L3745" s="267">
        <v>2.7054561930152761E-4</v>
      </c>
    </row>
    <row r="3746" spans="1:12" ht="14.4" x14ac:dyDescent="0.3">
      <c r="A3746" s="8">
        <v>38702</v>
      </c>
      <c r="B3746" s="260">
        <v>1270.9399410000001</v>
      </c>
      <c r="C3746" s="260">
        <v>1275.23999</v>
      </c>
      <c r="D3746" s="260">
        <v>1267.3199460000001</v>
      </c>
      <c r="E3746" s="260">
        <v>1267.3199460000001</v>
      </c>
      <c r="F3746" s="261">
        <v>1267.3199460000001</v>
      </c>
      <c r="G3746" s="260">
        <v>2584190000</v>
      </c>
      <c r="H3746" s="263">
        <f t="shared" si="58"/>
        <v>-2.848281719080868E-3</v>
      </c>
      <c r="I3746" s="262"/>
      <c r="J3746" s="266">
        <v>3744</v>
      </c>
      <c r="K3746">
        <v>-2.848281719080868E-3</v>
      </c>
      <c r="L3746" s="267">
        <v>2.726485777768581E-4</v>
      </c>
    </row>
    <row r="3747" spans="1:12" ht="14.4" x14ac:dyDescent="0.3">
      <c r="A3747" s="8">
        <v>38701</v>
      </c>
      <c r="B3747" s="260">
        <v>1272.73999</v>
      </c>
      <c r="C3747" s="260">
        <v>1275.170044</v>
      </c>
      <c r="D3747" s="260">
        <v>1267.73999</v>
      </c>
      <c r="E3747" s="260">
        <v>1270.9399410000001</v>
      </c>
      <c r="F3747" s="261">
        <v>1270.9399410000001</v>
      </c>
      <c r="G3747" s="260">
        <v>2180590000</v>
      </c>
      <c r="H3747" s="263">
        <f t="shared" si="58"/>
        <v>-1.414310082297284E-3</v>
      </c>
      <c r="I3747" s="262"/>
      <c r="J3747" s="266">
        <v>3745</v>
      </c>
      <c r="K3747">
        <v>-1.414310082297284E-3</v>
      </c>
      <c r="L3747" s="267">
        <v>2.7354898761173662E-4</v>
      </c>
    </row>
    <row r="3748" spans="1:12" ht="14.4" x14ac:dyDescent="0.3">
      <c r="A3748" s="8">
        <v>38700</v>
      </c>
      <c r="B3748" s="260">
        <v>1267.4300539999999</v>
      </c>
      <c r="C3748" s="260">
        <v>1275.8000489999999</v>
      </c>
      <c r="D3748" s="260">
        <v>1267.0699460000001</v>
      </c>
      <c r="E3748" s="260">
        <v>1272.73999</v>
      </c>
      <c r="F3748" s="261">
        <v>1272.73999</v>
      </c>
      <c r="G3748" s="260">
        <v>2145520000</v>
      </c>
      <c r="H3748" s="263">
        <f t="shared" si="58"/>
        <v>4.1895298152682964E-3</v>
      </c>
      <c r="I3748" s="262"/>
      <c r="J3748" s="266">
        <v>3746</v>
      </c>
      <c r="K3748">
        <v>4.1895298152682964E-3</v>
      </c>
      <c r="L3748" s="267">
        <v>2.7433995172763032E-4</v>
      </c>
    </row>
    <row r="3749" spans="1:12" ht="14.4" x14ac:dyDescent="0.3">
      <c r="A3749" s="8">
        <v>38699</v>
      </c>
      <c r="B3749" s="260">
        <v>1260.4300539999999</v>
      </c>
      <c r="C3749" s="260">
        <v>1272.1099850000001</v>
      </c>
      <c r="D3749" s="260">
        <v>1258.5600589999999</v>
      </c>
      <c r="E3749" s="260">
        <v>1267.4300539999999</v>
      </c>
      <c r="F3749" s="261">
        <v>1267.4300539999999</v>
      </c>
      <c r="G3749" s="260">
        <v>2390020000</v>
      </c>
      <c r="H3749" s="263">
        <f t="shared" si="58"/>
        <v>5.5536600208677669E-3</v>
      </c>
      <c r="I3749" s="262"/>
      <c r="J3749" s="266">
        <v>3747</v>
      </c>
      <c r="K3749">
        <v>5.5536600208677669E-3</v>
      </c>
      <c r="L3749" s="267">
        <v>2.7548155373730498E-4</v>
      </c>
    </row>
    <row r="3750" spans="1:12" ht="14.4" x14ac:dyDescent="0.3">
      <c r="A3750" s="8">
        <v>38698</v>
      </c>
      <c r="B3750" s="260">
        <v>1259.369995</v>
      </c>
      <c r="C3750" s="260">
        <v>1263.8599850000001</v>
      </c>
      <c r="D3750" s="260">
        <v>1255.5200199999999</v>
      </c>
      <c r="E3750" s="260">
        <v>1260.4300539999999</v>
      </c>
      <c r="F3750" s="261">
        <v>1260.4300539999999</v>
      </c>
      <c r="G3750" s="260">
        <v>1876550000</v>
      </c>
      <c r="H3750" s="263">
        <f t="shared" si="58"/>
        <v>8.4173753877621175E-4</v>
      </c>
      <c r="I3750" s="262"/>
      <c r="J3750" s="266">
        <v>3748</v>
      </c>
      <c r="K3750">
        <v>8.4173753877621175E-4</v>
      </c>
      <c r="L3750" s="267">
        <v>2.7827293205679907E-4</v>
      </c>
    </row>
    <row r="3751" spans="1:12" ht="14.4" x14ac:dyDescent="0.3">
      <c r="A3751" s="8">
        <v>38695</v>
      </c>
      <c r="B3751" s="260">
        <v>1255.839966</v>
      </c>
      <c r="C3751" s="260">
        <v>1263.079956</v>
      </c>
      <c r="D3751" s="260">
        <v>1254.23999</v>
      </c>
      <c r="E3751" s="260">
        <v>1259.369995</v>
      </c>
      <c r="F3751" s="261">
        <v>1259.369995</v>
      </c>
      <c r="G3751" s="260">
        <v>1896290000</v>
      </c>
      <c r="H3751" s="263">
        <f t="shared" si="58"/>
        <v>2.8108907946635718E-3</v>
      </c>
      <c r="I3751" s="262"/>
      <c r="J3751" s="266">
        <v>3749</v>
      </c>
      <c r="K3751">
        <v>2.8108907946635718E-3</v>
      </c>
      <c r="L3751" s="267">
        <v>2.7974062905982891E-4</v>
      </c>
    </row>
    <row r="3752" spans="1:12" ht="14.4" x14ac:dyDescent="0.3">
      <c r="A3752" s="8">
        <v>38694</v>
      </c>
      <c r="B3752" s="260">
        <v>1257.369995</v>
      </c>
      <c r="C3752" s="260">
        <v>1263.3599850000001</v>
      </c>
      <c r="D3752" s="260">
        <v>1250.910034</v>
      </c>
      <c r="E3752" s="260">
        <v>1255.839966</v>
      </c>
      <c r="F3752" s="261">
        <v>1255.839966</v>
      </c>
      <c r="G3752" s="260">
        <v>2178300000</v>
      </c>
      <c r="H3752" s="263">
        <f t="shared" si="58"/>
        <v>-1.216848665137753E-3</v>
      </c>
      <c r="I3752" s="262"/>
      <c r="J3752" s="266">
        <v>3750</v>
      </c>
      <c r="K3752">
        <v>-1.216848665137753E-3</v>
      </c>
      <c r="L3752" s="267">
        <v>2.7998827398622195E-4</v>
      </c>
    </row>
    <row r="3753" spans="1:12" ht="14.4" x14ac:dyDescent="0.3">
      <c r="A3753" s="8">
        <v>38693</v>
      </c>
      <c r="B3753" s="260">
        <v>1263.6999510000001</v>
      </c>
      <c r="C3753" s="260">
        <v>1264.849976</v>
      </c>
      <c r="D3753" s="260">
        <v>1253.0200199999999</v>
      </c>
      <c r="E3753" s="260">
        <v>1257.369995</v>
      </c>
      <c r="F3753" s="261">
        <v>1257.369995</v>
      </c>
      <c r="G3753" s="260">
        <v>2093830000</v>
      </c>
      <c r="H3753" s="263">
        <f t="shared" si="58"/>
        <v>-5.0090656369741662E-3</v>
      </c>
      <c r="I3753" s="262"/>
      <c r="J3753" s="266">
        <v>3751</v>
      </c>
      <c r="K3753">
        <v>-5.0090656369741662E-3</v>
      </c>
      <c r="L3753" s="267">
        <v>2.826638218711014E-4</v>
      </c>
    </row>
    <row r="3754" spans="1:12" ht="14.4" x14ac:dyDescent="0.3">
      <c r="A3754" s="8">
        <v>38692</v>
      </c>
      <c r="B3754" s="260">
        <v>1262.089966</v>
      </c>
      <c r="C3754" s="260">
        <v>1272.8900149999999</v>
      </c>
      <c r="D3754" s="260">
        <v>1262.089966</v>
      </c>
      <c r="E3754" s="260">
        <v>1263.6999510000001</v>
      </c>
      <c r="F3754" s="261">
        <v>1263.6999510000001</v>
      </c>
      <c r="G3754" s="260">
        <v>2110740000</v>
      </c>
      <c r="H3754" s="263">
        <f t="shared" si="58"/>
        <v>1.2756499483968257E-3</v>
      </c>
      <c r="I3754" s="262"/>
      <c r="J3754" s="266">
        <v>3752</v>
      </c>
      <c r="K3754">
        <v>1.2756499483968257E-3</v>
      </c>
      <c r="L3754" s="267">
        <v>2.8363920108121762E-4</v>
      </c>
    </row>
    <row r="3755" spans="1:12" ht="14.4" x14ac:dyDescent="0.3">
      <c r="A3755" s="8">
        <v>38691</v>
      </c>
      <c r="B3755" s="260">
        <v>1265.079956</v>
      </c>
      <c r="C3755" s="260">
        <v>1265.079956</v>
      </c>
      <c r="D3755" s="260">
        <v>1258.119995</v>
      </c>
      <c r="E3755" s="260">
        <v>1262.089966</v>
      </c>
      <c r="F3755" s="261">
        <v>1262.089966</v>
      </c>
      <c r="G3755" s="260">
        <v>2325840000</v>
      </c>
      <c r="H3755" s="263">
        <f t="shared" si="58"/>
        <v>-2.3634790716738178E-3</v>
      </c>
      <c r="I3755" s="262"/>
      <c r="J3755" s="266">
        <v>3753</v>
      </c>
      <c r="K3755">
        <v>-2.3634790716738178E-3</v>
      </c>
      <c r="L3755" s="267">
        <v>2.8366811151190268E-4</v>
      </c>
    </row>
    <row r="3756" spans="1:12" ht="14.4" x14ac:dyDescent="0.3">
      <c r="A3756" s="8">
        <v>38688</v>
      </c>
      <c r="B3756" s="260">
        <v>1264.670044</v>
      </c>
      <c r="C3756" s="260">
        <v>1266.849976</v>
      </c>
      <c r="D3756" s="260">
        <v>1261.420044</v>
      </c>
      <c r="E3756" s="260">
        <v>1265.079956</v>
      </c>
      <c r="F3756" s="261">
        <v>1265.079956</v>
      </c>
      <c r="G3756" s="260">
        <v>2125580000</v>
      </c>
      <c r="H3756" s="263">
        <f t="shared" si="58"/>
        <v>3.2412564996287419E-4</v>
      </c>
      <c r="I3756" s="262"/>
      <c r="J3756" s="266">
        <v>3754</v>
      </c>
      <c r="K3756">
        <v>3.2412564996287419E-4</v>
      </c>
      <c r="L3756" s="267">
        <v>2.8572744654463688E-4</v>
      </c>
    </row>
    <row r="3757" spans="1:12" ht="14.4" x14ac:dyDescent="0.3">
      <c r="A3757" s="8">
        <v>38687</v>
      </c>
      <c r="B3757" s="260">
        <v>1249.4799800000001</v>
      </c>
      <c r="C3757" s="260">
        <v>1266.170044</v>
      </c>
      <c r="D3757" s="260">
        <v>1249.4799800000001</v>
      </c>
      <c r="E3757" s="260">
        <v>1264.670044</v>
      </c>
      <c r="F3757" s="261">
        <v>1264.670044</v>
      </c>
      <c r="G3757" s="260">
        <v>2614830000</v>
      </c>
      <c r="H3757" s="263">
        <f t="shared" si="58"/>
        <v>1.2157108751754384E-2</v>
      </c>
      <c r="I3757" s="262"/>
      <c r="J3757" s="266">
        <v>3755</v>
      </c>
      <c r="K3757">
        <v>1.2157108751754384E-2</v>
      </c>
      <c r="L3757" s="267">
        <v>2.8815472052187821E-4</v>
      </c>
    </row>
    <row r="3758" spans="1:12" ht="14.4" x14ac:dyDescent="0.3">
      <c r="A3758" s="8">
        <v>38686</v>
      </c>
      <c r="B3758" s="260">
        <v>1257.4799800000001</v>
      </c>
      <c r="C3758" s="260">
        <v>1260.9300539999999</v>
      </c>
      <c r="D3758" s="260">
        <v>1249.3900149999999</v>
      </c>
      <c r="E3758" s="260">
        <v>1249.4799800000001</v>
      </c>
      <c r="F3758" s="261">
        <v>1249.4799800000001</v>
      </c>
      <c r="G3758" s="260">
        <v>2374690000</v>
      </c>
      <c r="H3758" s="263">
        <f t="shared" si="58"/>
        <v>-6.3619303108109915E-3</v>
      </c>
      <c r="I3758" s="262"/>
      <c r="J3758" s="266">
        <v>3756</v>
      </c>
      <c r="K3758">
        <v>-6.3619303108109915E-3</v>
      </c>
      <c r="L3758" s="267">
        <v>2.890760899442764E-4</v>
      </c>
    </row>
    <row r="3759" spans="1:12" ht="14.4" x14ac:dyDescent="0.3">
      <c r="A3759" s="8">
        <v>38685</v>
      </c>
      <c r="B3759" s="260">
        <v>1257.459961</v>
      </c>
      <c r="C3759" s="260">
        <v>1266.1800539999999</v>
      </c>
      <c r="D3759" s="260">
        <v>1257.459961</v>
      </c>
      <c r="E3759" s="260">
        <v>1257.4799800000001</v>
      </c>
      <c r="F3759" s="261">
        <v>1257.4799800000001</v>
      </c>
      <c r="G3759" s="260">
        <v>2268340000</v>
      </c>
      <c r="H3759" s="263">
        <f t="shared" si="58"/>
        <v>1.5920188809930249E-5</v>
      </c>
      <c r="I3759" s="262"/>
      <c r="J3759" s="266">
        <v>3757</v>
      </c>
      <c r="K3759">
        <v>1.5920188809930249E-5</v>
      </c>
      <c r="L3759" s="267">
        <v>2.9836364737412019E-4</v>
      </c>
    </row>
    <row r="3760" spans="1:12" ht="14.4" x14ac:dyDescent="0.3">
      <c r="A3760" s="8">
        <v>38684</v>
      </c>
      <c r="B3760" s="260">
        <v>1268.25</v>
      </c>
      <c r="C3760" s="260">
        <v>1268.4399410000001</v>
      </c>
      <c r="D3760" s="260">
        <v>1257.170044</v>
      </c>
      <c r="E3760" s="260">
        <v>1257.459961</v>
      </c>
      <c r="F3760" s="261">
        <v>1257.459961</v>
      </c>
      <c r="G3760" s="260">
        <v>2016900000</v>
      </c>
      <c r="H3760" s="263">
        <f t="shared" si="58"/>
        <v>-8.5078170707667874E-3</v>
      </c>
      <c r="I3760" s="262"/>
      <c r="J3760" s="266">
        <v>3758</v>
      </c>
      <c r="K3760">
        <v>-8.5078170707667874E-3</v>
      </c>
      <c r="L3760" s="267">
        <v>2.9913841439509458E-4</v>
      </c>
    </row>
    <row r="3761" spans="1:12" ht="14.4" x14ac:dyDescent="0.3">
      <c r="A3761" s="8">
        <v>38681</v>
      </c>
      <c r="B3761" s="260">
        <v>1265.6099850000001</v>
      </c>
      <c r="C3761" s="260">
        <v>1268.780029</v>
      </c>
      <c r="D3761" s="260">
        <v>1265.540039</v>
      </c>
      <c r="E3761" s="260">
        <v>1268.25</v>
      </c>
      <c r="F3761" s="261">
        <v>1268.25</v>
      </c>
      <c r="G3761" s="260">
        <v>724940000</v>
      </c>
      <c r="H3761" s="263">
        <f t="shared" si="58"/>
        <v>2.085962525019071E-3</v>
      </c>
      <c r="I3761" s="262"/>
      <c r="J3761" s="266">
        <v>3759</v>
      </c>
      <c r="K3761">
        <v>2.085962525019071E-3</v>
      </c>
      <c r="L3761" s="267">
        <v>3.018262520418802E-4</v>
      </c>
    </row>
    <row r="3762" spans="1:12" ht="14.4" x14ac:dyDescent="0.3">
      <c r="A3762" s="8">
        <v>38679</v>
      </c>
      <c r="B3762" s="260">
        <v>1261.2299800000001</v>
      </c>
      <c r="C3762" s="260">
        <v>1270.6400149999999</v>
      </c>
      <c r="D3762" s="260">
        <v>1259.51001</v>
      </c>
      <c r="E3762" s="260">
        <v>1265.6099850000001</v>
      </c>
      <c r="F3762" s="261">
        <v>1265.6099850000001</v>
      </c>
      <c r="G3762" s="260">
        <v>1985400000</v>
      </c>
      <c r="H3762" s="263">
        <f t="shared" si="58"/>
        <v>3.472804381005899E-3</v>
      </c>
      <c r="I3762" s="262"/>
      <c r="J3762" s="266">
        <v>3760</v>
      </c>
      <c r="K3762">
        <v>3.472804381005899E-3</v>
      </c>
      <c r="L3762" s="267">
        <v>3.0417144871875632E-4</v>
      </c>
    </row>
    <row r="3763" spans="1:12" ht="14.4" x14ac:dyDescent="0.3">
      <c r="A3763" s="8">
        <v>38678</v>
      </c>
      <c r="B3763" s="260">
        <v>1254.849976</v>
      </c>
      <c r="C3763" s="260">
        <v>1261.900024</v>
      </c>
      <c r="D3763" s="260">
        <v>1251.400024</v>
      </c>
      <c r="E3763" s="260">
        <v>1261.2299800000001</v>
      </c>
      <c r="F3763" s="261">
        <v>1261.2299800000001</v>
      </c>
      <c r="G3763" s="260">
        <v>2291420000</v>
      </c>
      <c r="H3763" s="263">
        <f t="shared" si="58"/>
        <v>5.08427630555264E-3</v>
      </c>
      <c r="I3763" s="262"/>
      <c r="J3763" s="266">
        <v>3761</v>
      </c>
      <c r="K3763">
        <v>5.08427630555264E-3</v>
      </c>
      <c r="L3763" s="267">
        <v>3.0517072357705706E-4</v>
      </c>
    </row>
    <row r="3764" spans="1:12" ht="14.4" x14ac:dyDescent="0.3">
      <c r="A3764" s="8">
        <v>38677</v>
      </c>
      <c r="B3764" s="260">
        <v>1248.2700199999999</v>
      </c>
      <c r="C3764" s="260">
        <v>1255.8900149999999</v>
      </c>
      <c r="D3764" s="260">
        <v>1246.900024</v>
      </c>
      <c r="E3764" s="260">
        <v>1254.849976</v>
      </c>
      <c r="F3764" s="261">
        <v>1254.849976</v>
      </c>
      <c r="G3764" s="260">
        <v>2117350000</v>
      </c>
      <c r="H3764" s="263">
        <f t="shared" si="58"/>
        <v>5.2712601396932039E-3</v>
      </c>
      <c r="I3764" s="262"/>
      <c r="J3764" s="266">
        <v>3762</v>
      </c>
      <c r="K3764">
        <v>5.2712601396932039E-3</v>
      </c>
      <c r="L3764" s="267">
        <v>3.095969395256452E-4</v>
      </c>
    </row>
    <row r="3765" spans="1:12" ht="14.4" x14ac:dyDescent="0.3">
      <c r="A3765" s="8">
        <v>38674</v>
      </c>
      <c r="B3765" s="260">
        <v>1242.8000489999999</v>
      </c>
      <c r="C3765" s="260">
        <v>1249.579956</v>
      </c>
      <c r="D3765" s="260">
        <v>1240.709961</v>
      </c>
      <c r="E3765" s="260">
        <v>1248.2700199999999</v>
      </c>
      <c r="F3765" s="261">
        <v>1248.2700199999999</v>
      </c>
      <c r="G3765" s="260">
        <v>2453290000</v>
      </c>
      <c r="H3765" s="263">
        <f t="shared" si="58"/>
        <v>4.4013282783512244E-3</v>
      </c>
      <c r="I3765" s="262"/>
      <c r="J3765" s="266">
        <v>3763</v>
      </c>
      <c r="K3765">
        <v>4.4013282783512244E-3</v>
      </c>
      <c r="L3765" s="267">
        <v>3.1054999601775528E-4</v>
      </c>
    </row>
    <row r="3766" spans="1:12" ht="14.4" x14ac:dyDescent="0.3">
      <c r="A3766" s="8">
        <v>38673</v>
      </c>
      <c r="B3766" s="260">
        <v>1231.209961</v>
      </c>
      <c r="C3766" s="260">
        <v>1242.959961</v>
      </c>
      <c r="D3766" s="260">
        <v>1231.209961</v>
      </c>
      <c r="E3766" s="260">
        <v>1242.8000489999999</v>
      </c>
      <c r="F3766" s="261">
        <v>1242.8000489999999</v>
      </c>
      <c r="G3766" s="260">
        <v>2298040000</v>
      </c>
      <c r="H3766" s="263">
        <f t="shared" si="58"/>
        <v>9.4135755615446341E-3</v>
      </c>
      <c r="I3766" s="262"/>
      <c r="J3766" s="266">
        <v>3764</v>
      </c>
      <c r="K3766">
        <v>9.4135755615446341E-3</v>
      </c>
      <c r="L3766" s="267">
        <v>3.1070389078761621E-4</v>
      </c>
    </row>
    <row r="3767" spans="1:12" ht="14.4" x14ac:dyDescent="0.3">
      <c r="A3767" s="8">
        <v>38672</v>
      </c>
      <c r="B3767" s="260">
        <v>1229.01001</v>
      </c>
      <c r="C3767" s="260">
        <v>1232.23999</v>
      </c>
      <c r="D3767" s="260">
        <v>1227.1800539999999</v>
      </c>
      <c r="E3767" s="260">
        <v>1231.209961</v>
      </c>
      <c r="F3767" s="261">
        <v>1231.209961</v>
      </c>
      <c r="G3767" s="260">
        <v>2121580000</v>
      </c>
      <c r="H3767" s="263">
        <f t="shared" si="58"/>
        <v>1.7900187810513078E-3</v>
      </c>
      <c r="I3767" s="262"/>
      <c r="J3767" s="266">
        <v>3765</v>
      </c>
      <c r="K3767">
        <v>1.7900187810513078E-3</v>
      </c>
      <c r="L3767" s="267">
        <v>3.1475366273189174E-4</v>
      </c>
    </row>
    <row r="3768" spans="1:12" ht="14.4" x14ac:dyDescent="0.3">
      <c r="A3768" s="8">
        <v>38671</v>
      </c>
      <c r="B3768" s="260">
        <v>1233.76001</v>
      </c>
      <c r="C3768" s="260">
        <v>1237.9399410000001</v>
      </c>
      <c r="D3768" s="260">
        <v>1226.410034</v>
      </c>
      <c r="E3768" s="260">
        <v>1229.01001</v>
      </c>
      <c r="F3768" s="261">
        <v>1229.01001</v>
      </c>
      <c r="G3768" s="260">
        <v>2359370000</v>
      </c>
      <c r="H3768" s="263">
        <f t="shared" si="58"/>
        <v>-3.8500194215242882E-3</v>
      </c>
      <c r="I3768" s="262"/>
      <c r="J3768" s="266">
        <v>3766</v>
      </c>
      <c r="K3768">
        <v>-3.8500194215242882E-3</v>
      </c>
      <c r="L3768" s="267">
        <v>3.1545644902538809E-4</v>
      </c>
    </row>
    <row r="3769" spans="1:12" ht="14.4" x14ac:dyDescent="0.3">
      <c r="A3769" s="8">
        <v>38670</v>
      </c>
      <c r="B3769" s="260">
        <v>1234.719971</v>
      </c>
      <c r="C3769" s="260">
        <v>1237.1999510000001</v>
      </c>
      <c r="D3769" s="260">
        <v>1231.780029</v>
      </c>
      <c r="E3769" s="260">
        <v>1233.76001</v>
      </c>
      <c r="F3769" s="261">
        <v>1233.76001</v>
      </c>
      <c r="G3769" s="260">
        <v>1899780000</v>
      </c>
      <c r="H3769" s="263">
        <f t="shared" si="58"/>
        <v>-7.7747264363315391E-4</v>
      </c>
      <c r="I3769" s="262"/>
      <c r="J3769" s="266">
        <v>3767</v>
      </c>
      <c r="K3769">
        <v>-7.7747264363315391E-4</v>
      </c>
      <c r="L3769" s="267">
        <v>3.158015767238528E-4</v>
      </c>
    </row>
    <row r="3770" spans="1:12" ht="14.4" x14ac:dyDescent="0.3">
      <c r="A3770" s="8">
        <v>38667</v>
      </c>
      <c r="B3770" s="260">
        <v>1230.959961</v>
      </c>
      <c r="C3770" s="260">
        <v>1235.6999510000001</v>
      </c>
      <c r="D3770" s="260">
        <v>1230.719971</v>
      </c>
      <c r="E3770" s="260">
        <v>1234.719971</v>
      </c>
      <c r="F3770" s="261">
        <v>1234.719971</v>
      </c>
      <c r="G3770" s="260">
        <v>1773140000</v>
      </c>
      <c r="H3770" s="263">
        <f t="shared" si="58"/>
        <v>3.054534768901363E-3</v>
      </c>
      <c r="I3770" s="262"/>
      <c r="J3770" s="266">
        <v>3768</v>
      </c>
      <c r="K3770">
        <v>3.054534768901363E-3</v>
      </c>
      <c r="L3770" s="267">
        <v>3.209288149441792E-4</v>
      </c>
    </row>
    <row r="3771" spans="1:12" ht="14.4" x14ac:dyDescent="0.3">
      <c r="A3771" s="8">
        <v>38666</v>
      </c>
      <c r="B3771" s="260">
        <v>1220.650024</v>
      </c>
      <c r="C3771" s="260">
        <v>1232.410034</v>
      </c>
      <c r="D3771" s="260">
        <v>1215.0500489999999</v>
      </c>
      <c r="E3771" s="260">
        <v>1230.959961</v>
      </c>
      <c r="F3771" s="261">
        <v>1230.959961</v>
      </c>
      <c r="G3771" s="260">
        <v>2378460000</v>
      </c>
      <c r="H3771" s="263">
        <f t="shared" si="58"/>
        <v>8.446267805914523E-3</v>
      </c>
      <c r="I3771" s="262"/>
      <c r="J3771" s="266">
        <v>3769</v>
      </c>
      <c r="K3771">
        <v>8.446267805914523E-3</v>
      </c>
      <c r="L3771" s="267">
        <v>3.2230437576734008E-4</v>
      </c>
    </row>
    <row r="3772" spans="1:12" ht="14.4" x14ac:dyDescent="0.3">
      <c r="A3772" s="8">
        <v>38665</v>
      </c>
      <c r="B3772" s="260">
        <v>1218.589966</v>
      </c>
      <c r="C3772" s="260">
        <v>1226.589966</v>
      </c>
      <c r="D3772" s="260">
        <v>1216.530029</v>
      </c>
      <c r="E3772" s="260">
        <v>1220.650024</v>
      </c>
      <c r="F3772" s="261">
        <v>1220.650024</v>
      </c>
      <c r="G3772" s="260">
        <v>2214460000</v>
      </c>
      <c r="H3772" s="263">
        <f t="shared" si="58"/>
        <v>1.6905259828801399E-3</v>
      </c>
      <c r="I3772" s="262"/>
      <c r="J3772" s="266">
        <v>3770</v>
      </c>
      <c r="K3772">
        <v>1.6905259828801399E-3</v>
      </c>
      <c r="L3772" s="267">
        <v>3.2230514856982598E-4</v>
      </c>
    </row>
    <row r="3773" spans="1:12" ht="14.4" x14ac:dyDescent="0.3">
      <c r="A3773" s="8">
        <v>38664</v>
      </c>
      <c r="B3773" s="260">
        <v>1222.8100589999999</v>
      </c>
      <c r="C3773" s="260">
        <v>1222.8100589999999</v>
      </c>
      <c r="D3773" s="260">
        <v>1216.079956</v>
      </c>
      <c r="E3773" s="260">
        <v>1218.589966</v>
      </c>
      <c r="F3773" s="261">
        <v>1218.589966</v>
      </c>
      <c r="G3773" s="260">
        <v>1965050000</v>
      </c>
      <c r="H3773" s="263">
        <f t="shared" si="58"/>
        <v>-3.4511435107518252E-3</v>
      </c>
      <c r="I3773" s="262"/>
      <c r="J3773" s="266">
        <v>3771</v>
      </c>
      <c r="K3773">
        <v>-3.4511435107518252E-3</v>
      </c>
      <c r="L3773" s="267">
        <v>3.2278462630765874E-4</v>
      </c>
    </row>
    <row r="3774" spans="1:12" ht="14.4" x14ac:dyDescent="0.3">
      <c r="A3774" s="8">
        <v>38663</v>
      </c>
      <c r="B3774" s="260">
        <v>1220.1400149999999</v>
      </c>
      <c r="C3774" s="260">
        <v>1224.1800539999999</v>
      </c>
      <c r="D3774" s="260">
        <v>1217.290039</v>
      </c>
      <c r="E3774" s="260">
        <v>1222.8100589999999</v>
      </c>
      <c r="F3774" s="261">
        <v>1222.8100589999999</v>
      </c>
      <c r="G3774" s="260">
        <v>1987580000</v>
      </c>
      <c r="H3774" s="263">
        <f t="shared" si="58"/>
        <v>2.1883095113473202E-3</v>
      </c>
      <c r="I3774" s="262"/>
      <c r="J3774" s="266">
        <v>3772</v>
      </c>
      <c r="K3774">
        <v>2.1883095113473202E-3</v>
      </c>
      <c r="L3774" s="267">
        <v>3.2412564996287419E-4</v>
      </c>
    </row>
    <row r="3775" spans="1:12" ht="14.4" x14ac:dyDescent="0.3">
      <c r="A3775" s="8">
        <v>38660</v>
      </c>
      <c r="B3775" s="260">
        <v>1219.9399410000001</v>
      </c>
      <c r="C3775" s="260">
        <v>1222.5200199999999</v>
      </c>
      <c r="D3775" s="260">
        <v>1214.4499510000001</v>
      </c>
      <c r="E3775" s="260">
        <v>1220.1400149999999</v>
      </c>
      <c r="F3775" s="261">
        <v>1220.1400149999999</v>
      </c>
      <c r="G3775" s="260">
        <v>2050510000</v>
      </c>
      <c r="H3775" s="263">
        <f t="shared" si="58"/>
        <v>1.6400315562736266E-4</v>
      </c>
      <c r="I3775" s="262"/>
      <c r="J3775" s="266">
        <v>3773</v>
      </c>
      <c r="K3775">
        <v>1.6400315562736266E-4</v>
      </c>
      <c r="L3775" s="267">
        <v>3.2559260718750685E-4</v>
      </c>
    </row>
    <row r="3776" spans="1:12" ht="14.4" x14ac:dyDescent="0.3">
      <c r="A3776" s="8">
        <v>38659</v>
      </c>
      <c r="B3776" s="260">
        <v>1214.76001</v>
      </c>
      <c r="C3776" s="260">
        <v>1224.6999510000001</v>
      </c>
      <c r="D3776" s="260">
        <v>1214.76001</v>
      </c>
      <c r="E3776" s="260">
        <v>1219.9399410000001</v>
      </c>
      <c r="F3776" s="261">
        <v>1219.9399410000001</v>
      </c>
      <c r="G3776" s="260">
        <v>2716630000</v>
      </c>
      <c r="H3776" s="263">
        <f t="shared" si="58"/>
        <v>4.264159963580069E-3</v>
      </c>
      <c r="I3776" s="262"/>
      <c r="J3776" s="266">
        <v>3774</v>
      </c>
      <c r="K3776">
        <v>4.264159963580069E-3</v>
      </c>
      <c r="L3776" s="267">
        <v>3.263009099462643E-4</v>
      </c>
    </row>
    <row r="3777" spans="1:12" ht="14.4" x14ac:dyDescent="0.3">
      <c r="A3777" s="8">
        <v>38658</v>
      </c>
      <c r="B3777" s="260">
        <v>1202.76001</v>
      </c>
      <c r="C3777" s="260">
        <v>1215.170044</v>
      </c>
      <c r="D3777" s="260">
        <v>1201.0699460000001</v>
      </c>
      <c r="E3777" s="260">
        <v>1214.76001</v>
      </c>
      <c r="F3777" s="261">
        <v>1214.76001</v>
      </c>
      <c r="G3777" s="260">
        <v>2648090000</v>
      </c>
      <c r="H3777" s="263">
        <f t="shared" si="58"/>
        <v>9.9770526956578821E-3</v>
      </c>
      <c r="I3777" s="262"/>
      <c r="J3777" s="266">
        <v>3775</v>
      </c>
      <c r="K3777">
        <v>9.9770526956578821E-3</v>
      </c>
      <c r="L3777" s="267">
        <v>3.2743473194213769E-4</v>
      </c>
    </row>
    <row r="3778" spans="1:12" ht="14.4" x14ac:dyDescent="0.3">
      <c r="A3778" s="8">
        <v>38657</v>
      </c>
      <c r="B3778" s="260">
        <v>1207.01001</v>
      </c>
      <c r="C3778" s="260">
        <v>1207.339966</v>
      </c>
      <c r="D3778" s="260">
        <v>1201.660034</v>
      </c>
      <c r="E3778" s="260">
        <v>1202.76001</v>
      </c>
      <c r="F3778" s="261">
        <v>1202.76001</v>
      </c>
      <c r="G3778" s="260">
        <v>2457850000</v>
      </c>
      <c r="H3778" s="263">
        <f t="shared" si="58"/>
        <v>-3.5210975590832094E-3</v>
      </c>
      <c r="I3778" s="262"/>
      <c r="J3778" s="266">
        <v>3776</v>
      </c>
      <c r="K3778">
        <v>-3.5210975590832094E-3</v>
      </c>
      <c r="L3778" s="267">
        <v>3.2799793723399577E-4</v>
      </c>
    </row>
    <row r="3779" spans="1:12" ht="14.4" x14ac:dyDescent="0.3">
      <c r="A3779" s="8">
        <v>38656</v>
      </c>
      <c r="B3779" s="260">
        <v>1198.410034</v>
      </c>
      <c r="C3779" s="260">
        <v>1211.4300539999999</v>
      </c>
      <c r="D3779" s="260">
        <v>1198.410034</v>
      </c>
      <c r="E3779" s="260">
        <v>1207.01001</v>
      </c>
      <c r="F3779" s="261">
        <v>1207.01001</v>
      </c>
      <c r="G3779" s="260">
        <v>2567470000</v>
      </c>
      <c r="H3779" s="263">
        <f t="shared" si="58"/>
        <v>7.1761548685430731E-3</v>
      </c>
      <c r="I3779" s="262"/>
      <c r="J3779" s="266">
        <v>3777</v>
      </c>
      <c r="K3779">
        <v>7.1761548685430731E-3</v>
      </c>
      <c r="L3779" s="267">
        <v>3.3395866346314307E-4</v>
      </c>
    </row>
    <row r="3780" spans="1:12" ht="14.4" x14ac:dyDescent="0.3">
      <c r="A3780" s="8">
        <v>38653</v>
      </c>
      <c r="B3780" s="260">
        <v>1178.900024</v>
      </c>
      <c r="C3780" s="260">
        <v>1198.410034</v>
      </c>
      <c r="D3780" s="260">
        <v>1178.900024</v>
      </c>
      <c r="E3780" s="260">
        <v>1198.410034</v>
      </c>
      <c r="F3780" s="261">
        <v>1198.410034</v>
      </c>
      <c r="G3780" s="260">
        <v>2379400000</v>
      </c>
      <c r="H3780" s="263">
        <f t="shared" ref="H3780:H3843" si="59">(F3780-F3781)/F3781</f>
        <v>1.6549333788121092E-2</v>
      </c>
      <c r="I3780" s="262"/>
      <c r="J3780" s="266">
        <v>3778</v>
      </c>
      <c r="K3780">
        <v>1.6549333788121092E-2</v>
      </c>
      <c r="L3780" s="267">
        <v>3.3529242708775156E-4</v>
      </c>
    </row>
    <row r="3781" spans="1:12" ht="14.4" x14ac:dyDescent="0.3">
      <c r="A3781" s="8">
        <v>38652</v>
      </c>
      <c r="B3781" s="260">
        <v>1191.380005</v>
      </c>
      <c r="C3781" s="260">
        <v>1192.650024</v>
      </c>
      <c r="D3781" s="260">
        <v>1178.8900149999999</v>
      </c>
      <c r="E3781" s="260">
        <v>1178.900024</v>
      </c>
      <c r="F3781" s="261">
        <v>1178.900024</v>
      </c>
      <c r="G3781" s="260">
        <v>2395370000</v>
      </c>
      <c r="H3781" s="263">
        <f t="shared" si="59"/>
        <v>-1.0475231200476586E-2</v>
      </c>
      <c r="I3781" s="262"/>
      <c r="J3781" s="266">
        <v>3779</v>
      </c>
      <c r="K3781">
        <v>-1.0475231200476586E-2</v>
      </c>
      <c r="L3781" s="267">
        <v>3.3775944499606254E-4</v>
      </c>
    </row>
    <row r="3782" spans="1:12" ht="14.4" x14ac:dyDescent="0.3">
      <c r="A3782" s="8">
        <v>38651</v>
      </c>
      <c r="B3782" s="260">
        <v>1196.540039</v>
      </c>
      <c r="C3782" s="260">
        <v>1204.01001</v>
      </c>
      <c r="D3782" s="260">
        <v>1191.380005</v>
      </c>
      <c r="E3782" s="260">
        <v>1191.380005</v>
      </c>
      <c r="F3782" s="261">
        <v>1191.380005</v>
      </c>
      <c r="G3782" s="260">
        <v>2467750000</v>
      </c>
      <c r="H3782" s="263">
        <f t="shared" si="59"/>
        <v>-4.3124624599377871E-3</v>
      </c>
      <c r="I3782" s="262"/>
      <c r="J3782" s="266">
        <v>3780</v>
      </c>
      <c r="K3782">
        <v>-4.3124624599377871E-3</v>
      </c>
      <c r="L3782" s="267">
        <v>3.3856087378067304E-4</v>
      </c>
    </row>
    <row r="3783" spans="1:12" ht="14.4" x14ac:dyDescent="0.3">
      <c r="A3783" s="8">
        <v>38650</v>
      </c>
      <c r="B3783" s="260">
        <v>1199.380005</v>
      </c>
      <c r="C3783" s="260">
        <v>1201.3000489999999</v>
      </c>
      <c r="D3783" s="260">
        <v>1189.290039</v>
      </c>
      <c r="E3783" s="260">
        <v>1196.540039</v>
      </c>
      <c r="F3783" s="261">
        <v>1196.540039</v>
      </c>
      <c r="G3783" s="260">
        <v>2312470000</v>
      </c>
      <c r="H3783" s="263">
        <f t="shared" si="59"/>
        <v>-2.3678617186885685E-3</v>
      </c>
      <c r="I3783" s="262"/>
      <c r="J3783" s="266">
        <v>3781</v>
      </c>
      <c r="K3783">
        <v>-2.3678617186885685E-3</v>
      </c>
      <c r="L3783" s="267">
        <v>3.3978339783120686E-4</v>
      </c>
    </row>
    <row r="3784" spans="1:12" ht="14.4" x14ac:dyDescent="0.3">
      <c r="A3784" s="8">
        <v>38649</v>
      </c>
      <c r="B3784" s="260">
        <v>1179.589966</v>
      </c>
      <c r="C3784" s="260">
        <v>1199.3900149999999</v>
      </c>
      <c r="D3784" s="260">
        <v>1179.589966</v>
      </c>
      <c r="E3784" s="260">
        <v>1199.380005</v>
      </c>
      <c r="F3784" s="261">
        <v>1199.380005</v>
      </c>
      <c r="G3784" s="260">
        <v>2197790000</v>
      </c>
      <c r="H3784" s="263">
        <f t="shared" si="59"/>
        <v>1.6777049288667804E-2</v>
      </c>
      <c r="I3784" s="262"/>
      <c r="J3784" s="266">
        <v>3782</v>
      </c>
      <c r="K3784">
        <v>1.6777049288667804E-2</v>
      </c>
      <c r="L3784" s="267">
        <v>3.4004832214773966E-4</v>
      </c>
    </row>
    <row r="3785" spans="1:12" ht="14.4" x14ac:dyDescent="0.3">
      <c r="A3785" s="8">
        <v>38646</v>
      </c>
      <c r="B3785" s="260">
        <v>1177.8000489999999</v>
      </c>
      <c r="C3785" s="260">
        <v>1186.459961</v>
      </c>
      <c r="D3785" s="260">
        <v>1174.920044</v>
      </c>
      <c r="E3785" s="260">
        <v>1179.589966</v>
      </c>
      <c r="F3785" s="261">
        <v>1179.589966</v>
      </c>
      <c r="G3785" s="260">
        <v>2470920000</v>
      </c>
      <c r="H3785" s="263">
        <f t="shared" si="59"/>
        <v>1.5197121120174614E-3</v>
      </c>
      <c r="I3785" s="262"/>
      <c r="J3785" s="266">
        <v>3783</v>
      </c>
      <c r="K3785">
        <v>1.5197121120174614E-3</v>
      </c>
      <c r="L3785" s="267">
        <v>3.4269189100439689E-4</v>
      </c>
    </row>
    <row r="3786" spans="1:12" ht="14.4" x14ac:dyDescent="0.3">
      <c r="A3786" s="8">
        <v>38645</v>
      </c>
      <c r="B3786" s="260">
        <v>1195.76001</v>
      </c>
      <c r="C3786" s="260">
        <v>1197.3000489999999</v>
      </c>
      <c r="D3786" s="260">
        <v>1173.3000489999999</v>
      </c>
      <c r="E3786" s="260">
        <v>1177.8000489999999</v>
      </c>
      <c r="F3786" s="261">
        <v>1177.8000489999999</v>
      </c>
      <c r="G3786" s="260">
        <v>2617250000</v>
      </c>
      <c r="H3786" s="263">
        <f t="shared" si="59"/>
        <v>-1.5019703661105058E-2</v>
      </c>
      <c r="I3786" s="262"/>
      <c r="J3786" s="266">
        <v>3784</v>
      </c>
      <c r="K3786">
        <v>-1.5019703661105058E-2</v>
      </c>
      <c r="L3786" s="267">
        <v>3.4269881242038217E-4</v>
      </c>
    </row>
    <row r="3787" spans="1:12" ht="14.4" x14ac:dyDescent="0.3">
      <c r="A3787" s="8">
        <v>38644</v>
      </c>
      <c r="B3787" s="260">
        <v>1178.1400149999999</v>
      </c>
      <c r="C3787" s="260">
        <v>1195.76001</v>
      </c>
      <c r="D3787" s="260">
        <v>1170.5500489999999</v>
      </c>
      <c r="E3787" s="260">
        <v>1195.76001</v>
      </c>
      <c r="F3787" s="261">
        <v>1195.76001</v>
      </c>
      <c r="G3787" s="260">
        <v>2703590000</v>
      </c>
      <c r="H3787" s="263">
        <f t="shared" si="59"/>
        <v>1.4955773316977115E-2</v>
      </c>
      <c r="I3787" s="262"/>
      <c r="J3787" s="266">
        <v>3785</v>
      </c>
      <c r="K3787">
        <v>1.4955773316977115E-2</v>
      </c>
      <c r="L3787" s="267">
        <v>3.4408506603967638E-4</v>
      </c>
    </row>
    <row r="3788" spans="1:12" ht="14.4" x14ac:dyDescent="0.3">
      <c r="A3788" s="8">
        <v>38643</v>
      </c>
      <c r="B3788" s="260">
        <v>1190.099976</v>
      </c>
      <c r="C3788" s="260">
        <v>1190.099976</v>
      </c>
      <c r="D3788" s="260">
        <v>1178.130005</v>
      </c>
      <c r="E3788" s="260">
        <v>1178.1400149999999</v>
      </c>
      <c r="F3788" s="261">
        <v>1178.1400149999999</v>
      </c>
      <c r="G3788" s="260">
        <v>2197010000</v>
      </c>
      <c r="H3788" s="263">
        <f t="shared" si="59"/>
        <v>-1.0049543098217843E-2</v>
      </c>
      <c r="I3788" s="262"/>
      <c r="J3788" s="266">
        <v>3786</v>
      </c>
      <c r="K3788">
        <v>-1.0049543098217843E-2</v>
      </c>
      <c r="L3788" s="267">
        <v>3.4520979898296168E-4</v>
      </c>
    </row>
    <row r="3789" spans="1:12" ht="14.4" x14ac:dyDescent="0.3">
      <c r="A3789" s="8">
        <v>38642</v>
      </c>
      <c r="B3789" s="260">
        <v>1186.5699460000001</v>
      </c>
      <c r="C3789" s="260">
        <v>1191.209961</v>
      </c>
      <c r="D3789" s="260">
        <v>1184.4799800000001</v>
      </c>
      <c r="E3789" s="260">
        <v>1190.099976</v>
      </c>
      <c r="F3789" s="261">
        <v>1190.099976</v>
      </c>
      <c r="G3789" s="260">
        <v>2054570000</v>
      </c>
      <c r="H3789" s="263">
        <f t="shared" si="59"/>
        <v>2.974986861836375E-3</v>
      </c>
      <c r="I3789" s="262"/>
      <c r="J3789" s="266">
        <v>3787</v>
      </c>
      <c r="K3789">
        <v>2.974986861836375E-3</v>
      </c>
      <c r="L3789" s="267">
        <v>3.4746772021696399E-4</v>
      </c>
    </row>
    <row r="3790" spans="1:12" ht="14.4" x14ac:dyDescent="0.3">
      <c r="A3790" s="8">
        <v>38639</v>
      </c>
      <c r="B3790" s="260">
        <v>1176.839966</v>
      </c>
      <c r="C3790" s="260">
        <v>1187.130005</v>
      </c>
      <c r="D3790" s="260">
        <v>1175.4399410000001</v>
      </c>
      <c r="E3790" s="260">
        <v>1186.5699460000001</v>
      </c>
      <c r="F3790" s="261">
        <v>1186.5699460000001</v>
      </c>
      <c r="G3790" s="260">
        <v>2188940000</v>
      </c>
      <c r="H3790" s="263">
        <f t="shared" si="59"/>
        <v>8.2678871223855668E-3</v>
      </c>
      <c r="I3790" s="262"/>
      <c r="J3790" s="266">
        <v>3788</v>
      </c>
      <c r="K3790">
        <v>8.2678871223855668E-3</v>
      </c>
      <c r="L3790" s="267">
        <v>3.4758963173120417E-4</v>
      </c>
    </row>
    <row r="3791" spans="1:12" ht="14.4" x14ac:dyDescent="0.3">
      <c r="A3791" s="8">
        <v>38638</v>
      </c>
      <c r="B3791" s="260">
        <v>1177.6800539999999</v>
      </c>
      <c r="C3791" s="260">
        <v>1179.5600589999999</v>
      </c>
      <c r="D3791" s="260">
        <v>1168.1999510000001</v>
      </c>
      <c r="E3791" s="260">
        <v>1176.839966</v>
      </c>
      <c r="F3791" s="261">
        <v>1176.839966</v>
      </c>
      <c r="G3791" s="260">
        <v>2351150000</v>
      </c>
      <c r="H3791" s="263">
        <f t="shared" si="59"/>
        <v>-7.1334145224465474E-4</v>
      </c>
      <c r="I3791" s="262"/>
      <c r="J3791" s="266">
        <v>3789</v>
      </c>
      <c r="K3791">
        <v>-7.1334145224465474E-4</v>
      </c>
      <c r="L3791" s="267">
        <v>3.4830938044998466E-4</v>
      </c>
    </row>
    <row r="3792" spans="1:12" ht="14.4" x14ac:dyDescent="0.3">
      <c r="A3792" s="8">
        <v>38637</v>
      </c>
      <c r="B3792" s="260">
        <v>1184.869995</v>
      </c>
      <c r="C3792" s="260">
        <v>1190.0200199999999</v>
      </c>
      <c r="D3792" s="260">
        <v>1173.650024</v>
      </c>
      <c r="E3792" s="260">
        <v>1177.6800539999999</v>
      </c>
      <c r="F3792" s="261">
        <v>1177.6800539999999</v>
      </c>
      <c r="G3792" s="260">
        <v>2491280000</v>
      </c>
      <c r="H3792" s="263">
        <f t="shared" si="59"/>
        <v>-6.0681264867375514E-3</v>
      </c>
      <c r="I3792" s="262"/>
      <c r="J3792" s="266">
        <v>3790</v>
      </c>
      <c r="K3792">
        <v>-6.0681264867375514E-3</v>
      </c>
      <c r="L3792" s="267">
        <v>3.4958621394823915E-4</v>
      </c>
    </row>
    <row r="3793" spans="1:12" ht="14.4" x14ac:dyDescent="0.3">
      <c r="A3793" s="8">
        <v>38636</v>
      </c>
      <c r="B3793" s="260">
        <v>1187.329956</v>
      </c>
      <c r="C3793" s="260">
        <v>1193.099976</v>
      </c>
      <c r="D3793" s="260">
        <v>1183.160034</v>
      </c>
      <c r="E3793" s="260">
        <v>1184.869995</v>
      </c>
      <c r="F3793" s="261">
        <v>1184.869995</v>
      </c>
      <c r="G3793" s="260">
        <v>2299040000</v>
      </c>
      <c r="H3793" s="263">
        <f t="shared" si="59"/>
        <v>-2.0718427826813975E-3</v>
      </c>
      <c r="I3793" s="262"/>
      <c r="J3793" s="266">
        <v>3791</v>
      </c>
      <c r="K3793">
        <v>-2.0718427826813975E-3</v>
      </c>
      <c r="L3793" s="267">
        <v>3.5058067958075015E-4</v>
      </c>
    </row>
    <row r="3794" spans="1:12" ht="14.4" x14ac:dyDescent="0.3">
      <c r="A3794" s="8">
        <v>38635</v>
      </c>
      <c r="B3794" s="260">
        <v>1195.900024</v>
      </c>
      <c r="C3794" s="260">
        <v>1196.5200199999999</v>
      </c>
      <c r="D3794" s="260">
        <v>1186.119995</v>
      </c>
      <c r="E3794" s="260">
        <v>1187.329956</v>
      </c>
      <c r="F3794" s="261">
        <v>1187.329956</v>
      </c>
      <c r="G3794" s="260">
        <v>2195990000</v>
      </c>
      <c r="H3794" s="263">
        <f t="shared" si="59"/>
        <v>-7.1662077330972539E-3</v>
      </c>
      <c r="I3794" s="262"/>
      <c r="J3794" s="266">
        <v>3792</v>
      </c>
      <c r="K3794">
        <v>-7.1662077330972539E-3</v>
      </c>
      <c r="L3794" s="267">
        <v>3.5393749499881984E-4</v>
      </c>
    </row>
    <row r="3795" spans="1:12" ht="14.4" x14ac:dyDescent="0.3">
      <c r="A3795" s="8">
        <v>38632</v>
      </c>
      <c r="B3795" s="260">
        <v>1191.48999</v>
      </c>
      <c r="C3795" s="260">
        <v>1199.709961</v>
      </c>
      <c r="D3795" s="260">
        <v>1191.459961</v>
      </c>
      <c r="E3795" s="260">
        <v>1195.900024</v>
      </c>
      <c r="F3795" s="261">
        <v>1195.900024</v>
      </c>
      <c r="G3795" s="260">
        <v>2126080000</v>
      </c>
      <c r="H3795" s="263">
        <f t="shared" si="59"/>
        <v>3.7012765839518264E-3</v>
      </c>
      <c r="I3795" s="262"/>
      <c r="J3795" s="266">
        <v>3793</v>
      </c>
      <c r="K3795">
        <v>3.7012765839518264E-3</v>
      </c>
      <c r="L3795" s="267">
        <v>3.5667183935811266E-4</v>
      </c>
    </row>
    <row r="3796" spans="1:12" ht="14.4" x14ac:dyDescent="0.3">
      <c r="A3796" s="8">
        <v>38631</v>
      </c>
      <c r="B3796" s="260">
        <v>1196.3900149999999</v>
      </c>
      <c r="C3796" s="260">
        <v>1202.1400149999999</v>
      </c>
      <c r="D3796" s="260">
        <v>1181.920044</v>
      </c>
      <c r="E3796" s="260">
        <v>1191.48999</v>
      </c>
      <c r="F3796" s="261">
        <v>1191.48999</v>
      </c>
      <c r="G3796" s="260">
        <v>2792030000</v>
      </c>
      <c r="H3796" s="263">
        <f t="shared" si="59"/>
        <v>-4.0956752719136617E-3</v>
      </c>
      <c r="I3796" s="262"/>
      <c r="J3796" s="266">
        <v>3794</v>
      </c>
      <c r="K3796">
        <v>-4.0956752719136617E-3</v>
      </c>
      <c r="L3796" s="267">
        <v>3.5739572606743332E-4</v>
      </c>
    </row>
    <row r="3797" spans="1:12" ht="14.4" x14ac:dyDescent="0.3">
      <c r="A3797" s="8">
        <v>38630</v>
      </c>
      <c r="B3797" s="260">
        <v>1214.469971</v>
      </c>
      <c r="C3797" s="260">
        <v>1214.469971</v>
      </c>
      <c r="D3797" s="260">
        <v>1196.25</v>
      </c>
      <c r="E3797" s="260">
        <v>1196.3900149999999</v>
      </c>
      <c r="F3797" s="261">
        <v>1196.3900149999999</v>
      </c>
      <c r="G3797" s="260">
        <v>2546780000</v>
      </c>
      <c r="H3797" s="263">
        <f t="shared" si="59"/>
        <v>-1.4887116546087115E-2</v>
      </c>
      <c r="I3797" s="262"/>
      <c r="J3797" s="266">
        <v>3795</v>
      </c>
      <c r="K3797">
        <v>-1.4887116546087115E-2</v>
      </c>
      <c r="L3797" s="267">
        <v>3.6234278054768615E-4</v>
      </c>
    </row>
    <row r="3798" spans="1:12" ht="14.4" x14ac:dyDescent="0.3">
      <c r="A3798" s="8">
        <v>38629</v>
      </c>
      <c r="B3798" s="260">
        <v>1226.6999510000001</v>
      </c>
      <c r="C3798" s="260">
        <v>1229.880005</v>
      </c>
      <c r="D3798" s="260">
        <v>1214.0200199999999</v>
      </c>
      <c r="E3798" s="260">
        <v>1214.469971</v>
      </c>
      <c r="F3798" s="261">
        <v>1214.469971</v>
      </c>
      <c r="G3798" s="260">
        <v>2341420000</v>
      </c>
      <c r="H3798" s="263">
        <f t="shared" si="59"/>
        <v>-9.9698218704828718E-3</v>
      </c>
      <c r="I3798" s="262"/>
      <c r="J3798" s="266">
        <v>3796</v>
      </c>
      <c r="K3798">
        <v>-9.9698218704828718E-3</v>
      </c>
      <c r="L3798" s="267">
        <v>3.6663279274638967E-4</v>
      </c>
    </row>
    <row r="3799" spans="1:12" ht="14.4" x14ac:dyDescent="0.3">
      <c r="A3799" s="8">
        <v>38628</v>
      </c>
      <c r="B3799" s="260">
        <v>1228.8100589999999</v>
      </c>
      <c r="C3799" s="260">
        <v>1233.339966</v>
      </c>
      <c r="D3799" s="260">
        <v>1225.150024</v>
      </c>
      <c r="E3799" s="260">
        <v>1226.6999510000001</v>
      </c>
      <c r="F3799" s="261">
        <v>1226.6999510000001</v>
      </c>
      <c r="G3799" s="260">
        <v>2097490000</v>
      </c>
      <c r="H3799" s="263">
        <f t="shared" si="59"/>
        <v>-1.7171962294295108E-3</v>
      </c>
      <c r="I3799" s="262"/>
      <c r="J3799" s="266">
        <v>3797</v>
      </c>
      <c r="K3799">
        <v>-1.7171962294295108E-3</v>
      </c>
      <c r="L3799" s="267">
        <v>3.734695439000948E-4</v>
      </c>
    </row>
    <row r="3800" spans="1:12" ht="14.4" x14ac:dyDescent="0.3">
      <c r="A3800" s="8">
        <v>38625</v>
      </c>
      <c r="B3800" s="260">
        <v>1227.6800539999999</v>
      </c>
      <c r="C3800" s="260">
        <v>1229.5699460000001</v>
      </c>
      <c r="D3800" s="260">
        <v>1225.219971</v>
      </c>
      <c r="E3800" s="260">
        <v>1228.8100589999999</v>
      </c>
      <c r="F3800" s="261">
        <v>1228.8100589999999</v>
      </c>
      <c r="G3800" s="260">
        <v>2097520000</v>
      </c>
      <c r="H3800" s="263">
        <f t="shared" si="59"/>
        <v>9.2043932482101145E-4</v>
      </c>
      <c r="I3800" s="262"/>
      <c r="J3800" s="266">
        <v>3798</v>
      </c>
      <c r="K3800">
        <v>9.2043932482101145E-4</v>
      </c>
      <c r="L3800" s="267">
        <v>3.7381700702410279E-4</v>
      </c>
    </row>
    <row r="3801" spans="1:12" ht="14.4" x14ac:dyDescent="0.3">
      <c r="A3801" s="8">
        <v>38624</v>
      </c>
      <c r="B3801" s="260">
        <v>1216.8900149999999</v>
      </c>
      <c r="C3801" s="260">
        <v>1228.6999510000001</v>
      </c>
      <c r="D3801" s="260">
        <v>1211.540039</v>
      </c>
      <c r="E3801" s="260">
        <v>1227.6800539999999</v>
      </c>
      <c r="F3801" s="261">
        <v>1227.6800539999999</v>
      </c>
      <c r="G3801" s="260">
        <v>2176120000</v>
      </c>
      <c r="H3801" s="263">
        <f t="shared" si="59"/>
        <v>8.8668974738854919E-3</v>
      </c>
      <c r="I3801" s="262"/>
      <c r="J3801" s="266">
        <v>3799</v>
      </c>
      <c r="K3801">
        <v>8.8668974738854919E-3</v>
      </c>
      <c r="L3801" s="267">
        <v>3.7447664739337155E-4</v>
      </c>
    </row>
    <row r="3802" spans="1:12" ht="14.4" x14ac:dyDescent="0.3">
      <c r="A3802" s="8">
        <v>38623</v>
      </c>
      <c r="B3802" s="260">
        <v>1215.660034</v>
      </c>
      <c r="C3802" s="260">
        <v>1220.9799800000001</v>
      </c>
      <c r="D3802" s="260">
        <v>1212.719971</v>
      </c>
      <c r="E3802" s="260">
        <v>1216.8900149999999</v>
      </c>
      <c r="F3802" s="261">
        <v>1216.8900149999999</v>
      </c>
      <c r="G3802" s="260">
        <v>2106980000</v>
      </c>
      <c r="H3802" s="263">
        <f t="shared" si="59"/>
        <v>1.0117804037308284E-3</v>
      </c>
      <c r="I3802" s="262"/>
      <c r="J3802" s="266">
        <v>3800</v>
      </c>
      <c r="K3802">
        <v>1.0117804037308284E-3</v>
      </c>
      <c r="L3802" s="267">
        <v>3.7688244721756386E-4</v>
      </c>
    </row>
    <row r="3803" spans="1:12" ht="14.4" x14ac:dyDescent="0.3">
      <c r="A3803" s="8">
        <v>38622</v>
      </c>
      <c r="B3803" s="260">
        <v>1215.630005</v>
      </c>
      <c r="C3803" s="260">
        <v>1220.170044</v>
      </c>
      <c r="D3803" s="260">
        <v>1211.1099850000001</v>
      </c>
      <c r="E3803" s="260">
        <v>1215.660034</v>
      </c>
      <c r="F3803" s="261">
        <v>1215.660034</v>
      </c>
      <c r="G3803" s="260">
        <v>1976270000</v>
      </c>
      <c r="H3803" s="263">
        <f t="shared" si="59"/>
        <v>2.4702417574838641E-5</v>
      </c>
      <c r="I3803" s="262"/>
      <c r="J3803" s="266">
        <v>3801</v>
      </c>
      <c r="K3803">
        <v>2.4702417574838641E-5</v>
      </c>
      <c r="L3803" s="267">
        <v>3.7853747040459882E-4</v>
      </c>
    </row>
    <row r="3804" spans="1:12" ht="14.4" x14ac:dyDescent="0.3">
      <c r="A3804" s="8">
        <v>38621</v>
      </c>
      <c r="B3804" s="260">
        <v>1215.290039</v>
      </c>
      <c r="C3804" s="260">
        <v>1222.5600589999999</v>
      </c>
      <c r="D3804" s="260">
        <v>1211.839966</v>
      </c>
      <c r="E3804" s="260">
        <v>1215.630005</v>
      </c>
      <c r="F3804" s="261">
        <v>1215.630005</v>
      </c>
      <c r="G3804" s="260">
        <v>2022220000</v>
      </c>
      <c r="H3804" s="263">
        <f t="shared" si="59"/>
        <v>2.7974062905982891E-4</v>
      </c>
      <c r="I3804" s="262"/>
      <c r="J3804" s="266">
        <v>3802</v>
      </c>
      <c r="K3804">
        <v>2.7974062905982891E-4</v>
      </c>
      <c r="L3804" s="267">
        <v>3.8095695972325969E-4</v>
      </c>
    </row>
    <row r="3805" spans="1:12" ht="14.4" x14ac:dyDescent="0.3">
      <c r="A3805" s="8">
        <v>38618</v>
      </c>
      <c r="B3805" s="260">
        <v>1214.619995</v>
      </c>
      <c r="C3805" s="260">
        <v>1218.829956</v>
      </c>
      <c r="D3805" s="260">
        <v>1209.8000489999999</v>
      </c>
      <c r="E3805" s="260">
        <v>1215.290039</v>
      </c>
      <c r="F3805" s="261">
        <v>1215.290039</v>
      </c>
      <c r="G3805" s="260">
        <v>1973020000</v>
      </c>
      <c r="H3805" s="263">
        <f t="shared" si="59"/>
        <v>5.5164907770183843E-4</v>
      </c>
      <c r="I3805" s="262"/>
      <c r="J3805" s="266">
        <v>3803</v>
      </c>
      <c r="K3805">
        <v>5.5164907770183843E-4</v>
      </c>
      <c r="L3805" s="267">
        <v>3.8435464830004467E-4</v>
      </c>
    </row>
    <row r="3806" spans="1:12" ht="14.4" x14ac:dyDescent="0.3">
      <c r="A3806" s="8">
        <v>38617</v>
      </c>
      <c r="B3806" s="260">
        <v>1210.1999510000001</v>
      </c>
      <c r="C3806" s="260">
        <v>1216.6400149999999</v>
      </c>
      <c r="D3806" s="260">
        <v>1205.349976</v>
      </c>
      <c r="E3806" s="260">
        <v>1214.619995</v>
      </c>
      <c r="F3806" s="261">
        <v>1214.619995</v>
      </c>
      <c r="G3806" s="260">
        <v>2424720000</v>
      </c>
      <c r="H3806" s="263">
        <f t="shared" si="59"/>
        <v>3.6523253833778756E-3</v>
      </c>
      <c r="I3806" s="262"/>
      <c r="J3806" s="266">
        <v>3804</v>
      </c>
      <c r="K3806">
        <v>3.6523253833778756E-3</v>
      </c>
      <c r="L3806" s="267">
        <v>3.8436484059075048E-4</v>
      </c>
    </row>
    <row r="3807" spans="1:12" ht="14.4" x14ac:dyDescent="0.3">
      <c r="A3807" s="8">
        <v>38616</v>
      </c>
      <c r="B3807" s="260">
        <v>1221.339966</v>
      </c>
      <c r="C3807" s="260">
        <v>1221.5200199999999</v>
      </c>
      <c r="D3807" s="260">
        <v>1209.8900149999999</v>
      </c>
      <c r="E3807" s="260">
        <v>1210.1999510000001</v>
      </c>
      <c r="F3807" s="261">
        <v>1210.1999510000001</v>
      </c>
      <c r="G3807" s="260">
        <v>2548150000</v>
      </c>
      <c r="H3807" s="263">
        <f t="shared" si="59"/>
        <v>-9.1211417869870547E-3</v>
      </c>
      <c r="I3807" s="262"/>
      <c r="J3807" s="266">
        <v>3805</v>
      </c>
      <c r="K3807">
        <v>-9.1211417869870547E-3</v>
      </c>
      <c r="L3807" s="267">
        <v>3.869655691875258E-4</v>
      </c>
    </row>
    <row r="3808" spans="1:12" ht="14.4" x14ac:dyDescent="0.3">
      <c r="A3808" s="8">
        <v>38615</v>
      </c>
      <c r="B3808" s="260">
        <v>1231.0200199999999</v>
      </c>
      <c r="C3808" s="260">
        <v>1236.48999</v>
      </c>
      <c r="D3808" s="260">
        <v>1220.0699460000001</v>
      </c>
      <c r="E3808" s="260">
        <v>1221.339966</v>
      </c>
      <c r="F3808" s="261">
        <v>1221.339966</v>
      </c>
      <c r="G3808" s="260">
        <v>2319250000</v>
      </c>
      <c r="H3808" s="263">
        <f t="shared" si="59"/>
        <v>-7.863441570998924E-3</v>
      </c>
      <c r="I3808" s="262"/>
      <c r="J3808" s="266">
        <v>3806</v>
      </c>
      <c r="K3808">
        <v>-7.863441570998924E-3</v>
      </c>
      <c r="L3808" s="267">
        <v>3.8710336545110039E-4</v>
      </c>
    </row>
    <row r="3809" spans="1:12" ht="14.4" x14ac:dyDescent="0.3">
      <c r="A3809" s="8">
        <v>38614</v>
      </c>
      <c r="B3809" s="260">
        <v>1237.910034</v>
      </c>
      <c r="C3809" s="260">
        <v>1237.910034</v>
      </c>
      <c r="D3809" s="260">
        <v>1227.650024</v>
      </c>
      <c r="E3809" s="260">
        <v>1231.0200199999999</v>
      </c>
      <c r="F3809" s="261">
        <v>1231.0200199999999</v>
      </c>
      <c r="G3809" s="260">
        <v>2076540000</v>
      </c>
      <c r="H3809" s="263">
        <f t="shared" si="59"/>
        <v>-5.5658438907201435E-3</v>
      </c>
      <c r="I3809" s="262"/>
      <c r="J3809" s="266">
        <v>3807</v>
      </c>
      <c r="K3809">
        <v>-5.5658438907201435E-3</v>
      </c>
      <c r="L3809" s="267">
        <v>3.8922925854458992E-4</v>
      </c>
    </row>
    <row r="3810" spans="1:12" ht="14.4" x14ac:dyDescent="0.3">
      <c r="A3810" s="8">
        <v>38611</v>
      </c>
      <c r="B3810" s="260">
        <v>1228.420044</v>
      </c>
      <c r="C3810" s="260">
        <v>1237.9499510000001</v>
      </c>
      <c r="D3810" s="260">
        <v>1228.420044</v>
      </c>
      <c r="E3810" s="260">
        <v>1237.910034</v>
      </c>
      <c r="F3810" s="261">
        <v>1237.910034</v>
      </c>
      <c r="G3810" s="260">
        <v>3152470000</v>
      </c>
      <c r="H3810" s="263">
        <f t="shared" si="59"/>
        <v>8.2917694980454305E-3</v>
      </c>
      <c r="I3810" s="262"/>
      <c r="J3810" s="266">
        <v>3808</v>
      </c>
      <c r="K3810">
        <v>8.2917694980454305E-3</v>
      </c>
      <c r="L3810" s="267">
        <v>3.8979363549189743E-4</v>
      </c>
    </row>
    <row r="3811" spans="1:12" ht="14.4" x14ac:dyDescent="0.3">
      <c r="A3811" s="8">
        <v>38610</v>
      </c>
      <c r="B3811" s="260">
        <v>1227.160034</v>
      </c>
      <c r="C3811" s="260">
        <v>1231.880005</v>
      </c>
      <c r="D3811" s="260">
        <v>1224.849976</v>
      </c>
      <c r="E3811" s="260">
        <v>1227.7299800000001</v>
      </c>
      <c r="F3811" s="261">
        <v>1227.7299800000001</v>
      </c>
      <c r="G3811" s="260">
        <v>2079340000</v>
      </c>
      <c r="H3811" s="263">
        <f t="shared" si="59"/>
        <v>4.6444309153574723E-4</v>
      </c>
      <c r="I3811" s="262"/>
      <c r="J3811" s="266">
        <v>3809</v>
      </c>
      <c r="K3811">
        <v>4.6444309153574723E-4</v>
      </c>
      <c r="L3811" s="267">
        <v>3.8981355455906602E-4</v>
      </c>
    </row>
    <row r="3812" spans="1:12" ht="14.4" x14ac:dyDescent="0.3">
      <c r="A3812" s="8">
        <v>38609</v>
      </c>
      <c r="B3812" s="260">
        <v>1231.1999510000001</v>
      </c>
      <c r="C3812" s="260">
        <v>1234.73999</v>
      </c>
      <c r="D3812" s="260">
        <v>1226.160034</v>
      </c>
      <c r="E3812" s="260">
        <v>1227.160034</v>
      </c>
      <c r="F3812" s="261">
        <v>1227.160034</v>
      </c>
      <c r="G3812" s="260">
        <v>1986750000</v>
      </c>
      <c r="H3812" s="263">
        <f t="shared" si="59"/>
        <v>-3.2812842436508991E-3</v>
      </c>
      <c r="I3812" s="262"/>
      <c r="J3812" s="266">
        <v>3810</v>
      </c>
      <c r="K3812">
        <v>-3.2812842436508991E-3</v>
      </c>
      <c r="L3812" s="267">
        <v>3.9079432445289096E-4</v>
      </c>
    </row>
    <row r="3813" spans="1:12" ht="14.4" x14ac:dyDescent="0.3">
      <c r="A3813" s="8">
        <v>38608</v>
      </c>
      <c r="B3813" s="260">
        <v>1240.5699460000001</v>
      </c>
      <c r="C3813" s="260">
        <v>1240.5699460000001</v>
      </c>
      <c r="D3813" s="260">
        <v>1231.1999510000001</v>
      </c>
      <c r="E3813" s="260">
        <v>1231.1999510000001</v>
      </c>
      <c r="F3813" s="261">
        <v>1231.1999510000001</v>
      </c>
      <c r="G3813" s="260">
        <v>2082360000</v>
      </c>
      <c r="H3813" s="263">
        <f t="shared" si="59"/>
        <v>-7.5450663852138864E-3</v>
      </c>
      <c r="I3813" s="262"/>
      <c r="J3813" s="266">
        <v>3811</v>
      </c>
      <c r="K3813">
        <v>-7.5450663852138864E-3</v>
      </c>
      <c r="L3813" s="267">
        <v>3.9463922974233211E-4</v>
      </c>
    </row>
    <row r="3814" spans="1:12" ht="14.4" x14ac:dyDescent="0.3">
      <c r="A3814" s="8">
        <v>38607</v>
      </c>
      <c r="B3814" s="260">
        <v>1241.4799800000001</v>
      </c>
      <c r="C3814" s="260">
        <v>1242.599976</v>
      </c>
      <c r="D3814" s="260">
        <v>1239.150024</v>
      </c>
      <c r="E3814" s="260">
        <v>1240.5600589999999</v>
      </c>
      <c r="F3814" s="261">
        <v>1240.5600589999999</v>
      </c>
      <c r="G3814" s="260">
        <v>1938050000</v>
      </c>
      <c r="H3814" s="263">
        <f t="shared" si="59"/>
        <v>-7.4098738185061875E-4</v>
      </c>
      <c r="I3814" s="262"/>
      <c r="J3814" s="266">
        <v>3812</v>
      </c>
      <c r="K3814">
        <v>-7.4098738185061875E-4</v>
      </c>
      <c r="L3814" s="267">
        <v>3.9700648494513758E-4</v>
      </c>
    </row>
    <row r="3815" spans="1:12" ht="14.4" x14ac:dyDescent="0.3">
      <c r="A3815" s="8">
        <v>38604</v>
      </c>
      <c r="B3815" s="260">
        <v>1231.670044</v>
      </c>
      <c r="C3815" s="260">
        <v>1243.130005</v>
      </c>
      <c r="D3815" s="260">
        <v>1231.670044</v>
      </c>
      <c r="E3815" s="260">
        <v>1241.4799800000001</v>
      </c>
      <c r="F3815" s="261">
        <v>1241.4799800000001</v>
      </c>
      <c r="G3815" s="260">
        <v>1992560000</v>
      </c>
      <c r="H3815" s="263">
        <f t="shared" si="59"/>
        <v>7.9647435185978329E-3</v>
      </c>
      <c r="I3815" s="262"/>
      <c r="J3815" s="266">
        <v>3813</v>
      </c>
      <c r="K3815">
        <v>7.9647435185978329E-3</v>
      </c>
      <c r="L3815" s="267">
        <v>4.076194625392967E-4</v>
      </c>
    </row>
    <row r="3816" spans="1:12" ht="14.4" x14ac:dyDescent="0.3">
      <c r="A3816" s="8">
        <v>38603</v>
      </c>
      <c r="B3816" s="260">
        <v>1236.3599850000001</v>
      </c>
      <c r="C3816" s="260">
        <v>1236.3599850000001</v>
      </c>
      <c r="D3816" s="260">
        <v>1229.51001</v>
      </c>
      <c r="E3816" s="260">
        <v>1231.670044</v>
      </c>
      <c r="F3816" s="261">
        <v>1231.670044</v>
      </c>
      <c r="G3816" s="260">
        <v>1955380000</v>
      </c>
      <c r="H3816" s="263">
        <f t="shared" si="59"/>
        <v>-3.7933458352747396E-3</v>
      </c>
      <c r="I3816" s="262"/>
      <c r="J3816" s="266">
        <v>3814</v>
      </c>
      <c r="K3816">
        <v>-3.7933458352747396E-3</v>
      </c>
      <c r="L3816" s="267">
        <v>4.0892197405747392E-4</v>
      </c>
    </row>
    <row r="3817" spans="1:12" ht="14.4" x14ac:dyDescent="0.3">
      <c r="A3817" s="8">
        <v>38602</v>
      </c>
      <c r="B3817" s="260">
        <v>1233.3900149999999</v>
      </c>
      <c r="C3817" s="260">
        <v>1237.0600589999999</v>
      </c>
      <c r="D3817" s="260">
        <v>1230.9300539999999</v>
      </c>
      <c r="E3817" s="260">
        <v>1236.3599850000001</v>
      </c>
      <c r="F3817" s="261">
        <v>1236.3599850000001</v>
      </c>
      <c r="G3817" s="260">
        <v>2067700000</v>
      </c>
      <c r="H3817" s="263">
        <f t="shared" si="59"/>
        <v>2.407973117894994E-3</v>
      </c>
      <c r="I3817" s="262"/>
      <c r="J3817" s="266">
        <v>3815</v>
      </c>
      <c r="K3817">
        <v>2.407973117894994E-3</v>
      </c>
      <c r="L3817" s="267">
        <v>4.1368545021240301E-4</v>
      </c>
    </row>
    <row r="3818" spans="1:12" ht="14.4" x14ac:dyDescent="0.3">
      <c r="A3818" s="8">
        <v>38601</v>
      </c>
      <c r="B3818" s="260">
        <v>1218.0200199999999</v>
      </c>
      <c r="C3818" s="260">
        <v>1233.6099850000001</v>
      </c>
      <c r="D3818" s="260">
        <v>1218.0200199999999</v>
      </c>
      <c r="E3818" s="260">
        <v>1233.3900149999999</v>
      </c>
      <c r="F3818" s="261">
        <v>1233.3900149999999</v>
      </c>
      <c r="G3818" s="260">
        <v>1932090000</v>
      </c>
      <c r="H3818" s="263">
        <f t="shared" si="59"/>
        <v>1.2618836100904168E-2</v>
      </c>
      <c r="I3818" s="262"/>
      <c r="J3818" s="266">
        <v>3816</v>
      </c>
      <c r="K3818">
        <v>1.2618836100904168E-2</v>
      </c>
      <c r="L3818" s="267">
        <v>4.144057688853147E-4</v>
      </c>
    </row>
    <row r="3819" spans="1:12" ht="14.4" x14ac:dyDescent="0.3">
      <c r="A3819" s="8">
        <v>38597</v>
      </c>
      <c r="B3819" s="260">
        <v>1221.589966</v>
      </c>
      <c r="C3819" s="260">
        <v>1224.4499510000001</v>
      </c>
      <c r="D3819" s="260">
        <v>1217.75</v>
      </c>
      <c r="E3819" s="260">
        <v>1218.0200199999999</v>
      </c>
      <c r="F3819" s="261">
        <v>1218.0200199999999</v>
      </c>
      <c r="G3819" s="260">
        <v>1640160000</v>
      </c>
      <c r="H3819" s="263">
        <f t="shared" si="59"/>
        <v>-2.9223766561292078E-3</v>
      </c>
      <c r="I3819" s="262"/>
      <c r="J3819" s="266">
        <v>3817</v>
      </c>
      <c r="K3819">
        <v>-2.9223766561292078E-3</v>
      </c>
      <c r="L3819" s="267">
        <v>4.1598292488660607E-4</v>
      </c>
    </row>
    <row r="3820" spans="1:12" ht="14.4" x14ac:dyDescent="0.3">
      <c r="A3820" s="8">
        <v>38596</v>
      </c>
      <c r="B3820" s="260">
        <v>1220.329956</v>
      </c>
      <c r="C3820" s="260">
        <v>1227.290039</v>
      </c>
      <c r="D3820" s="260">
        <v>1216.1800539999999</v>
      </c>
      <c r="E3820" s="260">
        <v>1221.589966</v>
      </c>
      <c r="F3820" s="261">
        <v>1221.589966</v>
      </c>
      <c r="G3820" s="260">
        <v>2229860000</v>
      </c>
      <c r="H3820" s="263">
        <f t="shared" si="59"/>
        <v>1.0325158321361125E-3</v>
      </c>
      <c r="I3820" s="262"/>
      <c r="J3820" s="266">
        <v>3818</v>
      </c>
      <c r="K3820">
        <v>1.0325158321361125E-3</v>
      </c>
      <c r="L3820" s="267">
        <v>4.162772488901845E-4</v>
      </c>
    </row>
    <row r="3821" spans="1:12" ht="14.4" x14ac:dyDescent="0.3">
      <c r="A3821" s="8">
        <v>38595</v>
      </c>
      <c r="B3821" s="260">
        <v>1208.410034</v>
      </c>
      <c r="C3821" s="260">
        <v>1220.3599850000001</v>
      </c>
      <c r="D3821" s="260">
        <v>1204.400024</v>
      </c>
      <c r="E3821" s="260">
        <v>1220.329956</v>
      </c>
      <c r="F3821" s="261">
        <v>1220.329956</v>
      </c>
      <c r="G3821" s="260">
        <v>2365510000</v>
      </c>
      <c r="H3821" s="263">
        <f t="shared" si="59"/>
        <v>9.8641368944475706E-3</v>
      </c>
      <c r="I3821" s="262"/>
      <c r="J3821" s="266">
        <v>3819</v>
      </c>
      <c r="K3821">
        <v>9.8641368944475706E-3</v>
      </c>
      <c r="L3821" s="267">
        <v>4.1719978444675662E-4</v>
      </c>
    </row>
    <row r="3822" spans="1:12" ht="14.4" x14ac:dyDescent="0.3">
      <c r="A3822" s="8">
        <v>38594</v>
      </c>
      <c r="B3822" s="260">
        <v>1212.280029</v>
      </c>
      <c r="C3822" s="260">
        <v>1212.280029</v>
      </c>
      <c r="D3822" s="260">
        <v>1201.0699460000001</v>
      </c>
      <c r="E3822" s="260">
        <v>1208.410034</v>
      </c>
      <c r="F3822" s="261">
        <v>1208.410034</v>
      </c>
      <c r="G3822" s="260">
        <v>1916470000</v>
      </c>
      <c r="H3822" s="263">
        <f t="shared" si="59"/>
        <v>-3.1923276037074907E-3</v>
      </c>
      <c r="I3822" s="262"/>
      <c r="J3822" s="266">
        <v>3820</v>
      </c>
      <c r="K3822">
        <v>-3.1923276037074907E-3</v>
      </c>
      <c r="L3822" s="267">
        <v>4.1835298173784259E-4</v>
      </c>
    </row>
    <row r="3823" spans="1:12" ht="14.4" x14ac:dyDescent="0.3">
      <c r="A3823" s="8">
        <v>38593</v>
      </c>
      <c r="B3823" s="260">
        <v>1205.099976</v>
      </c>
      <c r="C3823" s="260">
        <v>1214.280029</v>
      </c>
      <c r="D3823" s="260">
        <v>1201.530029</v>
      </c>
      <c r="E3823" s="260">
        <v>1212.280029</v>
      </c>
      <c r="F3823" s="261">
        <v>1212.280029</v>
      </c>
      <c r="G3823" s="260">
        <v>1599450000</v>
      </c>
      <c r="H3823" s="263">
        <f t="shared" si="59"/>
        <v>5.9580558816640814E-3</v>
      </c>
      <c r="I3823" s="262"/>
      <c r="J3823" s="266">
        <v>3821</v>
      </c>
      <c r="K3823">
        <v>5.9580558816640814E-3</v>
      </c>
      <c r="L3823" s="267">
        <v>4.1898704577953419E-4</v>
      </c>
    </row>
    <row r="3824" spans="1:12" ht="14.4" x14ac:dyDescent="0.3">
      <c r="A3824" s="8">
        <v>38590</v>
      </c>
      <c r="B3824" s="260">
        <v>1212.400024</v>
      </c>
      <c r="C3824" s="260">
        <v>1212.400024</v>
      </c>
      <c r="D3824" s="260">
        <v>1204.2299800000001</v>
      </c>
      <c r="E3824" s="260">
        <v>1205.099976</v>
      </c>
      <c r="F3824" s="261">
        <v>1205.099976</v>
      </c>
      <c r="G3824" s="260">
        <v>1541090000</v>
      </c>
      <c r="H3824" s="263">
        <f t="shared" si="59"/>
        <v>-5.9965349109452745E-3</v>
      </c>
      <c r="I3824" s="262"/>
      <c r="J3824" s="266">
        <v>3822</v>
      </c>
      <c r="K3824">
        <v>-5.9965349109452745E-3</v>
      </c>
      <c r="L3824" s="267">
        <v>4.2175783084798837E-4</v>
      </c>
    </row>
    <row r="3825" spans="1:12" ht="14.4" x14ac:dyDescent="0.3">
      <c r="A3825" s="8">
        <v>38589</v>
      </c>
      <c r="B3825" s="260">
        <v>1209.589966</v>
      </c>
      <c r="C3825" s="260">
        <v>1213.7299800000001</v>
      </c>
      <c r="D3825" s="260">
        <v>1209.5699460000001</v>
      </c>
      <c r="E3825" s="260">
        <v>1212.369995</v>
      </c>
      <c r="F3825" s="261">
        <v>1212.369995</v>
      </c>
      <c r="G3825" s="260">
        <v>1571110000</v>
      </c>
      <c r="H3825" s="263">
        <f t="shared" si="59"/>
        <v>2.2983234634405135E-3</v>
      </c>
      <c r="I3825" s="262"/>
      <c r="J3825" s="266">
        <v>3823</v>
      </c>
      <c r="K3825">
        <v>2.2983234634405135E-3</v>
      </c>
      <c r="L3825" s="267">
        <v>4.2499111133005222E-4</v>
      </c>
    </row>
    <row r="3826" spans="1:12" ht="14.4" x14ac:dyDescent="0.3">
      <c r="A3826" s="8">
        <v>38588</v>
      </c>
      <c r="B3826" s="260">
        <v>1217.5699460000001</v>
      </c>
      <c r="C3826" s="260">
        <v>1224.150024</v>
      </c>
      <c r="D3826" s="260">
        <v>1209.369995</v>
      </c>
      <c r="E3826" s="260">
        <v>1209.589966</v>
      </c>
      <c r="F3826" s="261">
        <v>1209.589966</v>
      </c>
      <c r="G3826" s="260">
        <v>1930800000</v>
      </c>
      <c r="H3826" s="263">
        <f t="shared" si="59"/>
        <v>-6.5703563789059677E-3</v>
      </c>
      <c r="I3826" s="262"/>
      <c r="J3826" s="266">
        <v>3824</v>
      </c>
      <c r="K3826">
        <v>-6.5703563789059677E-3</v>
      </c>
      <c r="L3826" s="267">
        <v>4.2514861695753663E-4</v>
      </c>
    </row>
    <row r="3827" spans="1:12" ht="14.4" x14ac:dyDescent="0.3">
      <c r="A3827" s="8">
        <v>38587</v>
      </c>
      <c r="B3827" s="260">
        <v>1221.7299800000001</v>
      </c>
      <c r="C3827" s="260">
        <v>1223.040039</v>
      </c>
      <c r="D3827" s="260">
        <v>1214.4399410000001</v>
      </c>
      <c r="E3827" s="260">
        <v>1217.589966</v>
      </c>
      <c r="F3827" s="261">
        <v>1217.589966</v>
      </c>
      <c r="G3827" s="260">
        <v>1678620000</v>
      </c>
      <c r="H3827" s="263">
        <f t="shared" si="59"/>
        <v>-3.3886489386141319E-3</v>
      </c>
      <c r="I3827" s="262"/>
      <c r="J3827" s="266">
        <v>3825</v>
      </c>
      <c r="K3827">
        <v>-3.3886489386141319E-3</v>
      </c>
      <c r="L3827" s="267">
        <v>4.2585796464787929E-4</v>
      </c>
    </row>
    <row r="3828" spans="1:12" ht="14.4" x14ac:dyDescent="0.3">
      <c r="A3828" s="8">
        <v>38586</v>
      </c>
      <c r="B3828" s="260">
        <v>1219.709961</v>
      </c>
      <c r="C3828" s="260">
        <v>1228.959961</v>
      </c>
      <c r="D3828" s="260">
        <v>1216.469971</v>
      </c>
      <c r="E3828" s="260">
        <v>1221.7299800000001</v>
      </c>
      <c r="F3828" s="261">
        <v>1221.7299800000001</v>
      </c>
      <c r="G3828" s="260">
        <v>1621330000</v>
      </c>
      <c r="H3828" s="263">
        <f t="shared" si="59"/>
        <v>1.65614700591926E-3</v>
      </c>
      <c r="I3828" s="262"/>
      <c r="J3828" s="266">
        <v>3826</v>
      </c>
      <c r="K3828">
        <v>1.65614700591926E-3</v>
      </c>
      <c r="L3828" s="267">
        <v>4.2842581683999676E-4</v>
      </c>
    </row>
    <row r="3829" spans="1:12" ht="14.4" x14ac:dyDescent="0.3">
      <c r="A3829" s="8">
        <v>38583</v>
      </c>
      <c r="B3829" s="260">
        <v>1219.0200199999999</v>
      </c>
      <c r="C3829" s="260">
        <v>1225.079956</v>
      </c>
      <c r="D3829" s="260">
        <v>1219.0200199999999</v>
      </c>
      <c r="E3829" s="260">
        <v>1219.709961</v>
      </c>
      <c r="F3829" s="261">
        <v>1219.709961</v>
      </c>
      <c r="G3829" s="260">
        <v>1558790000</v>
      </c>
      <c r="H3829" s="263">
        <f t="shared" si="59"/>
        <v>5.6598004026225089E-4</v>
      </c>
      <c r="I3829" s="262"/>
      <c r="J3829" s="266">
        <v>3827</v>
      </c>
      <c r="K3829">
        <v>5.6598004026225089E-4</v>
      </c>
      <c r="L3829" s="267">
        <v>4.292011827464647E-4</v>
      </c>
    </row>
    <row r="3830" spans="1:12" ht="14.4" x14ac:dyDescent="0.3">
      <c r="A3830" s="8">
        <v>38582</v>
      </c>
      <c r="B3830" s="260">
        <v>1220.23999</v>
      </c>
      <c r="C3830" s="260">
        <v>1222.6400149999999</v>
      </c>
      <c r="D3830" s="260">
        <v>1215.9300539999999</v>
      </c>
      <c r="E3830" s="260">
        <v>1219.0200199999999</v>
      </c>
      <c r="F3830" s="261">
        <v>1219.0200199999999</v>
      </c>
      <c r="G3830" s="260">
        <v>1808170000</v>
      </c>
      <c r="H3830" s="263">
        <f t="shared" si="59"/>
        <v>-9.997787402460912E-4</v>
      </c>
      <c r="I3830" s="262"/>
      <c r="J3830" s="266">
        <v>3828</v>
      </c>
      <c r="K3830">
        <v>-9.997787402460912E-4</v>
      </c>
      <c r="L3830" s="267">
        <v>4.320315927226864E-4</v>
      </c>
    </row>
    <row r="3831" spans="1:12" ht="14.4" x14ac:dyDescent="0.3">
      <c r="A3831" s="8">
        <v>38581</v>
      </c>
      <c r="B3831" s="260">
        <v>1219.339966</v>
      </c>
      <c r="C3831" s="260">
        <v>1225.630005</v>
      </c>
      <c r="D3831" s="260">
        <v>1218.0699460000001</v>
      </c>
      <c r="E3831" s="260">
        <v>1220.23999</v>
      </c>
      <c r="F3831" s="261">
        <v>1220.23999</v>
      </c>
      <c r="G3831" s="260">
        <v>1859150000</v>
      </c>
      <c r="H3831" s="263">
        <f t="shared" si="59"/>
        <v>7.3812392367694302E-4</v>
      </c>
      <c r="I3831" s="262"/>
      <c r="J3831" s="266">
        <v>3829</v>
      </c>
      <c r="K3831">
        <v>7.3812392367694302E-4</v>
      </c>
      <c r="L3831" s="267">
        <v>4.3259856284499698E-4</v>
      </c>
    </row>
    <row r="3832" spans="1:12" ht="14.4" x14ac:dyDescent="0.3">
      <c r="A3832" s="8">
        <v>38580</v>
      </c>
      <c r="B3832" s="260">
        <v>1233.869995</v>
      </c>
      <c r="C3832" s="260">
        <v>1233.869995</v>
      </c>
      <c r="D3832" s="260">
        <v>1219.0500489999999</v>
      </c>
      <c r="E3832" s="260">
        <v>1219.339966</v>
      </c>
      <c r="F3832" s="261">
        <v>1219.339966</v>
      </c>
      <c r="G3832" s="260">
        <v>1820410000</v>
      </c>
      <c r="H3832" s="263">
        <f t="shared" si="59"/>
        <v>-1.1775980499469081E-2</v>
      </c>
      <c r="I3832" s="262"/>
      <c r="J3832" s="266">
        <v>3830</v>
      </c>
      <c r="K3832">
        <v>-1.1775980499469081E-2</v>
      </c>
      <c r="L3832" s="267">
        <v>4.3958234842228966E-4</v>
      </c>
    </row>
    <row r="3833" spans="1:12" ht="14.4" x14ac:dyDescent="0.3">
      <c r="A3833" s="8">
        <v>38579</v>
      </c>
      <c r="B3833" s="260">
        <v>1230.400024</v>
      </c>
      <c r="C3833" s="260">
        <v>1236.23999</v>
      </c>
      <c r="D3833" s="260">
        <v>1226.1999510000001</v>
      </c>
      <c r="E3833" s="260">
        <v>1233.869995</v>
      </c>
      <c r="F3833" s="261">
        <v>1233.869995</v>
      </c>
      <c r="G3833" s="260">
        <v>1562880000</v>
      </c>
      <c r="H3833" s="263">
        <f t="shared" si="59"/>
        <v>2.82835520247624E-3</v>
      </c>
      <c r="I3833" s="262"/>
      <c r="J3833" s="266">
        <v>3831</v>
      </c>
      <c r="K3833">
        <v>2.82835520247624E-3</v>
      </c>
      <c r="L3833" s="267">
        <v>4.4823930919444838E-4</v>
      </c>
    </row>
    <row r="3834" spans="1:12" ht="14.4" x14ac:dyDescent="0.3">
      <c r="A3834" s="8">
        <v>38576</v>
      </c>
      <c r="B3834" s="260">
        <v>1237.8100589999999</v>
      </c>
      <c r="C3834" s="260">
        <v>1237.8100589999999</v>
      </c>
      <c r="D3834" s="260">
        <v>1225.869995</v>
      </c>
      <c r="E3834" s="260">
        <v>1230.3900149999999</v>
      </c>
      <c r="F3834" s="261">
        <v>1230.3900149999999</v>
      </c>
      <c r="G3834" s="260">
        <v>1709300000</v>
      </c>
      <c r="H3834" s="263">
        <f t="shared" si="59"/>
        <v>-5.9944932148915117E-3</v>
      </c>
      <c r="I3834" s="262"/>
      <c r="J3834" s="266">
        <v>3832</v>
      </c>
      <c r="K3834">
        <v>-5.9944932148915117E-3</v>
      </c>
      <c r="L3834" s="267">
        <v>4.521952404124242E-4</v>
      </c>
    </row>
    <row r="3835" spans="1:12" ht="14.4" x14ac:dyDescent="0.3">
      <c r="A3835" s="8">
        <v>38575</v>
      </c>
      <c r="B3835" s="260">
        <v>1229.130005</v>
      </c>
      <c r="C3835" s="260">
        <v>1237.8100589999999</v>
      </c>
      <c r="D3835" s="260">
        <v>1228.329956</v>
      </c>
      <c r="E3835" s="260">
        <v>1237.8100589999999</v>
      </c>
      <c r="F3835" s="261">
        <v>1237.8100589999999</v>
      </c>
      <c r="G3835" s="260">
        <v>1941560000</v>
      </c>
      <c r="H3835" s="263">
        <f t="shared" si="59"/>
        <v>7.0619494802748126E-3</v>
      </c>
      <c r="I3835" s="262"/>
      <c r="J3835" s="266">
        <v>3833</v>
      </c>
      <c r="K3835">
        <v>7.0619494802748126E-3</v>
      </c>
      <c r="L3835" s="267">
        <v>4.5454932723715285E-4</v>
      </c>
    </row>
    <row r="3836" spans="1:12" ht="14.4" x14ac:dyDescent="0.3">
      <c r="A3836" s="8">
        <v>38574</v>
      </c>
      <c r="B3836" s="260">
        <v>1231.380005</v>
      </c>
      <c r="C3836" s="260">
        <v>1242.6899410000001</v>
      </c>
      <c r="D3836" s="260">
        <v>1226.579956</v>
      </c>
      <c r="E3836" s="260">
        <v>1229.130005</v>
      </c>
      <c r="F3836" s="261">
        <v>1229.130005</v>
      </c>
      <c r="G3836" s="260">
        <v>2172320000</v>
      </c>
      <c r="H3836" s="263">
        <f t="shared" si="59"/>
        <v>-1.8272182355275454E-3</v>
      </c>
      <c r="I3836" s="262"/>
      <c r="J3836" s="266">
        <v>3834</v>
      </c>
      <c r="K3836">
        <v>-1.8272182355275454E-3</v>
      </c>
      <c r="L3836" s="267">
        <v>4.5724998368959854E-4</v>
      </c>
    </row>
    <row r="3837" spans="1:12" ht="14.4" x14ac:dyDescent="0.3">
      <c r="A3837" s="8">
        <v>38573</v>
      </c>
      <c r="B3837" s="260">
        <v>1223.130005</v>
      </c>
      <c r="C3837" s="260">
        <v>1234.1099850000001</v>
      </c>
      <c r="D3837" s="260">
        <v>1223.130005</v>
      </c>
      <c r="E3837" s="260">
        <v>1231.380005</v>
      </c>
      <c r="F3837" s="261">
        <v>1231.380005</v>
      </c>
      <c r="G3837" s="260">
        <v>1897520000</v>
      </c>
      <c r="H3837" s="263">
        <f t="shared" si="59"/>
        <v>6.7449902841685257E-3</v>
      </c>
      <c r="I3837" s="262"/>
      <c r="J3837" s="266">
        <v>3835</v>
      </c>
      <c r="K3837">
        <v>6.7449902841685257E-3</v>
      </c>
      <c r="L3837" s="267">
        <v>4.5730719882933836E-4</v>
      </c>
    </row>
    <row r="3838" spans="1:12" ht="14.4" x14ac:dyDescent="0.3">
      <c r="A3838" s="8">
        <v>38572</v>
      </c>
      <c r="B3838" s="260">
        <v>1226.420044</v>
      </c>
      <c r="C3838" s="260">
        <v>1232.280029</v>
      </c>
      <c r="D3838" s="260">
        <v>1222.670044</v>
      </c>
      <c r="E3838" s="260">
        <v>1223.130005</v>
      </c>
      <c r="F3838" s="261">
        <v>1223.130005</v>
      </c>
      <c r="G3838" s="260">
        <v>1804140000</v>
      </c>
      <c r="H3838" s="263">
        <f t="shared" si="59"/>
        <v>-2.6826363578251978E-3</v>
      </c>
      <c r="I3838" s="262"/>
      <c r="J3838" s="266">
        <v>3836</v>
      </c>
      <c r="K3838">
        <v>-2.6826363578251978E-3</v>
      </c>
      <c r="L3838" s="267">
        <v>4.597252498705037E-4</v>
      </c>
    </row>
    <row r="3839" spans="1:12" ht="14.4" x14ac:dyDescent="0.3">
      <c r="A3839" s="8">
        <v>38569</v>
      </c>
      <c r="B3839" s="260">
        <v>1235.8599850000001</v>
      </c>
      <c r="C3839" s="260">
        <v>1235.8599850000001</v>
      </c>
      <c r="D3839" s="260">
        <v>1225.619995</v>
      </c>
      <c r="E3839" s="260">
        <v>1226.420044</v>
      </c>
      <c r="F3839" s="261">
        <v>1226.420044</v>
      </c>
      <c r="G3839" s="260">
        <v>1930280000</v>
      </c>
      <c r="H3839" s="263">
        <f t="shared" si="59"/>
        <v>-7.6383579973261203E-3</v>
      </c>
      <c r="I3839" s="262"/>
      <c r="J3839" s="266">
        <v>3837</v>
      </c>
      <c r="K3839">
        <v>-7.6383579973261203E-3</v>
      </c>
      <c r="L3839" s="267">
        <v>4.6302324379999941E-4</v>
      </c>
    </row>
    <row r="3840" spans="1:12" ht="14.4" x14ac:dyDescent="0.3">
      <c r="A3840" s="8">
        <v>38568</v>
      </c>
      <c r="B3840" s="260">
        <v>1245.040039</v>
      </c>
      <c r="C3840" s="260">
        <v>1245.040039</v>
      </c>
      <c r="D3840" s="260">
        <v>1235.150024</v>
      </c>
      <c r="E3840" s="260">
        <v>1235.8599850000001</v>
      </c>
      <c r="F3840" s="261">
        <v>1235.8599850000001</v>
      </c>
      <c r="G3840" s="260">
        <v>1981220000</v>
      </c>
      <c r="H3840" s="263">
        <f t="shared" si="59"/>
        <v>-7.3733002252467537E-3</v>
      </c>
      <c r="I3840" s="262"/>
      <c r="J3840" s="266">
        <v>3838</v>
      </c>
      <c r="K3840">
        <v>-7.3733002252467537E-3</v>
      </c>
      <c r="L3840" s="267">
        <v>4.6391206673526486E-4</v>
      </c>
    </row>
    <row r="3841" spans="1:12" ht="14.4" x14ac:dyDescent="0.3">
      <c r="A3841" s="8">
        <v>38567</v>
      </c>
      <c r="B3841" s="260">
        <v>1244.119995</v>
      </c>
      <c r="C3841" s="260">
        <v>1245.8599850000001</v>
      </c>
      <c r="D3841" s="260">
        <v>1240.5699460000001</v>
      </c>
      <c r="E3841" s="260">
        <v>1245.040039</v>
      </c>
      <c r="F3841" s="261">
        <v>1245.040039</v>
      </c>
      <c r="G3841" s="260">
        <v>1999980000</v>
      </c>
      <c r="H3841" s="263">
        <f t="shared" si="59"/>
        <v>7.3951387623181933E-4</v>
      </c>
      <c r="I3841" s="262"/>
      <c r="J3841" s="266">
        <v>3839</v>
      </c>
      <c r="K3841">
        <v>7.3951387623181933E-4</v>
      </c>
      <c r="L3841" s="267">
        <v>4.6444309153574723E-4</v>
      </c>
    </row>
    <row r="3842" spans="1:12" ht="14.4" x14ac:dyDescent="0.3">
      <c r="A3842" s="8">
        <v>38566</v>
      </c>
      <c r="B3842" s="260">
        <v>1235.349976</v>
      </c>
      <c r="C3842" s="260">
        <v>1244.6899410000001</v>
      </c>
      <c r="D3842" s="260">
        <v>1235.349976</v>
      </c>
      <c r="E3842" s="260">
        <v>1244.119995</v>
      </c>
      <c r="F3842" s="261">
        <v>1244.119995</v>
      </c>
      <c r="G3842" s="260">
        <v>2043120000</v>
      </c>
      <c r="H3842" s="263">
        <f t="shared" si="59"/>
        <v>7.0992181732960572E-3</v>
      </c>
      <c r="I3842" s="262"/>
      <c r="J3842" s="266">
        <v>3840</v>
      </c>
      <c r="K3842">
        <v>7.0992181732960572E-3</v>
      </c>
      <c r="L3842" s="267">
        <v>4.6536121392254766E-4</v>
      </c>
    </row>
    <row r="3843" spans="1:12" ht="14.4" x14ac:dyDescent="0.3">
      <c r="A3843" s="8">
        <v>38565</v>
      </c>
      <c r="B3843" s="260">
        <v>1234.1800539999999</v>
      </c>
      <c r="C3843" s="260">
        <v>1239.099976</v>
      </c>
      <c r="D3843" s="260">
        <v>1233.8000489999999</v>
      </c>
      <c r="E3843" s="260">
        <v>1235.349976</v>
      </c>
      <c r="F3843" s="261">
        <v>1235.349976</v>
      </c>
      <c r="G3843" s="260">
        <v>1716870000</v>
      </c>
      <c r="H3843" s="263">
        <f t="shared" si="59"/>
        <v>9.4793461959485079E-4</v>
      </c>
      <c r="I3843" s="262"/>
      <c r="J3843" s="266">
        <v>3841</v>
      </c>
      <c r="K3843">
        <v>9.4793461959485079E-4</v>
      </c>
      <c r="L3843" s="267">
        <v>4.6835339558830801E-4</v>
      </c>
    </row>
    <row r="3844" spans="1:12" ht="14.4" x14ac:dyDescent="0.3">
      <c r="A3844" s="8">
        <v>38562</v>
      </c>
      <c r="B3844" s="260">
        <v>1243.719971</v>
      </c>
      <c r="C3844" s="260">
        <v>1245.040039</v>
      </c>
      <c r="D3844" s="260">
        <v>1234.1800539999999</v>
      </c>
      <c r="E3844" s="260">
        <v>1234.1800539999999</v>
      </c>
      <c r="F3844" s="261">
        <v>1234.1800539999999</v>
      </c>
      <c r="G3844" s="260">
        <v>1789600000</v>
      </c>
      <c r="H3844" s="263">
        <f t="shared" ref="H3844:H3907" si="60">(F3844-F3845)/F3845</f>
        <v>-7.6704702203419552E-3</v>
      </c>
      <c r="I3844" s="262"/>
      <c r="J3844" s="266">
        <v>3842</v>
      </c>
      <c r="K3844">
        <v>-7.6704702203419552E-3</v>
      </c>
      <c r="L3844" s="267">
        <v>4.7134288011320131E-4</v>
      </c>
    </row>
    <row r="3845" spans="1:12" ht="14.4" x14ac:dyDescent="0.3">
      <c r="A3845" s="8">
        <v>38561</v>
      </c>
      <c r="B3845" s="260">
        <v>1236.790039</v>
      </c>
      <c r="C3845" s="260">
        <v>1245.150024</v>
      </c>
      <c r="D3845" s="260">
        <v>1235.8100589999999</v>
      </c>
      <c r="E3845" s="260">
        <v>1243.719971</v>
      </c>
      <c r="F3845" s="261">
        <v>1243.719971</v>
      </c>
      <c r="G3845" s="260">
        <v>2001680000</v>
      </c>
      <c r="H3845" s="263">
        <f t="shared" si="60"/>
        <v>5.6031596160033498E-3</v>
      </c>
      <c r="I3845" s="262"/>
      <c r="J3845" s="266">
        <v>3843</v>
      </c>
      <c r="K3845">
        <v>5.6031596160033498E-3</v>
      </c>
      <c r="L3845" s="267">
        <v>4.7647478623201852E-4</v>
      </c>
    </row>
    <row r="3846" spans="1:12" ht="14.4" x14ac:dyDescent="0.3">
      <c r="A3846" s="8">
        <v>38560</v>
      </c>
      <c r="B3846" s="260">
        <v>1231.160034</v>
      </c>
      <c r="C3846" s="260">
        <v>1237.6400149999999</v>
      </c>
      <c r="D3846" s="260">
        <v>1230.150024</v>
      </c>
      <c r="E3846" s="260">
        <v>1236.790039</v>
      </c>
      <c r="F3846" s="261">
        <v>1236.790039</v>
      </c>
      <c r="G3846" s="260">
        <v>1945800000</v>
      </c>
      <c r="H3846" s="263">
        <f t="shared" si="60"/>
        <v>4.5729270318402675E-3</v>
      </c>
      <c r="I3846" s="262"/>
      <c r="J3846" s="266">
        <v>3844</v>
      </c>
      <c r="K3846">
        <v>4.5729270318402675E-3</v>
      </c>
      <c r="L3846" s="267">
        <v>4.7731575385560621E-4</v>
      </c>
    </row>
    <row r="3847" spans="1:12" ht="14.4" x14ac:dyDescent="0.3">
      <c r="A3847" s="8">
        <v>38559</v>
      </c>
      <c r="B3847" s="260">
        <v>1229.030029</v>
      </c>
      <c r="C3847" s="260">
        <v>1234.420044</v>
      </c>
      <c r="D3847" s="260">
        <v>1229.030029</v>
      </c>
      <c r="E3847" s="260">
        <v>1231.160034</v>
      </c>
      <c r="F3847" s="261">
        <v>1231.160034</v>
      </c>
      <c r="G3847" s="260">
        <v>1934180000</v>
      </c>
      <c r="H3847" s="263">
        <f t="shared" si="60"/>
        <v>1.7330780776227744E-3</v>
      </c>
      <c r="I3847" s="262"/>
      <c r="J3847" s="266">
        <v>3845</v>
      </c>
      <c r="K3847">
        <v>1.7330780776227744E-3</v>
      </c>
      <c r="L3847" s="267">
        <v>4.7962874014825465E-4</v>
      </c>
    </row>
    <row r="3848" spans="1:12" ht="14.4" x14ac:dyDescent="0.3">
      <c r="A3848" s="8">
        <v>38558</v>
      </c>
      <c r="B3848" s="260">
        <v>1233.6800539999999</v>
      </c>
      <c r="C3848" s="260">
        <v>1238.3599850000001</v>
      </c>
      <c r="D3848" s="260">
        <v>1228.150024</v>
      </c>
      <c r="E3848" s="260">
        <v>1229.030029</v>
      </c>
      <c r="F3848" s="261">
        <v>1229.030029</v>
      </c>
      <c r="G3848" s="260">
        <v>1717580000</v>
      </c>
      <c r="H3848" s="263">
        <f t="shared" si="60"/>
        <v>-3.7692309160085639E-3</v>
      </c>
      <c r="I3848" s="262"/>
      <c r="J3848" s="266">
        <v>3846</v>
      </c>
      <c r="K3848">
        <v>-3.7692309160085639E-3</v>
      </c>
      <c r="L3848" s="267">
        <v>4.808993558123869E-4</v>
      </c>
    </row>
    <row r="3849" spans="1:12" ht="14.4" x14ac:dyDescent="0.3">
      <c r="A3849" s="8">
        <v>38555</v>
      </c>
      <c r="B3849" s="260">
        <v>1227.040039</v>
      </c>
      <c r="C3849" s="260">
        <v>1234.1899410000001</v>
      </c>
      <c r="D3849" s="260">
        <v>1226.150024</v>
      </c>
      <c r="E3849" s="260">
        <v>1233.6800539999999</v>
      </c>
      <c r="F3849" s="261">
        <v>1233.6800539999999</v>
      </c>
      <c r="G3849" s="260">
        <v>1766990000</v>
      </c>
      <c r="H3849" s="263">
        <f t="shared" si="60"/>
        <v>5.4114085840355763E-3</v>
      </c>
      <c r="I3849" s="262"/>
      <c r="J3849" s="266">
        <v>3847</v>
      </c>
      <c r="K3849">
        <v>5.4114085840355763E-3</v>
      </c>
      <c r="L3849" s="267">
        <v>4.8117255302479553E-4</v>
      </c>
    </row>
    <row r="3850" spans="1:12" ht="14.4" x14ac:dyDescent="0.3">
      <c r="A3850" s="8">
        <v>38554</v>
      </c>
      <c r="B3850" s="260">
        <v>1235.1999510000001</v>
      </c>
      <c r="C3850" s="260">
        <v>1235.829956</v>
      </c>
      <c r="D3850" s="260">
        <v>1224.6999510000001</v>
      </c>
      <c r="E3850" s="260">
        <v>1227.040039</v>
      </c>
      <c r="F3850" s="261">
        <v>1227.040039</v>
      </c>
      <c r="G3850" s="260">
        <v>2129840000</v>
      </c>
      <c r="H3850" s="263">
        <f t="shared" si="60"/>
        <v>-6.6061466351208398E-3</v>
      </c>
      <c r="I3850" s="262"/>
      <c r="J3850" s="266">
        <v>3848</v>
      </c>
      <c r="K3850">
        <v>-6.6061466351208398E-3</v>
      </c>
      <c r="L3850" s="267">
        <v>4.8156019948376259E-4</v>
      </c>
    </row>
    <row r="3851" spans="1:12" ht="14.4" x14ac:dyDescent="0.3">
      <c r="A3851" s="8">
        <v>38553</v>
      </c>
      <c r="B3851" s="260">
        <v>1229.349976</v>
      </c>
      <c r="C3851" s="260">
        <v>1236.5600589999999</v>
      </c>
      <c r="D3851" s="260">
        <v>1222.910034</v>
      </c>
      <c r="E3851" s="260">
        <v>1235.1999510000001</v>
      </c>
      <c r="F3851" s="261">
        <v>1235.1999510000001</v>
      </c>
      <c r="G3851" s="260">
        <v>2063340000</v>
      </c>
      <c r="H3851" s="263">
        <f t="shared" si="60"/>
        <v>4.7585920317292025E-3</v>
      </c>
      <c r="I3851" s="262"/>
      <c r="J3851" s="266">
        <v>3849</v>
      </c>
      <c r="K3851">
        <v>4.7585920317292025E-3</v>
      </c>
      <c r="L3851" s="267">
        <v>4.8270646573115634E-4</v>
      </c>
    </row>
    <row r="3852" spans="1:12" ht="14.4" x14ac:dyDescent="0.3">
      <c r="A3852" s="8">
        <v>38552</v>
      </c>
      <c r="B3852" s="260">
        <v>1221.130005</v>
      </c>
      <c r="C3852" s="260">
        <v>1230.339966</v>
      </c>
      <c r="D3852" s="260">
        <v>1221.130005</v>
      </c>
      <c r="E3852" s="260">
        <v>1229.349976</v>
      </c>
      <c r="F3852" s="261">
        <v>1229.349976</v>
      </c>
      <c r="G3852" s="260">
        <v>2041280000</v>
      </c>
      <c r="H3852" s="263">
        <f t="shared" si="60"/>
        <v>6.7314462557981182E-3</v>
      </c>
      <c r="I3852" s="262"/>
      <c r="J3852" s="266">
        <v>3850</v>
      </c>
      <c r="K3852">
        <v>6.7314462557981182E-3</v>
      </c>
      <c r="L3852" s="267">
        <v>4.8633728589375403E-4</v>
      </c>
    </row>
    <row r="3853" spans="1:12" ht="14.4" x14ac:dyDescent="0.3">
      <c r="A3853" s="8">
        <v>38551</v>
      </c>
      <c r="B3853" s="260">
        <v>1227.920044</v>
      </c>
      <c r="C3853" s="260">
        <v>1227.920044</v>
      </c>
      <c r="D3853" s="260">
        <v>1221.130005</v>
      </c>
      <c r="E3853" s="260">
        <v>1221.130005</v>
      </c>
      <c r="F3853" s="261">
        <v>1221.130005</v>
      </c>
      <c r="G3853" s="260">
        <v>1582100000</v>
      </c>
      <c r="H3853" s="263">
        <f t="shared" si="60"/>
        <v>-5.5297077632849353E-3</v>
      </c>
      <c r="I3853" s="262"/>
      <c r="J3853" s="266">
        <v>3851</v>
      </c>
      <c r="K3853">
        <v>-5.5297077632849353E-3</v>
      </c>
      <c r="L3853" s="267">
        <v>4.8707188806351378E-4</v>
      </c>
    </row>
    <row r="3854" spans="1:12" ht="14.4" x14ac:dyDescent="0.3">
      <c r="A3854" s="8">
        <v>38548</v>
      </c>
      <c r="B3854" s="260">
        <v>1226.5</v>
      </c>
      <c r="C3854" s="260">
        <v>1229.530029</v>
      </c>
      <c r="D3854" s="260">
        <v>1223.5</v>
      </c>
      <c r="E3854" s="260">
        <v>1227.920044</v>
      </c>
      <c r="F3854" s="261">
        <v>1227.920044</v>
      </c>
      <c r="G3854" s="260">
        <v>1716400000</v>
      </c>
      <c r="H3854" s="263">
        <f t="shared" si="60"/>
        <v>1.1578018752547588E-3</v>
      </c>
      <c r="I3854" s="262"/>
      <c r="J3854" s="266">
        <v>3852</v>
      </c>
      <c r="K3854">
        <v>1.1578018752547588E-3</v>
      </c>
      <c r="L3854" s="267">
        <v>4.8815556797325999E-4</v>
      </c>
    </row>
    <row r="3855" spans="1:12" ht="14.4" x14ac:dyDescent="0.3">
      <c r="A3855" s="8">
        <v>38547</v>
      </c>
      <c r="B3855" s="260">
        <v>1223.290039</v>
      </c>
      <c r="C3855" s="260">
        <v>1233.160034</v>
      </c>
      <c r="D3855" s="260">
        <v>1223.290039</v>
      </c>
      <c r="E3855" s="260">
        <v>1226.5</v>
      </c>
      <c r="F3855" s="261">
        <v>1226.5</v>
      </c>
      <c r="G3855" s="260">
        <v>2048710000</v>
      </c>
      <c r="H3855" s="263">
        <f t="shared" si="60"/>
        <v>2.6240391874882431E-3</v>
      </c>
      <c r="I3855" s="262"/>
      <c r="J3855" s="266">
        <v>3853</v>
      </c>
      <c r="K3855">
        <v>2.6240391874882431E-3</v>
      </c>
      <c r="L3855" s="267">
        <v>4.8896620687702925E-4</v>
      </c>
    </row>
    <row r="3856" spans="1:12" ht="14.4" x14ac:dyDescent="0.3">
      <c r="A3856" s="8">
        <v>38546</v>
      </c>
      <c r="B3856" s="260">
        <v>1222.209961</v>
      </c>
      <c r="C3856" s="260">
        <v>1224.459961</v>
      </c>
      <c r="D3856" s="260">
        <v>1219.6400149999999</v>
      </c>
      <c r="E3856" s="260">
        <v>1223.290039</v>
      </c>
      <c r="F3856" s="261">
        <v>1223.290039</v>
      </c>
      <c r="G3856" s="260">
        <v>1812500000</v>
      </c>
      <c r="H3856" s="263">
        <f t="shared" si="60"/>
        <v>8.8370904710697055E-4</v>
      </c>
      <c r="I3856" s="262"/>
      <c r="J3856" s="266">
        <v>3854</v>
      </c>
      <c r="K3856">
        <v>8.8370904710697055E-4</v>
      </c>
      <c r="L3856" s="267">
        <v>4.88985389629117E-4</v>
      </c>
    </row>
    <row r="3857" spans="1:12" ht="14.4" x14ac:dyDescent="0.3">
      <c r="A3857" s="8">
        <v>38545</v>
      </c>
      <c r="B3857" s="260">
        <v>1219.4399410000001</v>
      </c>
      <c r="C3857" s="260">
        <v>1225.540039</v>
      </c>
      <c r="D3857" s="260">
        <v>1216.599976</v>
      </c>
      <c r="E3857" s="260">
        <v>1222.209961</v>
      </c>
      <c r="F3857" s="261">
        <v>1222.209961</v>
      </c>
      <c r="G3857" s="260">
        <v>1932010000</v>
      </c>
      <c r="H3857" s="263">
        <f t="shared" si="60"/>
        <v>2.2715509857159344E-3</v>
      </c>
      <c r="I3857" s="262"/>
      <c r="J3857" s="266">
        <v>3855</v>
      </c>
      <c r="K3857">
        <v>2.2715509857159344E-3</v>
      </c>
      <c r="L3857" s="267">
        <v>4.9264843488220831E-4</v>
      </c>
    </row>
    <row r="3858" spans="1:12" ht="14.4" x14ac:dyDescent="0.3">
      <c r="A3858" s="8">
        <v>38544</v>
      </c>
      <c r="B3858" s="260">
        <v>1211.8599850000001</v>
      </c>
      <c r="C3858" s="260">
        <v>1220.030029</v>
      </c>
      <c r="D3858" s="260">
        <v>1211.8599850000001</v>
      </c>
      <c r="E3858" s="260">
        <v>1219.4399410000001</v>
      </c>
      <c r="F3858" s="261">
        <v>1219.4399410000001</v>
      </c>
      <c r="G3858" s="260">
        <v>1846300000</v>
      </c>
      <c r="H3858" s="263">
        <f t="shared" si="60"/>
        <v>6.2548116893223751E-3</v>
      </c>
      <c r="I3858" s="262"/>
      <c r="J3858" s="266">
        <v>3856</v>
      </c>
      <c r="K3858">
        <v>6.2548116893223751E-3</v>
      </c>
      <c r="L3858" s="267">
        <v>4.9377400050569585E-4</v>
      </c>
    </row>
    <row r="3859" spans="1:12" ht="14.4" x14ac:dyDescent="0.3">
      <c r="A3859" s="8">
        <v>38541</v>
      </c>
      <c r="B3859" s="260">
        <v>1197.869995</v>
      </c>
      <c r="C3859" s="260">
        <v>1212.7299800000001</v>
      </c>
      <c r="D3859" s="260">
        <v>1197.1999510000001</v>
      </c>
      <c r="E3859" s="260">
        <v>1211.8599850000001</v>
      </c>
      <c r="F3859" s="261">
        <v>1211.8599850000001</v>
      </c>
      <c r="G3859" s="260">
        <v>1900810000</v>
      </c>
      <c r="H3859" s="263">
        <f t="shared" si="60"/>
        <v>1.1679055371947966E-2</v>
      </c>
      <c r="I3859" s="262"/>
      <c r="J3859" s="266">
        <v>3857</v>
      </c>
      <c r="K3859">
        <v>1.1679055371947966E-2</v>
      </c>
      <c r="L3859" s="267">
        <v>5.0315274658958907E-4</v>
      </c>
    </row>
    <row r="3860" spans="1:12" ht="14.4" x14ac:dyDescent="0.3">
      <c r="A3860" s="8">
        <v>38540</v>
      </c>
      <c r="B3860" s="260">
        <v>1194.9399410000001</v>
      </c>
      <c r="C3860" s="260">
        <v>1198.459961</v>
      </c>
      <c r="D3860" s="260">
        <v>1183.5500489999999</v>
      </c>
      <c r="E3860" s="260">
        <v>1197.869995</v>
      </c>
      <c r="F3860" s="261">
        <v>1197.869995</v>
      </c>
      <c r="G3860" s="260">
        <v>1952440000</v>
      </c>
      <c r="H3860" s="263">
        <f t="shared" si="60"/>
        <v>2.452051270081303E-3</v>
      </c>
      <c r="I3860" s="262"/>
      <c r="J3860" s="266">
        <v>3858</v>
      </c>
      <c r="K3860">
        <v>2.452051270081303E-3</v>
      </c>
      <c r="L3860" s="267">
        <v>5.0387714083693458E-4</v>
      </c>
    </row>
    <row r="3861" spans="1:12" ht="14.4" x14ac:dyDescent="0.3">
      <c r="A3861" s="8">
        <v>38539</v>
      </c>
      <c r="B3861" s="260">
        <v>1204.98999</v>
      </c>
      <c r="C3861" s="260">
        <v>1206.1099850000001</v>
      </c>
      <c r="D3861" s="260">
        <v>1194.780029</v>
      </c>
      <c r="E3861" s="260">
        <v>1194.9399410000001</v>
      </c>
      <c r="F3861" s="261">
        <v>1194.9399410000001</v>
      </c>
      <c r="G3861" s="260">
        <v>1883470000</v>
      </c>
      <c r="H3861" s="263">
        <f t="shared" si="60"/>
        <v>-8.3403589103673344E-3</v>
      </c>
      <c r="I3861" s="262"/>
      <c r="J3861" s="266">
        <v>3859</v>
      </c>
      <c r="K3861">
        <v>-8.3403589103673344E-3</v>
      </c>
      <c r="L3861" s="267">
        <v>5.0601654430199895E-4</v>
      </c>
    </row>
    <row r="3862" spans="1:12" ht="14.4" x14ac:dyDescent="0.3">
      <c r="A3862" s="8">
        <v>38538</v>
      </c>
      <c r="B3862" s="260">
        <v>1194.4399410000001</v>
      </c>
      <c r="C3862" s="260">
        <v>1206.339966</v>
      </c>
      <c r="D3862" s="260">
        <v>1192.48999</v>
      </c>
      <c r="E3862" s="260">
        <v>1204.98999</v>
      </c>
      <c r="F3862" s="261">
        <v>1204.98999</v>
      </c>
      <c r="G3862" s="260">
        <v>1805820000</v>
      </c>
      <c r="H3862" s="263">
        <f t="shared" si="60"/>
        <v>8.8326324646907824E-3</v>
      </c>
      <c r="I3862" s="262"/>
      <c r="J3862" s="266">
        <v>3860</v>
      </c>
      <c r="K3862">
        <v>8.8326324646907824E-3</v>
      </c>
      <c r="L3862" s="267">
        <v>5.0935818675445653E-4</v>
      </c>
    </row>
    <row r="3863" spans="1:12" ht="14.4" x14ac:dyDescent="0.3">
      <c r="A3863" s="8">
        <v>38534</v>
      </c>
      <c r="B3863" s="260">
        <v>1191.329956</v>
      </c>
      <c r="C3863" s="260">
        <v>1197.8900149999999</v>
      </c>
      <c r="D3863" s="260">
        <v>1191.329956</v>
      </c>
      <c r="E3863" s="260">
        <v>1194.4399410000001</v>
      </c>
      <c r="F3863" s="261">
        <v>1194.4399410000001</v>
      </c>
      <c r="G3863" s="260">
        <v>1593820000</v>
      </c>
      <c r="H3863" s="263">
        <f t="shared" si="60"/>
        <v>2.6105152349581743E-3</v>
      </c>
      <c r="I3863" s="262"/>
      <c r="J3863" s="266">
        <v>3861</v>
      </c>
      <c r="K3863">
        <v>2.6105152349581743E-3</v>
      </c>
      <c r="L3863" s="267">
        <v>5.1508028858606207E-4</v>
      </c>
    </row>
    <row r="3864" spans="1:12" ht="14.4" x14ac:dyDescent="0.3">
      <c r="A3864" s="8">
        <v>38533</v>
      </c>
      <c r="B3864" s="260">
        <v>1199.849976</v>
      </c>
      <c r="C3864" s="260">
        <v>1203.2700199999999</v>
      </c>
      <c r="D3864" s="260">
        <v>1190.51001</v>
      </c>
      <c r="E3864" s="260">
        <v>1191.329956</v>
      </c>
      <c r="F3864" s="261">
        <v>1191.329956</v>
      </c>
      <c r="G3864" s="260">
        <v>2109490000</v>
      </c>
      <c r="H3864" s="263">
        <f t="shared" si="60"/>
        <v>-7.1009044217374149E-3</v>
      </c>
      <c r="I3864" s="262"/>
      <c r="J3864" s="266">
        <v>3862</v>
      </c>
      <c r="K3864">
        <v>-7.1009044217374149E-3</v>
      </c>
      <c r="L3864" s="267">
        <v>5.207212233041751E-4</v>
      </c>
    </row>
    <row r="3865" spans="1:12" ht="14.4" x14ac:dyDescent="0.3">
      <c r="A3865" s="8">
        <v>38532</v>
      </c>
      <c r="B3865" s="260">
        <v>1201.5699460000001</v>
      </c>
      <c r="C3865" s="260">
        <v>1204.0699460000001</v>
      </c>
      <c r="D3865" s="260">
        <v>1198.6999510000001</v>
      </c>
      <c r="E3865" s="260">
        <v>1199.849976</v>
      </c>
      <c r="F3865" s="261">
        <v>1199.849976</v>
      </c>
      <c r="G3865" s="260">
        <v>1769280000</v>
      </c>
      <c r="H3865" s="263">
        <f t="shared" si="60"/>
        <v>-1.4314356028343131E-3</v>
      </c>
      <c r="I3865" s="262"/>
      <c r="J3865" s="266">
        <v>3863</v>
      </c>
      <c r="K3865">
        <v>-1.4314356028343131E-3</v>
      </c>
      <c r="L3865" s="267">
        <v>5.2229269497484194E-4</v>
      </c>
    </row>
    <row r="3866" spans="1:12" ht="14.4" x14ac:dyDescent="0.3">
      <c r="A3866" s="8">
        <v>38531</v>
      </c>
      <c r="B3866" s="260">
        <v>1190.6899410000001</v>
      </c>
      <c r="C3866" s="260">
        <v>1202.540039</v>
      </c>
      <c r="D3866" s="260">
        <v>1190.6899410000001</v>
      </c>
      <c r="E3866" s="260">
        <v>1201.5699460000001</v>
      </c>
      <c r="F3866" s="261">
        <v>1201.5699460000001</v>
      </c>
      <c r="G3866" s="260">
        <v>1772410000</v>
      </c>
      <c r="H3866" s="263">
        <f t="shared" si="60"/>
        <v>9.1375635464446929E-3</v>
      </c>
      <c r="I3866" s="262"/>
      <c r="J3866" s="266">
        <v>3864</v>
      </c>
      <c r="K3866">
        <v>9.1375635464446929E-3</v>
      </c>
      <c r="L3866" s="267">
        <v>5.2399302957407707E-4</v>
      </c>
    </row>
    <row r="3867" spans="1:12" ht="14.4" x14ac:dyDescent="0.3">
      <c r="A3867" s="8">
        <v>38530</v>
      </c>
      <c r="B3867" s="260">
        <v>1191.5699460000001</v>
      </c>
      <c r="C3867" s="260">
        <v>1194.329956</v>
      </c>
      <c r="D3867" s="260">
        <v>1188.3000489999999</v>
      </c>
      <c r="E3867" s="260">
        <v>1190.6899410000001</v>
      </c>
      <c r="F3867" s="261">
        <v>1190.6899410000001</v>
      </c>
      <c r="G3867" s="260">
        <v>1738620000</v>
      </c>
      <c r="H3867" s="263">
        <f t="shared" si="60"/>
        <v>-7.3852567610830191E-4</v>
      </c>
      <c r="I3867" s="262"/>
      <c r="J3867" s="266">
        <v>3865</v>
      </c>
      <c r="K3867">
        <v>-7.3852567610830191E-4</v>
      </c>
      <c r="L3867" s="267">
        <v>5.2984471973508568E-4</v>
      </c>
    </row>
    <row r="3868" spans="1:12" ht="14.4" x14ac:dyDescent="0.3">
      <c r="A3868" s="8">
        <v>38527</v>
      </c>
      <c r="B3868" s="260">
        <v>1200.7299800000001</v>
      </c>
      <c r="C3868" s="260">
        <v>1200.900024</v>
      </c>
      <c r="D3868" s="260">
        <v>1191.4499510000001</v>
      </c>
      <c r="E3868" s="260">
        <v>1191.5699460000001</v>
      </c>
      <c r="F3868" s="261">
        <v>1191.5699460000001</v>
      </c>
      <c r="G3868" s="260">
        <v>2418800000</v>
      </c>
      <c r="H3868" s="263">
        <f t="shared" si="60"/>
        <v>-7.6287209885439822E-3</v>
      </c>
      <c r="I3868" s="262"/>
      <c r="J3868" s="266">
        <v>3866</v>
      </c>
      <c r="K3868">
        <v>-7.6287209885439822E-3</v>
      </c>
      <c r="L3868" s="267">
        <v>5.3182155440808176E-4</v>
      </c>
    </row>
    <row r="3869" spans="1:12" ht="14.4" x14ac:dyDescent="0.3">
      <c r="A3869" s="8">
        <v>38526</v>
      </c>
      <c r="B3869" s="260">
        <v>1213.880005</v>
      </c>
      <c r="C3869" s="260">
        <v>1216.4499510000001</v>
      </c>
      <c r="D3869" s="260">
        <v>1200.719971</v>
      </c>
      <c r="E3869" s="260">
        <v>1200.7299800000001</v>
      </c>
      <c r="F3869" s="261">
        <v>1200.7299800000001</v>
      </c>
      <c r="G3869" s="260">
        <v>2029920000</v>
      </c>
      <c r="H3869" s="263">
        <f t="shared" si="60"/>
        <v>-1.0833051822119695E-2</v>
      </c>
      <c r="I3869" s="262"/>
      <c r="J3869" s="266">
        <v>3867</v>
      </c>
      <c r="K3869">
        <v>-1.0833051822119695E-2</v>
      </c>
      <c r="L3869" s="267">
        <v>5.3235492105797486E-4</v>
      </c>
    </row>
    <row r="3870" spans="1:12" ht="14.4" x14ac:dyDescent="0.3">
      <c r="A3870" s="8">
        <v>38525</v>
      </c>
      <c r="B3870" s="260">
        <v>1213.6099850000001</v>
      </c>
      <c r="C3870" s="260">
        <v>1219.589966</v>
      </c>
      <c r="D3870" s="260">
        <v>1211.6899410000001</v>
      </c>
      <c r="E3870" s="260">
        <v>1213.880005</v>
      </c>
      <c r="F3870" s="261">
        <v>1213.880005</v>
      </c>
      <c r="G3870" s="260">
        <v>1823250000</v>
      </c>
      <c r="H3870" s="263">
        <f t="shared" si="60"/>
        <v>2.2249322544913908E-4</v>
      </c>
      <c r="I3870" s="262"/>
      <c r="J3870" s="266">
        <v>3868</v>
      </c>
      <c r="K3870">
        <v>2.2249322544913908E-4</v>
      </c>
      <c r="L3870" s="267">
        <v>5.3307240122639585E-4</v>
      </c>
    </row>
    <row r="3871" spans="1:12" ht="14.4" x14ac:dyDescent="0.3">
      <c r="A3871" s="8">
        <v>38524</v>
      </c>
      <c r="B3871" s="260">
        <v>1216.099976</v>
      </c>
      <c r="C3871" s="260">
        <v>1217.130005</v>
      </c>
      <c r="D3871" s="260">
        <v>1211.8599850000001</v>
      </c>
      <c r="E3871" s="260">
        <v>1213.6099850000001</v>
      </c>
      <c r="F3871" s="261">
        <v>1213.6099850000001</v>
      </c>
      <c r="G3871" s="260">
        <v>1720700000</v>
      </c>
      <c r="H3871" s="263">
        <f t="shared" si="60"/>
        <v>-2.0475216258041586E-3</v>
      </c>
      <c r="I3871" s="262"/>
      <c r="J3871" s="266">
        <v>3869</v>
      </c>
      <c r="K3871">
        <v>-2.0475216258041586E-3</v>
      </c>
      <c r="L3871" s="267">
        <v>5.3355252574514215E-4</v>
      </c>
    </row>
    <row r="3872" spans="1:12" ht="14.4" x14ac:dyDescent="0.3">
      <c r="A3872" s="8">
        <v>38523</v>
      </c>
      <c r="B3872" s="260">
        <v>1216.959961</v>
      </c>
      <c r="C3872" s="260">
        <v>1219.099976</v>
      </c>
      <c r="D3872" s="260">
        <v>1210.650024</v>
      </c>
      <c r="E3872" s="260">
        <v>1216.099976</v>
      </c>
      <c r="F3872" s="261">
        <v>1216.099976</v>
      </c>
      <c r="G3872" s="260">
        <v>1714530000</v>
      </c>
      <c r="H3872" s="263">
        <f t="shared" si="60"/>
        <v>-7.0666663453198978E-4</v>
      </c>
      <c r="I3872" s="262"/>
      <c r="J3872" s="266">
        <v>3870</v>
      </c>
      <c r="K3872">
        <v>-7.0666663453198978E-4</v>
      </c>
      <c r="L3872" s="267">
        <v>5.3739487607196027E-4</v>
      </c>
    </row>
    <row r="3873" spans="1:12" ht="14.4" x14ac:dyDescent="0.3">
      <c r="A3873" s="8">
        <v>38520</v>
      </c>
      <c r="B3873" s="260">
        <v>1210.9300539999999</v>
      </c>
      <c r="C3873" s="260">
        <v>1219.5500489999999</v>
      </c>
      <c r="D3873" s="260">
        <v>1210.9300539999999</v>
      </c>
      <c r="E3873" s="260">
        <v>1216.959961</v>
      </c>
      <c r="F3873" s="261">
        <v>1216.959961</v>
      </c>
      <c r="G3873" s="260">
        <v>2407370000</v>
      </c>
      <c r="H3873" s="263">
        <f t="shared" si="60"/>
        <v>4.9547468068599498E-3</v>
      </c>
      <c r="I3873" s="262"/>
      <c r="J3873" s="266">
        <v>3871</v>
      </c>
      <c r="K3873">
        <v>4.9547468068599498E-3</v>
      </c>
      <c r="L3873" s="267">
        <v>5.38089420198597E-4</v>
      </c>
    </row>
    <row r="3874" spans="1:12" ht="14.4" x14ac:dyDescent="0.3">
      <c r="A3874" s="8">
        <v>38519</v>
      </c>
      <c r="B3874" s="260">
        <v>1206.5500489999999</v>
      </c>
      <c r="C3874" s="260">
        <v>1212.099976</v>
      </c>
      <c r="D3874" s="260">
        <v>1205.469971</v>
      </c>
      <c r="E3874" s="260">
        <v>1210.959961</v>
      </c>
      <c r="F3874" s="261">
        <v>1210.959961</v>
      </c>
      <c r="G3874" s="260">
        <v>1776040000</v>
      </c>
      <c r="H3874" s="263">
        <f t="shared" si="60"/>
        <v>3.6300992555191947E-3</v>
      </c>
      <c r="I3874" s="262"/>
      <c r="J3874" s="266">
        <v>3872</v>
      </c>
      <c r="K3874">
        <v>3.6300992555191947E-3</v>
      </c>
      <c r="L3874" s="267">
        <v>5.3897684911347391E-4</v>
      </c>
    </row>
    <row r="3875" spans="1:12" ht="14.4" x14ac:dyDescent="0.3">
      <c r="A3875" s="8">
        <v>38518</v>
      </c>
      <c r="B3875" s="260">
        <v>1203.910034</v>
      </c>
      <c r="C3875" s="260">
        <v>1208.079956</v>
      </c>
      <c r="D3875" s="260">
        <v>1198.660034</v>
      </c>
      <c r="E3875" s="260">
        <v>1206.579956</v>
      </c>
      <c r="F3875" s="261">
        <v>1206.579956</v>
      </c>
      <c r="G3875" s="260">
        <v>1840440000</v>
      </c>
      <c r="H3875" s="263">
        <f t="shared" si="60"/>
        <v>2.2177089023248746E-3</v>
      </c>
      <c r="I3875" s="262"/>
      <c r="J3875" s="266">
        <v>3873</v>
      </c>
      <c r="K3875">
        <v>2.2177089023248746E-3</v>
      </c>
      <c r="L3875" s="267">
        <v>5.4400320685584641E-4</v>
      </c>
    </row>
    <row r="3876" spans="1:12" ht="14.4" x14ac:dyDescent="0.3">
      <c r="A3876" s="8">
        <v>38517</v>
      </c>
      <c r="B3876" s="260">
        <v>1200.8199460000001</v>
      </c>
      <c r="C3876" s="260">
        <v>1207.530029</v>
      </c>
      <c r="D3876" s="260">
        <v>1200.1800539999999</v>
      </c>
      <c r="E3876" s="260">
        <v>1203.910034</v>
      </c>
      <c r="F3876" s="261">
        <v>1203.910034</v>
      </c>
      <c r="G3876" s="260">
        <v>1698150000</v>
      </c>
      <c r="H3876" s="263">
        <f t="shared" si="60"/>
        <v>2.5733150172040221E-3</v>
      </c>
      <c r="I3876" s="262"/>
      <c r="J3876" s="266">
        <v>3874</v>
      </c>
      <c r="K3876">
        <v>2.5733150172040221E-3</v>
      </c>
      <c r="L3876" s="267">
        <v>5.4525576989987185E-4</v>
      </c>
    </row>
    <row r="3877" spans="1:12" ht="14.4" x14ac:dyDescent="0.3">
      <c r="A3877" s="8">
        <v>38516</v>
      </c>
      <c r="B3877" s="260">
        <v>1198.1099850000001</v>
      </c>
      <c r="C3877" s="260">
        <v>1206.030029</v>
      </c>
      <c r="D3877" s="260">
        <v>1194.51001</v>
      </c>
      <c r="E3877" s="260">
        <v>1200.8199460000001</v>
      </c>
      <c r="F3877" s="261">
        <v>1200.8199460000001</v>
      </c>
      <c r="G3877" s="260">
        <v>1661350000</v>
      </c>
      <c r="H3877" s="263">
        <f t="shared" si="60"/>
        <v>2.2618632962983121E-3</v>
      </c>
      <c r="I3877" s="262"/>
      <c r="J3877" s="266">
        <v>3875</v>
      </c>
      <c r="K3877">
        <v>2.2618632962983121E-3</v>
      </c>
      <c r="L3877" s="267">
        <v>5.4552052677436975E-4</v>
      </c>
    </row>
    <row r="3878" spans="1:12" ht="14.4" x14ac:dyDescent="0.3">
      <c r="A3878" s="8">
        <v>38513</v>
      </c>
      <c r="B3878" s="260">
        <v>1200.9300539999999</v>
      </c>
      <c r="C3878" s="260">
        <v>1202.790039</v>
      </c>
      <c r="D3878" s="260">
        <v>1192.6400149999999</v>
      </c>
      <c r="E3878" s="260">
        <v>1198.1099850000001</v>
      </c>
      <c r="F3878" s="261">
        <v>1198.1099850000001</v>
      </c>
      <c r="G3878" s="260">
        <v>1664180000</v>
      </c>
      <c r="H3878" s="263">
        <f t="shared" si="60"/>
        <v>-2.348237510258758E-3</v>
      </c>
      <c r="I3878" s="262"/>
      <c r="J3878" s="266">
        <v>3876</v>
      </c>
      <c r="K3878">
        <v>-2.348237510258758E-3</v>
      </c>
      <c r="L3878" s="267">
        <v>5.4917056195858272E-4</v>
      </c>
    </row>
    <row r="3879" spans="1:12" ht="14.4" x14ac:dyDescent="0.3">
      <c r="A3879" s="8">
        <v>38512</v>
      </c>
      <c r="B3879" s="260">
        <v>1194.670044</v>
      </c>
      <c r="C3879" s="260">
        <v>1201.8599850000001</v>
      </c>
      <c r="D3879" s="260">
        <v>1191.089966</v>
      </c>
      <c r="E3879" s="260">
        <v>1200.9300539999999</v>
      </c>
      <c r="F3879" s="261">
        <v>1200.9300539999999</v>
      </c>
      <c r="G3879" s="260">
        <v>1824120000</v>
      </c>
      <c r="H3879" s="263">
        <f t="shared" si="60"/>
        <v>5.2399489142961764E-3</v>
      </c>
      <c r="I3879" s="262"/>
      <c r="J3879" s="266">
        <v>3877</v>
      </c>
      <c r="K3879">
        <v>5.2399489142961764E-3</v>
      </c>
      <c r="L3879" s="267">
        <v>5.5164907770183843E-4</v>
      </c>
    </row>
    <row r="3880" spans="1:12" ht="14.4" x14ac:dyDescent="0.3">
      <c r="A3880" s="8">
        <v>38511</v>
      </c>
      <c r="B3880" s="260">
        <v>1197.26001</v>
      </c>
      <c r="C3880" s="260">
        <v>1201.969971</v>
      </c>
      <c r="D3880" s="260">
        <v>1193.329956</v>
      </c>
      <c r="E3880" s="260">
        <v>1194.670044</v>
      </c>
      <c r="F3880" s="261">
        <v>1194.670044</v>
      </c>
      <c r="G3880" s="260">
        <v>1715490000</v>
      </c>
      <c r="H3880" s="263">
        <f t="shared" si="60"/>
        <v>-2.1632443899967926E-3</v>
      </c>
      <c r="I3880" s="262"/>
      <c r="J3880" s="266">
        <v>3878</v>
      </c>
      <c r="K3880">
        <v>-2.1632443899967926E-3</v>
      </c>
      <c r="L3880" s="267">
        <v>5.5292007250118717E-4</v>
      </c>
    </row>
    <row r="3881" spans="1:12" ht="14.4" x14ac:dyDescent="0.3">
      <c r="A3881" s="8">
        <v>38510</v>
      </c>
      <c r="B3881" s="260">
        <v>1197.51001</v>
      </c>
      <c r="C3881" s="260">
        <v>1208.849976</v>
      </c>
      <c r="D3881" s="260">
        <v>1197.26001</v>
      </c>
      <c r="E3881" s="260">
        <v>1197.26001</v>
      </c>
      <c r="F3881" s="261">
        <v>1197.26001</v>
      </c>
      <c r="G3881" s="260">
        <v>1851370000</v>
      </c>
      <c r="H3881" s="263">
        <f t="shared" si="60"/>
        <v>-2.087665221270259E-4</v>
      </c>
      <c r="I3881" s="262"/>
      <c r="J3881" s="266">
        <v>3879</v>
      </c>
      <c r="K3881">
        <v>-2.087665221270259E-4</v>
      </c>
      <c r="L3881" s="267">
        <v>5.5487043796933696E-4</v>
      </c>
    </row>
    <row r="3882" spans="1:12" ht="14.4" x14ac:dyDescent="0.3">
      <c r="A3882" s="8">
        <v>38509</v>
      </c>
      <c r="B3882" s="260">
        <v>1196.0200199999999</v>
      </c>
      <c r="C3882" s="260">
        <v>1198.780029</v>
      </c>
      <c r="D3882" s="260">
        <v>1192.75</v>
      </c>
      <c r="E3882" s="260">
        <v>1197.51001</v>
      </c>
      <c r="F3882" s="261">
        <v>1197.51001</v>
      </c>
      <c r="G3882" s="260">
        <v>1547120000</v>
      </c>
      <c r="H3882" s="263">
        <f t="shared" si="60"/>
        <v>1.245790183344953E-3</v>
      </c>
      <c r="I3882" s="262"/>
      <c r="J3882" s="266">
        <v>3880</v>
      </c>
      <c r="K3882">
        <v>1.245790183344953E-3</v>
      </c>
      <c r="L3882" s="267">
        <v>5.5952245627604127E-4</v>
      </c>
    </row>
    <row r="3883" spans="1:12" ht="14.4" x14ac:dyDescent="0.3">
      <c r="A3883" s="8">
        <v>38506</v>
      </c>
      <c r="B3883" s="260">
        <v>1204.290039</v>
      </c>
      <c r="C3883" s="260">
        <v>1205.089966</v>
      </c>
      <c r="D3883" s="260">
        <v>1194.5500489999999</v>
      </c>
      <c r="E3883" s="260">
        <v>1196.0200199999999</v>
      </c>
      <c r="F3883" s="261">
        <v>1196.0200199999999</v>
      </c>
      <c r="G3883" s="260">
        <v>1627520000</v>
      </c>
      <c r="H3883" s="263">
        <f t="shared" si="60"/>
        <v>-6.8671322789210978E-3</v>
      </c>
      <c r="I3883" s="262"/>
      <c r="J3883" s="266">
        <v>3881</v>
      </c>
      <c r="K3883">
        <v>-6.8671322789210978E-3</v>
      </c>
      <c r="L3883" s="267">
        <v>5.6186580064323079E-4</v>
      </c>
    </row>
    <row r="3884" spans="1:12" ht="14.4" x14ac:dyDescent="0.3">
      <c r="A3884" s="8">
        <v>38505</v>
      </c>
      <c r="B3884" s="260">
        <v>1202.2700199999999</v>
      </c>
      <c r="C3884" s="260">
        <v>1204.670044</v>
      </c>
      <c r="D3884" s="260">
        <v>1198.420044</v>
      </c>
      <c r="E3884" s="260">
        <v>1204.290039</v>
      </c>
      <c r="F3884" s="261">
        <v>1204.290039</v>
      </c>
      <c r="G3884" s="260">
        <v>1813790000</v>
      </c>
      <c r="H3884" s="263">
        <f t="shared" si="60"/>
        <v>1.7218712464725742E-3</v>
      </c>
      <c r="I3884" s="262"/>
      <c r="J3884" s="266">
        <v>3882</v>
      </c>
      <c r="K3884">
        <v>1.7218712464725742E-3</v>
      </c>
      <c r="L3884" s="267">
        <v>5.6388964921586589E-4</v>
      </c>
    </row>
    <row r="3885" spans="1:12" ht="14.4" x14ac:dyDescent="0.3">
      <c r="A3885" s="8">
        <v>38504</v>
      </c>
      <c r="B3885" s="260">
        <v>1191.5</v>
      </c>
      <c r="C3885" s="260">
        <v>1205.6400149999999</v>
      </c>
      <c r="D3885" s="260">
        <v>1191.030029</v>
      </c>
      <c r="E3885" s="260">
        <v>1202.219971</v>
      </c>
      <c r="F3885" s="261">
        <v>1202.219971</v>
      </c>
      <c r="G3885" s="260">
        <v>1810100000</v>
      </c>
      <c r="H3885" s="263">
        <f t="shared" si="60"/>
        <v>8.9970381871590319E-3</v>
      </c>
      <c r="I3885" s="262"/>
      <c r="J3885" s="266">
        <v>3883</v>
      </c>
      <c r="K3885">
        <v>8.9970381871590319E-3</v>
      </c>
      <c r="L3885" s="267">
        <v>5.6488993212512953E-4</v>
      </c>
    </row>
    <row r="3886" spans="1:12" ht="14.4" x14ac:dyDescent="0.3">
      <c r="A3886" s="8">
        <v>38503</v>
      </c>
      <c r="B3886" s="260">
        <v>1198.780029</v>
      </c>
      <c r="C3886" s="260">
        <v>1198.780029</v>
      </c>
      <c r="D3886" s="260">
        <v>1191.5</v>
      </c>
      <c r="E3886" s="260">
        <v>1191.5</v>
      </c>
      <c r="F3886" s="261">
        <v>1191.5</v>
      </c>
      <c r="G3886" s="260">
        <v>1840680000</v>
      </c>
      <c r="H3886" s="263">
        <f t="shared" si="60"/>
        <v>-6.072864765750959E-3</v>
      </c>
      <c r="I3886" s="262"/>
      <c r="J3886" s="266">
        <v>3884</v>
      </c>
      <c r="K3886">
        <v>-6.072864765750959E-3</v>
      </c>
      <c r="L3886" s="267">
        <v>5.6598004026225089E-4</v>
      </c>
    </row>
    <row r="3887" spans="1:12" ht="14.4" x14ac:dyDescent="0.3">
      <c r="A3887" s="8">
        <v>38499</v>
      </c>
      <c r="B3887" s="260">
        <v>1197.619995</v>
      </c>
      <c r="C3887" s="260">
        <v>1199.5600589999999</v>
      </c>
      <c r="D3887" s="260">
        <v>1195.280029</v>
      </c>
      <c r="E3887" s="260">
        <v>1198.780029</v>
      </c>
      <c r="F3887" s="261">
        <v>1198.780029</v>
      </c>
      <c r="G3887" s="260">
        <v>1381430000</v>
      </c>
      <c r="H3887" s="263">
        <f t="shared" si="60"/>
        <v>9.686160926195926E-4</v>
      </c>
      <c r="I3887" s="262"/>
      <c r="J3887" s="266">
        <v>3885</v>
      </c>
      <c r="K3887">
        <v>9.686160926195926E-4</v>
      </c>
      <c r="L3887" s="267">
        <v>5.7030947864919837E-4</v>
      </c>
    </row>
    <row r="3888" spans="1:12" ht="14.4" x14ac:dyDescent="0.3">
      <c r="A3888" s="8">
        <v>38498</v>
      </c>
      <c r="B3888" s="260">
        <v>1190.01001</v>
      </c>
      <c r="C3888" s="260">
        <v>1198.9499510000001</v>
      </c>
      <c r="D3888" s="260">
        <v>1190.01001</v>
      </c>
      <c r="E3888" s="260">
        <v>1197.619995</v>
      </c>
      <c r="F3888" s="261">
        <v>1197.619995</v>
      </c>
      <c r="G3888" s="260">
        <v>1654110000</v>
      </c>
      <c r="H3888" s="263">
        <f t="shared" si="60"/>
        <v>6.394891585827964E-3</v>
      </c>
      <c r="I3888" s="262"/>
      <c r="J3888" s="266">
        <v>3886</v>
      </c>
      <c r="K3888">
        <v>6.394891585827964E-3</v>
      </c>
      <c r="L3888" s="267">
        <v>5.7144672455325092E-4</v>
      </c>
    </row>
    <row r="3889" spans="1:12" ht="14.4" x14ac:dyDescent="0.3">
      <c r="A3889" s="8">
        <v>38497</v>
      </c>
      <c r="B3889" s="260">
        <v>1194.0699460000001</v>
      </c>
      <c r="C3889" s="260">
        <v>1194.0699460000001</v>
      </c>
      <c r="D3889" s="260">
        <v>1185.959961</v>
      </c>
      <c r="E3889" s="260">
        <v>1190.01001</v>
      </c>
      <c r="F3889" s="261">
        <v>1190.01001</v>
      </c>
      <c r="G3889" s="260">
        <v>1742180000</v>
      </c>
      <c r="H3889" s="263">
        <f t="shared" si="60"/>
        <v>-3.4000822260039586E-3</v>
      </c>
      <c r="I3889" s="262"/>
      <c r="J3889" s="266">
        <v>3887</v>
      </c>
      <c r="K3889">
        <v>-3.4000822260039586E-3</v>
      </c>
      <c r="L3889" s="267">
        <v>5.7390620563676272E-4</v>
      </c>
    </row>
    <row r="3890" spans="1:12" ht="14.4" x14ac:dyDescent="0.3">
      <c r="A3890" s="8">
        <v>38496</v>
      </c>
      <c r="B3890" s="260">
        <v>1193.8599850000001</v>
      </c>
      <c r="C3890" s="260">
        <v>1195.290039</v>
      </c>
      <c r="D3890" s="260">
        <v>1189.869995</v>
      </c>
      <c r="E3890" s="260">
        <v>1194.0699460000001</v>
      </c>
      <c r="F3890" s="261">
        <v>1194.0699460000001</v>
      </c>
      <c r="G3890" s="260">
        <v>1681000000</v>
      </c>
      <c r="H3890" s="263">
        <f t="shared" si="60"/>
        <v>1.75867356840862E-4</v>
      </c>
      <c r="I3890" s="262"/>
      <c r="J3890" s="266">
        <v>3888</v>
      </c>
      <c r="K3890">
        <v>1.75867356840862E-4</v>
      </c>
      <c r="L3890" s="267">
        <v>5.7437446850776351E-4</v>
      </c>
    </row>
    <row r="3891" spans="1:12" ht="14.4" x14ac:dyDescent="0.3">
      <c r="A3891" s="8">
        <v>38495</v>
      </c>
      <c r="B3891" s="260">
        <v>1189.280029</v>
      </c>
      <c r="C3891" s="260">
        <v>1197.4399410000001</v>
      </c>
      <c r="D3891" s="260">
        <v>1188.76001</v>
      </c>
      <c r="E3891" s="260">
        <v>1193.8599850000001</v>
      </c>
      <c r="F3891" s="261">
        <v>1193.8599850000001</v>
      </c>
      <c r="G3891" s="260">
        <v>1681170000</v>
      </c>
      <c r="H3891" s="263">
        <f t="shared" si="60"/>
        <v>3.8510324636083148E-3</v>
      </c>
      <c r="I3891" s="262"/>
      <c r="J3891" s="266">
        <v>3889</v>
      </c>
      <c r="K3891">
        <v>3.8510324636083148E-3</v>
      </c>
      <c r="L3891" s="267">
        <v>5.7486493753754479E-4</v>
      </c>
    </row>
    <row r="3892" spans="1:12" ht="14.4" x14ac:dyDescent="0.3">
      <c r="A3892" s="8">
        <v>38492</v>
      </c>
      <c r="B3892" s="260">
        <v>1191.079956</v>
      </c>
      <c r="C3892" s="260">
        <v>1191.219971</v>
      </c>
      <c r="D3892" s="260">
        <v>1185.1899410000001</v>
      </c>
      <c r="E3892" s="260">
        <v>1189.280029</v>
      </c>
      <c r="F3892" s="261">
        <v>1189.280029</v>
      </c>
      <c r="G3892" s="260">
        <v>1631750000</v>
      </c>
      <c r="H3892" s="263">
        <f t="shared" si="60"/>
        <v>-1.5111722692779704E-3</v>
      </c>
      <c r="I3892" s="262"/>
      <c r="J3892" s="266">
        <v>3890</v>
      </c>
      <c r="K3892">
        <v>-1.5111722692779704E-3</v>
      </c>
      <c r="L3892" s="267">
        <v>5.816746683519181E-4</v>
      </c>
    </row>
    <row r="3893" spans="1:12" ht="14.4" x14ac:dyDescent="0.3">
      <c r="A3893" s="8">
        <v>38491</v>
      </c>
      <c r="B3893" s="260">
        <v>1185.5600589999999</v>
      </c>
      <c r="C3893" s="260">
        <v>1191.089966</v>
      </c>
      <c r="D3893" s="260">
        <v>1184.48999</v>
      </c>
      <c r="E3893" s="260">
        <v>1191.079956</v>
      </c>
      <c r="F3893" s="261">
        <v>1191.079956</v>
      </c>
      <c r="G3893" s="260">
        <v>1775860000</v>
      </c>
      <c r="H3893" s="263">
        <f t="shared" si="60"/>
        <v>4.6559404208134925E-3</v>
      </c>
      <c r="I3893" s="262"/>
      <c r="J3893" s="266">
        <v>3891</v>
      </c>
      <c r="K3893">
        <v>4.6559404208134925E-3</v>
      </c>
      <c r="L3893" s="267">
        <v>5.8210276161929663E-4</v>
      </c>
    </row>
    <row r="3894" spans="1:12" ht="14.4" x14ac:dyDescent="0.3">
      <c r="A3894" s="8">
        <v>38490</v>
      </c>
      <c r="B3894" s="260">
        <v>1173.8000489999999</v>
      </c>
      <c r="C3894" s="260">
        <v>1187.900024</v>
      </c>
      <c r="D3894" s="260">
        <v>1173.8000489999999</v>
      </c>
      <c r="E3894" s="260">
        <v>1185.5600589999999</v>
      </c>
      <c r="F3894" s="261">
        <v>1185.5600589999999</v>
      </c>
      <c r="G3894" s="260">
        <v>2266320000</v>
      </c>
      <c r="H3894" s="263">
        <f t="shared" si="60"/>
        <v>1.0018750646686987E-2</v>
      </c>
      <c r="I3894" s="262"/>
      <c r="J3894" s="266">
        <v>3892</v>
      </c>
      <c r="K3894">
        <v>1.0018750646686987E-2</v>
      </c>
      <c r="L3894" s="267">
        <v>5.8225704559418975E-4</v>
      </c>
    </row>
    <row r="3895" spans="1:12" ht="14.4" x14ac:dyDescent="0.3">
      <c r="A3895" s="8">
        <v>38489</v>
      </c>
      <c r="B3895" s="260">
        <v>1165.6899410000001</v>
      </c>
      <c r="C3895" s="260">
        <v>1174.349976</v>
      </c>
      <c r="D3895" s="260">
        <v>1159.8599850000001</v>
      </c>
      <c r="E3895" s="260">
        <v>1173.8000489999999</v>
      </c>
      <c r="F3895" s="261">
        <v>1173.8000489999999</v>
      </c>
      <c r="G3895" s="260">
        <v>1887260000</v>
      </c>
      <c r="H3895" s="263">
        <f t="shared" si="60"/>
        <v>6.957345787030219E-3</v>
      </c>
      <c r="I3895" s="262"/>
      <c r="J3895" s="266">
        <v>3893</v>
      </c>
      <c r="K3895">
        <v>6.957345787030219E-3</v>
      </c>
      <c r="L3895" s="267">
        <v>5.8535465707880571E-4</v>
      </c>
    </row>
    <row r="3896" spans="1:12" ht="14.4" x14ac:dyDescent="0.3">
      <c r="A3896" s="8">
        <v>38488</v>
      </c>
      <c r="B3896" s="260">
        <v>1154.0500489999999</v>
      </c>
      <c r="C3896" s="260">
        <v>1165.75</v>
      </c>
      <c r="D3896" s="260">
        <v>1153.6400149999999</v>
      </c>
      <c r="E3896" s="260">
        <v>1165.6899410000001</v>
      </c>
      <c r="F3896" s="261">
        <v>1165.6899410000001</v>
      </c>
      <c r="G3896" s="260">
        <v>1856860000</v>
      </c>
      <c r="H3896" s="263">
        <f t="shared" si="60"/>
        <v>1.0086124089753533E-2</v>
      </c>
      <c r="I3896" s="262"/>
      <c r="J3896" s="266">
        <v>3894</v>
      </c>
      <c r="K3896">
        <v>1.0086124089753533E-2</v>
      </c>
      <c r="L3896" s="267">
        <v>5.8768693539511013E-4</v>
      </c>
    </row>
    <row r="3897" spans="1:12" ht="14.4" x14ac:dyDescent="0.3">
      <c r="A3897" s="8">
        <v>38485</v>
      </c>
      <c r="B3897" s="260">
        <v>1159.3599850000001</v>
      </c>
      <c r="C3897" s="260">
        <v>1163.75</v>
      </c>
      <c r="D3897" s="260">
        <v>1146.1800539999999</v>
      </c>
      <c r="E3897" s="260">
        <v>1154.0500489999999</v>
      </c>
      <c r="F3897" s="261">
        <v>1154.0500489999999</v>
      </c>
      <c r="G3897" s="260">
        <v>2188590000</v>
      </c>
      <c r="H3897" s="263">
        <f t="shared" si="60"/>
        <v>-4.580058022271751E-3</v>
      </c>
      <c r="I3897" s="262"/>
      <c r="J3897" s="266">
        <v>3895</v>
      </c>
      <c r="K3897">
        <v>-4.580058022271751E-3</v>
      </c>
      <c r="L3897" s="267">
        <v>5.8872319091320851E-4</v>
      </c>
    </row>
    <row r="3898" spans="1:12" ht="14.4" x14ac:dyDescent="0.3">
      <c r="A3898" s="8">
        <v>38484</v>
      </c>
      <c r="B3898" s="260">
        <v>1171.1099850000001</v>
      </c>
      <c r="C3898" s="260">
        <v>1173.369995</v>
      </c>
      <c r="D3898" s="260">
        <v>1157.76001</v>
      </c>
      <c r="E3898" s="260">
        <v>1159.3599850000001</v>
      </c>
      <c r="F3898" s="261">
        <v>1159.3599850000001</v>
      </c>
      <c r="G3898" s="260">
        <v>1995290000</v>
      </c>
      <c r="H3898" s="263">
        <f t="shared" si="60"/>
        <v>-1.0033216478809203E-2</v>
      </c>
      <c r="I3898" s="262"/>
      <c r="J3898" s="266">
        <v>3896</v>
      </c>
      <c r="K3898">
        <v>-1.0033216478809203E-2</v>
      </c>
      <c r="L3898" s="267">
        <v>5.9070800591043979E-4</v>
      </c>
    </row>
    <row r="3899" spans="1:12" ht="14.4" x14ac:dyDescent="0.3">
      <c r="A3899" s="8">
        <v>38483</v>
      </c>
      <c r="B3899" s="260">
        <v>1166.219971</v>
      </c>
      <c r="C3899" s="260">
        <v>1171.7700199999999</v>
      </c>
      <c r="D3899" s="260">
        <v>1157.709961</v>
      </c>
      <c r="E3899" s="260">
        <v>1171.1099850000001</v>
      </c>
      <c r="F3899" s="261">
        <v>1171.1099850000001</v>
      </c>
      <c r="G3899" s="260">
        <v>1834970000</v>
      </c>
      <c r="H3899" s="263">
        <f t="shared" si="60"/>
        <v>4.1930460132722806E-3</v>
      </c>
      <c r="I3899" s="262"/>
      <c r="J3899" s="266">
        <v>3897</v>
      </c>
      <c r="K3899">
        <v>4.1930460132722806E-3</v>
      </c>
      <c r="L3899" s="267">
        <v>5.9226286700796757E-4</v>
      </c>
    </row>
    <row r="3900" spans="1:12" ht="14.4" x14ac:dyDescent="0.3">
      <c r="A3900" s="8">
        <v>38482</v>
      </c>
      <c r="B3900" s="260">
        <v>1178.839966</v>
      </c>
      <c r="C3900" s="260">
        <v>1178.839966</v>
      </c>
      <c r="D3900" s="260">
        <v>1162.9799800000001</v>
      </c>
      <c r="E3900" s="260">
        <v>1166.219971</v>
      </c>
      <c r="F3900" s="261">
        <v>1166.219971</v>
      </c>
      <c r="G3900" s="260">
        <v>1889660000</v>
      </c>
      <c r="H3900" s="263">
        <f t="shared" si="60"/>
        <v>-1.0705435312667383E-2</v>
      </c>
      <c r="I3900" s="262"/>
      <c r="J3900" s="266">
        <v>3898</v>
      </c>
      <c r="K3900">
        <v>-1.0705435312667383E-2</v>
      </c>
      <c r="L3900" s="267">
        <v>5.9361756861211026E-4</v>
      </c>
    </row>
    <row r="3901" spans="1:12" ht="14.4" x14ac:dyDescent="0.3">
      <c r="A3901" s="8">
        <v>38481</v>
      </c>
      <c r="B3901" s="260">
        <v>1171.349976</v>
      </c>
      <c r="C3901" s="260">
        <v>1178.869995</v>
      </c>
      <c r="D3901" s="260">
        <v>1169.380005</v>
      </c>
      <c r="E3901" s="260">
        <v>1178.839966</v>
      </c>
      <c r="F3901" s="261">
        <v>1178.839966</v>
      </c>
      <c r="G3901" s="260">
        <v>1857020000</v>
      </c>
      <c r="H3901" s="263">
        <f t="shared" si="60"/>
        <v>6.3943229209576851E-3</v>
      </c>
      <c r="I3901" s="262"/>
      <c r="J3901" s="266">
        <v>3899</v>
      </c>
      <c r="K3901">
        <v>6.3943229209576851E-3</v>
      </c>
      <c r="L3901" s="267">
        <v>5.9381296601777379E-4</v>
      </c>
    </row>
    <row r="3902" spans="1:12" ht="14.4" x14ac:dyDescent="0.3">
      <c r="A3902" s="8">
        <v>38478</v>
      </c>
      <c r="B3902" s="260">
        <v>1172.630005</v>
      </c>
      <c r="C3902" s="260">
        <v>1177.75</v>
      </c>
      <c r="D3902" s="260">
        <v>1170.5</v>
      </c>
      <c r="E3902" s="260">
        <v>1171.349976</v>
      </c>
      <c r="F3902" s="261">
        <v>1171.349976</v>
      </c>
      <c r="G3902" s="260">
        <v>1707200000</v>
      </c>
      <c r="H3902" s="263">
        <f t="shared" si="60"/>
        <v>-1.0915881348269041E-3</v>
      </c>
      <c r="I3902" s="262"/>
      <c r="J3902" s="266">
        <v>3900</v>
      </c>
      <c r="K3902">
        <v>-1.0915881348269041E-3</v>
      </c>
      <c r="L3902" s="267">
        <v>5.9421999297961097E-4</v>
      </c>
    </row>
    <row r="3903" spans="1:12" ht="14.4" x14ac:dyDescent="0.3">
      <c r="A3903" s="8">
        <v>38477</v>
      </c>
      <c r="B3903" s="260">
        <v>1175.650024</v>
      </c>
      <c r="C3903" s="260">
        <v>1178.619995</v>
      </c>
      <c r="D3903" s="260">
        <v>1166.7700199999999</v>
      </c>
      <c r="E3903" s="260">
        <v>1172.630005</v>
      </c>
      <c r="F3903" s="261">
        <v>1172.630005</v>
      </c>
      <c r="G3903" s="260">
        <v>1997100000</v>
      </c>
      <c r="H3903" s="263">
        <f t="shared" si="60"/>
        <v>-2.5688078410655035E-3</v>
      </c>
      <c r="I3903" s="262"/>
      <c r="J3903" s="266">
        <v>3901</v>
      </c>
      <c r="K3903">
        <v>-2.5688078410655035E-3</v>
      </c>
      <c r="L3903" s="267">
        <v>5.9779439946205817E-4</v>
      </c>
    </row>
    <row r="3904" spans="1:12" ht="14.4" x14ac:dyDescent="0.3">
      <c r="A3904" s="8">
        <v>38476</v>
      </c>
      <c r="B3904" s="260">
        <v>1161.170044</v>
      </c>
      <c r="C3904" s="260">
        <v>1176.01001</v>
      </c>
      <c r="D3904" s="260">
        <v>1161.170044</v>
      </c>
      <c r="E3904" s="260">
        <v>1175.650024</v>
      </c>
      <c r="F3904" s="261">
        <v>1175.650024</v>
      </c>
      <c r="G3904" s="260">
        <v>2306480000</v>
      </c>
      <c r="H3904" s="263">
        <f t="shared" si="60"/>
        <v>1.2470163241655301E-2</v>
      </c>
      <c r="I3904" s="262"/>
      <c r="J3904" s="266">
        <v>3902</v>
      </c>
      <c r="K3904">
        <v>1.2470163241655301E-2</v>
      </c>
      <c r="L3904" s="267">
        <v>5.9785700040284034E-4</v>
      </c>
    </row>
    <row r="3905" spans="1:12" ht="14.4" x14ac:dyDescent="0.3">
      <c r="A3905" s="8">
        <v>38475</v>
      </c>
      <c r="B3905" s="260">
        <v>1162.160034</v>
      </c>
      <c r="C3905" s="260">
        <v>1166.8900149999999</v>
      </c>
      <c r="D3905" s="260">
        <v>1156.709961</v>
      </c>
      <c r="E3905" s="260">
        <v>1161.170044</v>
      </c>
      <c r="F3905" s="261">
        <v>1161.170044</v>
      </c>
      <c r="G3905" s="260">
        <v>2167020000</v>
      </c>
      <c r="H3905" s="263">
        <f t="shared" si="60"/>
        <v>-8.5185342038705347E-4</v>
      </c>
      <c r="I3905" s="262"/>
      <c r="J3905" s="266">
        <v>3903</v>
      </c>
      <c r="K3905">
        <v>-8.5185342038705347E-4</v>
      </c>
      <c r="L3905" s="267">
        <v>6.0262092393333847E-4</v>
      </c>
    </row>
    <row r="3906" spans="1:12" ht="14.4" x14ac:dyDescent="0.3">
      <c r="A3906" s="8">
        <v>38474</v>
      </c>
      <c r="B3906" s="260">
        <v>1156.849976</v>
      </c>
      <c r="C3906" s="260">
        <v>1162.869995</v>
      </c>
      <c r="D3906" s="260">
        <v>1154.709961</v>
      </c>
      <c r="E3906" s="260">
        <v>1162.160034</v>
      </c>
      <c r="F3906" s="261">
        <v>1162.160034</v>
      </c>
      <c r="G3906" s="260">
        <v>1980040000</v>
      </c>
      <c r="H3906" s="263">
        <f t="shared" si="60"/>
        <v>4.5901007997255008E-3</v>
      </c>
      <c r="I3906" s="262"/>
      <c r="J3906" s="266">
        <v>3904</v>
      </c>
      <c r="K3906">
        <v>4.5901007997255008E-3</v>
      </c>
      <c r="L3906" s="267">
        <v>6.0296175537795762E-4</v>
      </c>
    </row>
    <row r="3907" spans="1:12" ht="14.4" x14ac:dyDescent="0.3">
      <c r="A3907" s="8">
        <v>38471</v>
      </c>
      <c r="B3907" s="260">
        <v>1143.219971</v>
      </c>
      <c r="C3907" s="260">
        <v>1156.969971</v>
      </c>
      <c r="D3907" s="260">
        <v>1139.1899410000001</v>
      </c>
      <c r="E3907" s="260">
        <v>1156.849976</v>
      </c>
      <c r="F3907" s="261">
        <v>1156.849976</v>
      </c>
      <c r="G3907" s="260">
        <v>2362360000</v>
      </c>
      <c r="H3907" s="263">
        <f t="shared" si="60"/>
        <v>1.1922469293531947E-2</v>
      </c>
      <c r="I3907" s="262"/>
      <c r="J3907" s="266">
        <v>3905</v>
      </c>
      <c r="K3907">
        <v>1.1922469293531947E-2</v>
      </c>
      <c r="L3907" s="267">
        <v>6.0474899302445737E-4</v>
      </c>
    </row>
    <row r="3908" spans="1:12" ht="14.4" x14ac:dyDescent="0.3">
      <c r="A3908" s="8">
        <v>38470</v>
      </c>
      <c r="B3908" s="260">
        <v>1156.380005</v>
      </c>
      <c r="C3908" s="260">
        <v>1156.380005</v>
      </c>
      <c r="D3908" s="260">
        <v>1143.219971</v>
      </c>
      <c r="E3908" s="260">
        <v>1143.219971</v>
      </c>
      <c r="F3908" s="261">
        <v>1143.219971</v>
      </c>
      <c r="G3908" s="260">
        <v>2182270000</v>
      </c>
      <c r="H3908" s="263">
        <f t="shared" ref="H3908:H3971" si="61">(F3908-F3909)/F3909</f>
        <v>-1.138037145496994E-2</v>
      </c>
      <c r="I3908" s="262"/>
      <c r="J3908" s="266">
        <v>3906</v>
      </c>
      <c r="K3908">
        <v>-1.138037145496994E-2</v>
      </c>
      <c r="L3908" s="267">
        <v>6.0688040024774886E-4</v>
      </c>
    </row>
    <row r="3909" spans="1:12" ht="14.4" x14ac:dyDescent="0.3">
      <c r="A3909" s="8">
        <v>38469</v>
      </c>
      <c r="B3909" s="260">
        <v>1151.73999</v>
      </c>
      <c r="C3909" s="260">
        <v>1159.869995</v>
      </c>
      <c r="D3909" s="260">
        <v>1144.420044</v>
      </c>
      <c r="E3909" s="260">
        <v>1156.380005</v>
      </c>
      <c r="F3909" s="261">
        <v>1156.380005</v>
      </c>
      <c r="G3909" s="260">
        <v>2151520000</v>
      </c>
      <c r="H3909" s="263">
        <f t="shared" si="61"/>
        <v>3.9502784037680856E-3</v>
      </c>
      <c r="I3909" s="262"/>
      <c r="J3909" s="266">
        <v>3907</v>
      </c>
      <c r="K3909">
        <v>3.9502784037680856E-3</v>
      </c>
      <c r="L3909" s="267">
        <v>6.0873639319752057E-4</v>
      </c>
    </row>
    <row r="3910" spans="1:12" ht="14.4" x14ac:dyDescent="0.3">
      <c r="A3910" s="8">
        <v>38468</v>
      </c>
      <c r="B3910" s="260">
        <v>1162.099976</v>
      </c>
      <c r="C3910" s="260">
        <v>1164.8000489999999</v>
      </c>
      <c r="D3910" s="260">
        <v>1151.829956</v>
      </c>
      <c r="E3910" s="260">
        <v>1151.829956</v>
      </c>
      <c r="F3910" s="261">
        <v>1151.829956</v>
      </c>
      <c r="G3910" s="260">
        <v>1959740000</v>
      </c>
      <c r="H3910" s="263">
        <f t="shared" si="61"/>
        <v>-8.837466837706854E-3</v>
      </c>
      <c r="I3910" s="262"/>
      <c r="J3910" s="266">
        <v>3908</v>
      </c>
      <c r="K3910">
        <v>-8.837466837706854E-3</v>
      </c>
      <c r="L3910" s="267">
        <v>6.1269682419703769E-4</v>
      </c>
    </row>
    <row r="3911" spans="1:12" ht="14.4" x14ac:dyDescent="0.3">
      <c r="A3911" s="8">
        <v>38467</v>
      </c>
      <c r="B3911" s="260">
        <v>1152.119995</v>
      </c>
      <c r="C3911" s="260">
        <v>1164.0500489999999</v>
      </c>
      <c r="D3911" s="260">
        <v>1152.119995</v>
      </c>
      <c r="E3911" s="260">
        <v>1162.099976</v>
      </c>
      <c r="F3911" s="261">
        <v>1162.099976</v>
      </c>
      <c r="G3911" s="260">
        <v>1795030000</v>
      </c>
      <c r="H3911" s="263">
        <f t="shared" si="61"/>
        <v>8.6622756686033833E-3</v>
      </c>
      <c r="I3911" s="262"/>
      <c r="J3911" s="266">
        <v>3909</v>
      </c>
      <c r="K3911">
        <v>8.6622756686033833E-3</v>
      </c>
      <c r="L3911" s="267">
        <v>6.2082635665597439E-4</v>
      </c>
    </row>
    <row r="3912" spans="1:12" ht="14.4" x14ac:dyDescent="0.3">
      <c r="A3912" s="8">
        <v>38464</v>
      </c>
      <c r="B3912" s="260">
        <v>1159.9499510000001</v>
      </c>
      <c r="C3912" s="260">
        <v>1159.9499510000001</v>
      </c>
      <c r="D3912" s="260">
        <v>1142.9499510000001</v>
      </c>
      <c r="E3912" s="260">
        <v>1152.119995</v>
      </c>
      <c r="F3912" s="261">
        <v>1152.119995</v>
      </c>
      <c r="G3912" s="260">
        <v>2045880000</v>
      </c>
      <c r="H3912" s="263">
        <f t="shared" si="61"/>
        <v>-6.7502533133000997E-3</v>
      </c>
      <c r="I3912" s="262"/>
      <c r="J3912" s="266">
        <v>3910</v>
      </c>
      <c r="K3912">
        <v>-6.7502533133000997E-3</v>
      </c>
      <c r="L3912" s="267">
        <v>6.2258043171877181E-4</v>
      </c>
    </row>
    <row r="3913" spans="1:12" ht="14.4" x14ac:dyDescent="0.3">
      <c r="A3913" s="8">
        <v>38463</v>
      </c>
      <c r="B3913" s="260">
        <v>1137.5</v>
      </c>
      <c r="C3913" s="260">
        <v>1159.9499510000001</v>
      </c>
      <c r="D3913" s="260">
        <v>1137.5</v>
      </c>
      <c r="E3913" s="260">
        <v>1159.9499510000001</v>
      </c>
      <c r="F3913" s="261">
        <v>1159.9499510000001</v>
      </c>
      <c r="G3913" s="260">
        <v>2308560000</v>
      </c>
      <c r="H3913" s="263">
        <f t="shared" si="61"/>
        <v>1.9736220659340709E-2</v>
      </c>
      <c r="I3913" s="262"/>
      <c r="J3913" s="266">
        <v>3911</v>
      </c>
      <c r="K3913">
        <v>1.9736220659340709E-2</v>
      </c>
      <c r="L3913" s="267">
        <v>6.2291477624811518E-4</v>
      </c>
    </row>
    <row r="3914" spans="1:12" ht="14.4" x14ac:dyDescent="0.3">
      <c r="A3914" s="8">
        <v>38462</v>
      </c>
      <c r="B3914" s="260">
        <v>1152.780029</v>
      </c>
      <c r="C3914" s="260">
        <v>1155.5</v>
      </c>
      <c r="D3914" s="260">
        <v>1136.150024</v>
      </c>
      <c r="E3914" s="260">
        <v>1137.5</v>
      </c>
      <c r="F3914" s="261">
        <v>1137.5</v>
      </c>
      <c r="G3914" s="260">
        <v>2217050000</v>
      </c>
      <c r="H3914" s="263">
        <f t="shared" si="61"/>
        <v>-1.3254939030523414E-2</v>
      </c>
      <c r="I3914" s="262"/>
      <c r="J3914" s="266">
        <v>3912</v>
      </c>
      <c r="K3914">
        <v>-1.3254939030523414E-2</v>
      </c>
      <c r="L3914" s="267">
        <v>6.2680038928046632E-4</v>
      </c>
    </row>
    <row r="3915" spans="1:12" ht="14.4" x14ac:dyDescent="0.3">
      <c r="A3915" s="8">
        <v>38461</v>
      </c>
      <c r="B3915" s="260">
        <v>1145.9799800000001</v>
      </c>
      <c r="C3915" s="260">
        <v>1154.670044</v>
      </c>
      <c r="D3915" s="260">
        <v>1145.9799800000001</v>
      </c>
      <c r="E3915" s="260">
        <v>1152.780029</v>
      </c>
      <c r="F3915" s="261">
        <v>1152.780029</v>
      </c>
      <c r="G3915" s="260">
        <v>2142700000</v>
      </c>
      <c r="H3915" s="263">
        <f t="shared" si="61"/>
        <v>5.9338287916687205E-3</v>
      </c>
      <c r="I3915" s="262"/>
      <c r="J3915" s="266">
        <v>3913</v>
      </c>
      <c r="K3915">
        <v>5.9338287916687205E-3</v>
      </c>
      <c r="L3915" s="267">
        <v>6.2815255187880035E-4</v>
      </c>
    </row>
    <row r="3916" spans="1:12" ht="14.4" x14ac:dyDescent="0.3">
      <c r="A3916" s="8">
        <v>38460</v>
      </c>
      <c r="B3916" s="260">
        <v>1142.619995</v>
      </c>
      <c r="C3916" s="260">
        <v>1148.920044</v>
      </c>
      <c r="D3916" s="260">
        <v>1139.8000489999999</v>
      </c>
      <c r="E3916" s="260">
        <v>1145.9799800000001</v>
      </c>
      <c r="F3916" s="261">
        <v>1145.9799800000001</v>
      </c>
      <c r="G3916" s="260">
        <v>2180670000</v>
      </c>
      <c r="H3916" s="263">
        <f t="shared" si="61"/>
        <v>2.9405970617554715E-3</v>
      </c>
      <c r="I3916" s="262"/>
      <c r="J3916" s="266">
        <v>3914</v>
      </c>
      <c r="K3916">
        <v>2.9405970617554715E-3</v>
      </c>
      <c r="L3916" s="267">
        <v>6.3302949268071156E-4</v>
      </c>
    </row>
    <row r="3917" spans="1:12" ht="14.4" x14ac:dyDescent="0.3">
      <c r="A3917" s="8">
        <v>38457</v>
      </c>
      <c r="B3917" s="260">
        <v>1162.0500489999999</v>
      </c>
      <c r="C3917" s="260">
        <v>1162.0500489999999</v>
      </c>
      <c r="D3917" s="260">
        <v>1141.920044</v>
      </c>
      <c r="E3917" s="260">
        <v>1142.619995</v>
      </c>
      <c r="F3917" s="261">
        <v>1142.619995</v>
      </c>
      <c r="G3917" s="260">
        <v>2689960000</v>
      </c>
      <c r="H3917" s="263">
        <f t="shared" si="61"/>
        <v>-1.6720496691790879E-2</v>
      </c>
      <c r="I3917" s="262"/>
      <c r="J3917" s="266">
        <v>3915</v>
      </c>
      <c r="K3917">
        <v>-1.6720496691790879E-2</v>
      </c>
      <c r="L3917" s="267">
        <v>6.3434785955997588E-4</v>
      </c>
    </row>
    <row r="3918" spans="1:12" ht="14.4" x14ac:dyDescent="0.3">
      <c r="A3918" s="8">
        <v>38456</v>
      </c>
      <c r="B3918" s="260">
        <v>1173.790039</v>
      </c>
      <c r="C3918" s="260">
        <v>1174.670044</v>
      </c>
      <c r="D3918" s="260">
        <v>1161.6999510000001</v>
      </c>
      <c r="E3918" s="260">
        <v>1162.0500489999999</v>
      </c>
      <c r="F3918" s="261">
        <v>1162.0500489999999</v>
      </c>
      <c r="G3918" s="260">
        <v>2355040000</v>
      </c>
      <c r="H3918" s="263">
        <f t="shared" si="61"/>
        <v>-1.0001780224682955E-2</v>
      </c>
      <c r="I3918" s="262"/>
      <c r="J3918" s="266">
        <v>3916</v>
      </c>
      <c r="K3918">
        <v>-1.0001780224682955E-2</v>
      </c>
      <c r="L3918" s="267">
        <v>6.3586826091578631E-4</v>
      </c>
    </row>
    <row r="3919" spans="1:12" ht="14.4" x14ac:dyDescent="0.3">
      <c r="A3919" s="8">
        <v>38455</v>
      </c>
      <c r="B3919" s="260">
        <v>1187.76001</v>
      </c>
      <c r="C3919" s="260">
        <v>1187.76001</v>
      </c>
      <c r="D3919" s="260">
        <v>1171.400024</v>
      </c>
      <c r="E3919" s="260">
        <v>1173.790039</v>
      </c>
      <c r="F3919" s="261">
        <v>1173.790039</v>
      </c>
      <c r="G3919" s="260">
        <v>2049740000</v>
      </c>
      <c r="H3919" s="263">
        <f t="shared" si="61"/>
        <v>-1.1761610832477839E-2</v>
      </c>
      <c r="I3919" s="262"/>
      <c r="J3919" s="266">
        <v>3917</v>
      </c>
      <c r="K3919">
        <v>-1.1761610832477839E-2</v>
      </c>
      <c r="L3919" s="267">
        <v>6.3883011041749791E-4</v>
      </c>
    </row>
    <row r="3920" spans="1:12" ht="14.4" x14ac:dyDescent="0.3">
      <c r="A3920" s="8">
        <v>38454</v>
      </c>
      <c r="B3920" s="260">
        <v>1181.209961</v>
      </c>
      <c r="C3920" s="260">
        <v>1190.170044</v>
      </c>
      <c r="D3920" s="260">
        <v>1170.849976</v>
      </c>
      <c r="E3920" s="260">
        <v>1187.76001</v>
      </c>
      <c r="F3920" s="261">
        <v>1187.76001</v>
      </c>
      <c r="G3920" s="260">
        <v>1979830000</v>
      </c>
      <c r="H3920" s="263">
        <f t="shared" si="61"/>
        <v>5.5452029836039829E-3</v>
      </c>
      <c r="I3920" s="262"/>
      <c r="J3920" s="266">
        <v>3918</v>
      </c>
      <c r="K3920">
        <v>5.5452029836039829E-3</v>
      </c>
      <c r="L3920" s="267">
        <v>6.4278732326099894E-4</v>
      </c>
    </row>
    <row r="3921" spans="1:12" ht="14.4" x14ac:dyDescent="0.3">
      <c r="A3921" s="8">
        <v>38453</v>
      </c>
      <c r="B3921" s="260">
        <v>1181.1999510000001</v>
      </c>
      <c r="C3921" s="260">
        <v>1184.0699460000001</v>
      </c>
      <c r="D3921" s="260">
        <v>1178.6899410000001</v>
      </c>
      <c r="E3921" s="260">
        <v>1181.209961</v>
      </c>
      <c r="F3921" s="261">
        <v>1181.209961</v>
      </c>
      <c r="G3921" s="260">
        <v>1525310000</v>
      </c>
      <c r="H3921" s="263">
        <f t="shared" si="61"/>
        <v>8.4744331317413484E-6</v>
      </c>
      <c r="I3921" s="262"/>
      <c r="J3921" s="266">
        <v>3919</v>
      </c>
      <c r="K3921">
        <v>8.4744331317413484E-6</v>
      </c>
      <c r="L3921" s="267">
        <v>6.4279767397961319E-4</v>
      </c>
    </row>
    <row r="3922" spans="1:12" ht="14.4" x14ac:dyDescent="0.3">
      <c r="A3922" s="8">
        <v>38450</v>
      </c>
      <c r="B3922" s="260">
        <v>1191.1400149999999</v>
      </c>
      <c r="C3922" s="260">
        <v>1191.75</v>
      </c>
      <c r="D3922" s="260">
        <v>1181.130005</v>
      </c>
      <c r="E3922" s="260">
        <v>1181.1999510000001</v>
      </c>
      <c r="F3922" s="261">
        <v>1181.1999510000001</v>
      </c>
      <c r="G3922" s="260">
        <v>1661330000</v>
      </c>
      <c r="H3922" s="263">
        <f t="shared" si="61"/>
        <v>-8.3450004825838149E-3</v>
      </c>
      <c r="I3922" s="262"/>
      <c r="J3922" s="266">
        <v>3920</v>
      </c>
      <c r="K3922">
        <v>-8.3450004825838149E-3</v>
      </c>
      <c r="L3922" s="267">
        <v>6.4779370411753774E-4</v>
      </c>
    </row>
    <row r="3923" spans="1:12" ht="14.4" x14ac:dyDescent="0.3">
      <c r="A3923" s="8">
        <v>38449</v>
      </c>
      <c r="B3923" s="260">
        <v>1184.0699460000001</v>
      </c>
      <c r="C3923" s="260">
        <v>1191.880005</v>
      </c>
      <c r="D3923" s="260">
        <v>1183.8100589999999</v>
      </c>
      <c r="E3923" s="260">
        <v>1191.1400149999999</v>
      </c>
      <c r="F3923" s="261">
        <v>1191.1400149999999</v>
      </c>
      <c r="G3923" s="260">
        <v>1900620000</v>
      </c>
      <c r="H3923" s="263">
        <f t="shared" si="61"/>
        <v>5.9709893185650332E-3</v>
      </c>
      <c r="I3923" s="262"/>
      <c r="J3923" s="266">
        <v>3921</v>
      </c>
      <c r="K3923">
        <v>5.9709893185650332E-3</v>
      </c>
      <c r="L3923" s="267">
        <v>6.5318859657169663E-4</v>
      </c>
    </row>
    <row r="3924" spans="1:12" ht="14.4" x14ac:dyDescent="0.3">
      <c r="A3924" s="8">
        <v>38448</v>
      </c>
      <c r="B3924" s="260">
        <v>1181.3900149999999</v>
      </c>
      <c r="C3924" s="260">
        <v>1189.339966</v>
      </c>
      <c r="D3924" s="260">
        <v>1181.3900149999999</v>
      </c>
      <c r="E3924" s="260">
        <v>1184.0699460000001</v>
      </c>
      <c r="F3924" s="261">
        <v>1184.0699460000001</v>
      </c>
      <c r="G3924" s="260">
        <v>1797400000</v>
      </c>
      <c r="H3924" s="263">
        <f t="shared" si="61"/>
        <v>2.2684557732614019E-3</v>
      </c>
      <c r="I3924" s="262"/>
      <c r="J3924" s="266">
        <v>3922</v>
      </c>
      <c r="K3924">
        <v>2.2684557732614019E-3</v>
      </c>
      <c r="L3924" s="267">
        <v>6.545666941666805E-4</v>
      </c>
    </row>
    <row r="3925" spans="1:12" ht="14.4" x14ac:dyDescent="0.3">
      <c r="A3925" s="8">
        <v>38447</v>
      </c>
      <c r="B3925" s="260">
        <v>1176.119995</v>
      </c>
      <c r="C3925" s="260">
        <v>1183.5600589999999</v>
      </c>
      <c r="D3925" s="260">
        <v>1176.119995</v>
      </c>
      <c r="E3925" s="260">
        <v>1181.3900149999999</v>
      </c>
      <c r="F3925" s="261">
        <v>1181.3900149999999</v>
      </c>
      <c r="G3925" s="260">
        <v>1870800000</v>
      </c>
      <c r="H3925" s="263">
        <f t="shared" si="61"/>
        <v>4.4808523130328475E-3</v>
      </c>
      <c r="I3925" s="262"/>
      <c r="J3925" s="266">
        <v>3923</v>
      </c>
      <c r="K3925">
        <v>4.4808523130328475E-3</v>
      </c>
      <c r="L3925" s="267">
        <v>6.5881308433292677E-4</v>
      </c>
    </row>
    <row r="3926" spans="1:12" ht="14.4" x14ac:dyDescent="0.3">
      <c r="A3926" s="8">
        <v>38446</v>
      </c>
      <c r="B3926" s="260">
        <v>1172.790039</v>
      </c>
      <c r="C3926" s="260">
        <v>1178.6099850000001</v>
      </c>
      <c r="D3926" s="260">
        <v>1167.719971</v>
      </c>
      <c r="E3926" s="260">
        <v>1176.119995</v>
      </c>
      <c r="F3926" s="261">
        <v>1176.119995</v>
      </c>
      <c r="G3926" s="260">
        <v>2079770000</v>
      </c>
      <c r="H3926" s="263">
        <f t="shared" si="61"/>
        <v>2.7281919312140729E-3</v>
      </c>
      <c r="I3926" s="262"/>
      <c r="J3926" s="266">
        <v>3924</v>
      </c>
      <c r="K3926">
        <v>2.7281919312140729E-3</v>
      </c>
      <c r="L3926" s="267">
        <v>6.6338641856900364E-4</v>
      </c>
    </row>
    <row r="3927" spans="1:12" ht="14.4" x14ac:dyDescent="0.3">
      <c r="A3927" s="8">
        <v>38443</v>
      </c>
      <c r="B3927" s="260">
        <v>1180.589966</v>
      </c>
      <c r="C3927" s="260">
        <v>1189.8000489999999</v>
      </c>
      <c r="D3927" s="260">
        <v>1169.910034</v>
      </c>
      <c r="E3927" s="260">
        <v>1172.920044</v>
      </c>
      <c r="F3927" s="261">
        <v>1172.920044</v>
      </c>
      <c r="G3927" s="260">
        <v>2168690000</v>
      </c>
      <c r="H3927" s="263">
        <f t="shared" si="61"/>
        <v>-6.4966857426264476E-3</v>
      </c>
      <c r="I3927" s="262"/>
      <c r="J3927" s="266">
        <v>3925</v>
      </c>
      <c r="K3927">
        <v>-6.4966857426264476E-3</v>
      </c>
      <c r="L3927" s="267">
        <v>6.6766531986214449E-4</v>
      </c>
    </row>
    <row r="3928" spans="1:12" ht="14.4" x14ac:dyDescent="0.3">
      <c r="A3928" s="8">
        <v>38442</v>
      </c>
      <c r="B3928" s="260">
        <v>1181.410034</v>
      </c>
      <c r="C3928" s="260">
        <v>1184.530029</v>
      </c>
      <c r="D3928" s="260">
        <v>1179.48999</v>
      </c>
      <c r="E3928" s="260">
        <v>1180.589966</v>
      </c>
      <c r="F3928" s="261">
        <v>1180.589966</v>
      </c>
      <c r="G3928" s="260">
        <v>2214230000</v>
      </c>
      <c r="H3928" s="263">
        <f t="shared" si="61"/>
        <v>-6.9414341879543576E-4</v>
      </c>
      <c r="I3928" s="262"/>
      <c r="J3928" s="266">
        <v>3926</v>
      </c>
      <c r="K3928">
        <v>-6.9414341879543576E-4</v>
      </c>
      <c r="L3928" s="267">
        <v>6.6875640322829446E-4</v>
      </c>
    </row>
    <row r="3929" spans="1:12" ht="14.4" x14ac:dyDescent="0.3">
      <c r="A3929" s="8">
        <v>38441</v>
      </c>
      <c r="B3929" s="260">
        <v>1165.3599850000001</v>
      </c>
      <c r="C3929" s="260">
        <v>1181.540039</v>
      </c>
      <c r="D3929" s="260">
        <v>1165.3599850000001</v>
      </c>
      <c r="E3929" s="260">
        <v>1181.410034</v>
      </c>
      <c r="F3929" s="261">
        <v>1181.410034</v>
      </c>
      <c r="G3929" s="260">
        <v>2097110000</v>
      </c>
      <c r="H3929" s="263">
        <f t="shared" si="61"/>
        <v>1.3772610357819987E-2</v>
      </c>
      <c r="I3929" s="262"/>
      <c r="J3929" s="266">
        <v>3927</v>
      </c>
      <c r="K3929">
        <v>1.3772610357819987E-2</v>
      </c>
      <c r="L3929" s="267">
        <v>6.6945987067324668E-4</v>
      </c>
    </row>
    <row r="3930" spans="1:12" ht="14.4" x14ac:dyDescent="0.3">
      <c r="A3930" s="8">
        <v>38440</v>
      </c>
      <c r="B3930" s="260">
        <v>1174.280029</v>
      </c>
      <c r="C3930" s="260">
        <v>1179.3900149999999</v>
      </c>
      <c r="D3930" s="260">
        <v>1163.6899410000001</v>
      </c>
      <c r="E3930" s="260">
        <v>1165.3599850000001</v>
      </c>
      <c r="F3930" s="261">
        <v>1165.3599850000001</v>
      </c>
      <c r="G3930" s="260">
        <v>2223250000</v>
      </c>
      <c r="H3930" s="263">
        <f t="shared" si="61"/>
        <v>-7.5961813023390536E-3</v>
      </c>
      <c r="I3930" s="262"/>
      <c r="J3930" s="266">
        <v>3928</v>
      </c>
      <c r="K3930">
        <v>-7.5961813023390536E-3</v>
      </c>
      <c r="L3930" s="267">
        <v>6.7188193316161735E-4</v>
      </c>
    </row>
    <row r="3931" spans="1:12" ht="14.4" x14ac:dyDescent="0.3">
      <c r="A3931" s="8">
        <v>38439</v>
      </c>
      <c r="B3931" s="260">
        <v>1171.420044</v>
      </c>
      <c r="C3931" s="260">
        <v>1179.910034</v>
      </c>
      <c r="D3931" s="260">
        <v>1171.420044</v>
      </c>
      <c r="E3931" s="260">
        <v>1174.280029</v>
      </c>
      <c r="F3931" s="261">
        <v>1174.280029</v>
      </c>
      <c r="G3931" s="260">
        <v>1746220000</v>
      </c>
      <c r="H3931" s="263">
        <f t="shared" si="61"/>
        <v>2.4414683824550056E-3</v>
      </c>
      <c r="I3931" s="262"/>
      <c r="J3931" s="266">
        <v>3929</v>
      </c>
      <c r="K3931">
        <v>2.4414683824550056E-3</v>
      </c>
      <c r="L3931" s="267">
        <v>6.7257865530952665E-4</v>
      </c>
    </row>
    <row r="3932" spans="1:12" ht="14.4" x14ac:dyDescent="0.3">
      <c r="A3932" s="8">
        <v>38435</v>
      </c>
      <c r="B3932" s="260">
        <v>1172.530029</v>
      </c>
      <c r="C3932" s="260">
        <v>1180.1099850000001</v>
      </c>
      <c r="D3932" s="260">
        <v>1171.420044</v>
      </c>
      <c r="E3932" s="260">
        <v>1171.420044</v>
      </c>
      <c r="F3932" s="261">
        <v>1171.420044</v>
      </c>
      <c r="G3932" s="260">
        <v>1721720000</v>
      </c>
      <c r="H3932" s="263">
        <f t="shared" si="61"/>
        <v>-9.46658057829623E-4</v>
      </c>
      <c r="I3932" s="262"/>
      <c r="J3932" s="266">
        <v>3930</v>
      </c>
      <c r="K3932">
        <v>-9.46658057829623E-4</v>
      </c>
      <c r="L3932" s="267">
        <v>6.7271624808126578E-4</v>
      </c>
    </row>
    <row r="3933" spans="1:12" ht="14.4" x14ac:dyDescent="0.3">
      <c r="A3933" s="8">
        <v>38434</v>
      </c>
      <c r="B3933" s="260">
        <v>1171.709961</v>
      </c>
      <c r="C3933" s="260">
        <v>1176.26001</v>
      </c>
      <c r="D3933" s="260">
        <v>1168.6999510000001</v>
      </c>
      <c r="E3933" s="260">
        <v>1172.530029</v>
      </c>
      <c r="F3933" s="261">
        <v>1172.530029</v>
      </c>
      <c r="G3933" s="260">
        <v>2246870000</v>
      </c>
      <c r="H3933" s="263">
        <f t="shared" si="61"/>
        <v>6.9988992779416342E-4</v>
      </c>
      <c r="I3933" s="262"/>
      <c r="J3933" s="266">
        <v>3931</v>
      </c>
      <c r="K3933">
        <v>6.9988992779416342E-4</v>
      </c>
      <c r="L3933" s="267">
        <v>6.7620109268722505E-4</v>
      </c>
    </row>
    <row r="3934" spans="1:12" ht="14.4" x14ac:dyDescent="0.3">
      <c r="A3934" s="8">
        <v>38433</v>
      </c>
      <c r="B3934" s="260">
        <v>1183.780029</v>
      </c>
      <c r="C3934" s="260">
        <v>1189.589966</v>
      </c>
      <c r="D3934" s="260">
        <v>1171.630005</v>
      </c>
      <c r="E3934" s="260">
        <v>1171.709961</v>
      </c>
      <c r="F3934" s="261">
        <v>1171.709961</v>
      </c>
      <c r="G3934" s="260">
        <v>2114470000</v>
      </c>
      <c r="H3934" s="263">
        <f t="shared" si="61"/>
        <v>-1.0196208505220518E-2</v>
      </c>
      <c r="I3934" s="262"/>
      <c r="J3934" s="266">
        <v>3932</v>
      </c>
      <c r="K3934">
        <v>-1.0196208505220518E-2</v>
      </c>
      <c r="L3934" s="267">
        <v>6.7762163210789077E-4</v>
      </c>
    </row>
    <row r="3935" spans="1:12" ht="14.4" x14ac:dyDescent="0.3">
      <c r="A3935" s="8">
        <v>38432</v>
      </c>
      <c r="B3935" s="260">
        <v>1189.650024</v>
      </c>
      <c r="C3935" s="260">
        <v>1189.650024</v>
      </c>
      <c r="D3935" s="260">
        <v>1178.8199460000001</v>
      </c>
      <c r="E3935" s="260">
        <v>1183.780029</v>
      </c>
      <c r="F3935" s="261">
        <v>1183.780029</v>
      </c>
      <c r="G3935" s="260">
        <v>1819440000</v>
      </c>
      <c r="H3935" s="263">
        <f t="shared" si="61"/>
        <v>-4.9342200492403111E-3</v>
      </c>
      <c r="I3935" s="262"/>
      <c r="J3935" s="266">
        <v>3933</v>
      </c>
      <c r="K3935">
        <v>-4.9342200492403111E-3</v>
      </c>
      <c r="L3935" s="267">
        <v>6.7827545515326273E-4</v>
      </c>
    </row>
    <row r="3936" spans="1:12" ht="14.4" x14ac:dyDescent="0.3">
      <c r="A3936" s="8">
        <v>38429</v>
      </c>
      <c r="B3936" s="260">
        <v>1190.209961</v>
      </c>
      <c r="C3936" s="260">
        <v>1191.9799800000001</v>
      </c>
      <c r="D3936" s="260">
        <v>1182.780029</v>
      </c>
      <c r="E3936" s="260">
        <v>1189.650024</v>
      </c>
      <c r="F3936" s="261">
        <v>1189.650024</v>
      </c>
      <c r="G3936" s="260">
        <v>2344370000</v>
      </c>
      <c r="H3936" s="263">
        <f t="shared" si="61"/>
        <v>-4.704522885437276E-4</v>
      </c>
      <c r="I3936" s="262"/>
      <c r="J3936" s="266">
        <v>3934</v>
      </c>
      <c r="K3936">
        <v>-4.704522885437276E-4</v>
      </c>
      <c r="L3936" s="267">
        <v>6.7954526135882275E-4</v>
      </c>
    </row>
    <row r="3937" spans="1:12" ht="14.4" x14ac:dyDescent="0.3">
      <c r="A3937" s="8">
        <v>38428</v>
      </c>
      <c r="B3937" s="260">
        <v>1188.0699460000001</v>
      </c>
      <c r="C3937" s="260">
        <v>1193.280029</v>
      </c>
      <c r="D3937" s="260">
        <v>1186.339966</v>
      </c>
      <c r="E3937" s="260">
        <v>1190.209961</v>
      </c>
      <c r="F3937" s="261">
        <v>1190.209961</v>
      </c>
      <c r="G3937" s="260">
        <v>1581930000</v>
      </c>
      <c r="H3937" s="263">
        <f t="shared" si="61"/>
        <v>1.8012533750264132E-3</v>
      </c>
      <c r="I3937" s="262"/>
      <c r="J3937" s="266">
        <v>3935</v>
      </c>
      <c r="K3937">
        <v>1.8012533750264132E-3</v>
      </c>
      <c r="L3937" s="267">
        <v>6.8287747736827027E-4</v>
      </c>
    </row>
    <row r="3938" spans="1:12" ht="14.4" x14ac:dyDescent="0.3">
      <c r="A3938" s="8">
        <v>38427</v>
      </c>
      <c r="B3938" s="260">
        <v>1197.75</v>
      </c>
      <c r="C3938" s="260">
        <v>1197.75</v>
      </c>
      <c r="D3938" s="260">
        <v>1185.6099850000001</v>
      </c>
      <c r="E3938" s="260">
        <v>1188.0699460000001</v>
      </c>
      <c r="F3938" s="261">
        <v>1188.0699460000001</v>
      </c>
      <c r="G3938" s="260">
        <v>1653190000</v>
      </c>
      <c r="H3938" s="263">
        <f t="shared" si="61"/>
        <v>-8.0818651638488222E-3</v>
      </c>
      <c r="I3938" s="262"/>
      <c r="J3938" s="266">
        <v>3936</v>
      </c>
      <c r="K3938">
        <v>-8.0818651638488222E-3</v>
      </c>
      <c r="L3938" s="267">
        <v>6.8403942042721908E-4</v>
      </c>
    </row>
    <row r="3939" spans="1:12" ht="14.4" x14ac:dyDescent="0.3">
      <c r="A3939" s="8">
        <v>38426</v>
      </c>
      <c r="B3939" s="260">
        <v>1206.829956</v>
      </c>
      <c r="C3939" s="260">
        <v>1210.540039</v>
      </c>
      <c r="D3939" s="260">
        <v>1197.75</v>
      </c>
      <c r="E3939" s="260">
        <v>1197.75</v>
      </c>
      <c r="F3939" s="261">
        <v>1197.75</v>
      </c>
      <c r="G3939" s="260">
        <v>1513530000</v>
      </c>
      <c r="H3939" s="263">
        <f t="shared" si="61"/>
        <v>-7.5238072728118777E-3</v>
      </c>
      <c r="I3939" s="262"/>
      <c r="J3939" s="266">
        <v>3937</v>
      </c>
      <c r="K3939">
        <v>-7.5238072728118777E-3</v>
      </c>
      <c r="L3939" s="267">
        <v>6.8540135539908969E-4</v>
      </c>
    </row>
    <row r="3940" spans="1:12" ht="14.4" x14ac:dyDescent="0.3">
      <c r="A3940" s="8">
        <v>38425</v>
      </c>
      <c r="B3940" s="260">
        <v>1200.079956</v>
      </c>
      <c r="C3940" s="260">
        <v>1206.829956</v>
      </c>
      <c r="D3940" s="260">
        <v>1199.51001</v>
      </c>
      <c r="E3940" s="260">
        <v>1206.829956</v>
      </c>
      <c r="F3940" s="261">
        <v>1206.829956</v>
      </c>
      <c r="G3940" s="260">
        <v>1437430000</v>
      </c>
      <c r="H3940" s="263">
        <f t="shared" si="61"/>
        <v>5.624625231220844E-3</v>
      </c>
      <c r="I3940" s="262"/>
      <c r="J3940" s="266">
        <v>3938</v>
      </c>
      <c r="K3940">
        <v>5.624625231220844E-3</v>
      </c>
      <c r="L3940" s="267">
        <v>6.8768646390225837E-4</v>
      </c>
    </row>
    <row r="3941" spans="1:12" ht="14.4" x14ac:dyDescent="0.3">
      <c r="A3941" s="8">
        <v>38422</v>
      </c>
      <c r="B3941" s="260">
        <v>1209.25</v>
      </c>
      <c r="C3941" s="260">
        <v>1213.040039</v>
      </c>
      <c r="D3941" s="260">
        <v>1198.150024</v>
      </c>
      <c r="E3941" s="260">
        <v>1200.079956</v>
      </c>
      <c r="F3941" s="261">
        <v>1200.079956</v>
      </c>
      <c r="G3941" s="260">
        <v>1449820000</v>
      </c>
      <c r="H3941" s="263">
        <f t="shared" si="61"/>
        <v>-7.5832491213561806E-3</v>
      </c>
      <c r="I3941" s="262"/>
      <c r="J3941" s="266">
        <v>3939</v>
      </c>
      <c r="K3941">
        <v>-7.5832491213561806E-3</v>
      </c>
      <c r="L3941" s="267">
        <v>6.9015212367669668E-4</v>
      </c>
    </row>
    <row r="3942" spans="1:12" ht="14.4" x14ac:dyDescent="0.3">
      <c r="A3942" s="8">
        <v>38421</v>
      </c>
      <c r="B3942" s="260">
        <v>1207.01001</v>
      </c>
      <c r="C3942" s="260">
        <v>1211.2299800000001</v>
      </c>
      <c r="D3942" s="260">
        <v>1201.410034</v>
      </c>
      <c r="E3942" s="260">
        <v>1209.25</v>
      </c>
      <c r="F3942" s="261">
        <v>1209.25</v>
      </c>
      <c r="G3942" s="260">
        <v>1604020000</v>
      </c>
      <c r="H3942" s="263">
        <f t="shared" si="61"/>
        <v>1.8558172520872752E-3</v>
      </c>
      <c r="I3942" s="262"/>
      <c r="J3942" s="266">
        <v>3940</v>
      </c>
      <c r="K3942">
        <v>1.8558172520872752E-3</v>
      </c>
      <c r="L3942" s="267">
        <v>6.9067178204041421E-4</v>
      </c>
    </row>
    <row r="3943" spans="1:12" ht="14.4" x14ac:dyDescent="0.3">
      <c r="A3943" s="8">
        <v>38420</v>
      </c>
      <c r="B3943" s="260">
        <v>1219.4300539999999</v>
      </c>
      <c r="C3943" s="260">
        <v>1219.4300539999999</v>
      </c>
      <c r="D3943" s="260">
        <v>1206.660034</v>
      </c>
      <c r="E3943" s="260">
        <v>1207.01001</v>
      </c>
      <c r="F3943" s="261">
        <v>1207.01001</v>
      </c>
      <c r="G3943" s="260">
        <v>1704970000</v>
      </c>
      <c r="H3943" s="263">
        <f t="shared" si="61"/>
        <v>-1.0185122106232722E-2</v>
      </c>
      <c r="I3943" s="262"/>
      <c r="J3943" s="266">
        <v>3941</v>
      </c>
      <c r="K3943">
        <v>-1.0185122106232722E-2</v>
      </c>
      <c r="L3943" s="267">
        <v>6.9319325703631469E-4</v>
      </c>
    </row>
    <row r="3944" spans="1:12" ht="14.4" x14ac:dyDescent="0.3">
      <c r="A3944" s="8">
        <v>38419</v>
      </c>
      <c r="B3944" s="260">
        <v>1225.3100589999999</v>
      </c>
      <c r="C3944" s="260">
        <v>1225.6899410000001</v>
      </c>
      <c r="D3944" s="260">
        <v>1218.5699460000001</v>
      </c>
      <c r="E3944" s="260">
        <v>1219.4300539999999</v>
      </c>
      <c r="F3944" s="261">
        <v>1219.4300539999999</v>
      </c>
      <c r="G3944" s="260">
        <v>1523090000</v>
      </c>
      <c r="H3944" s="263">
        <f t="shared" si="61"/>
        <v>-4.7987894629697011E-3</v>
      </c>
      <c r="I3944" s="262"/>
      <c r="J3944" s="266">
        <v>3942</v>
      </c>
      <c r="K3944">
        <v>-4.7987894629697011E-3</v>
      </c>
      <c r="L3944" s="267">
        <v>6.9332249460155341E-4</v>
      </c>
    </row>
    <row r="3945" spans="1:12" ht="14.4" x14ac:dyDescent="0.3">
      <c r="A3945" s="8">
        <v>38418</v>
      </c>
      <c r="B3945" s="260">
        <v>1222.119995</v>
      </c>
      <c r="C3945" s="260">
        <v>1229.1099850000001</v>
      </c>
      <c r="D3945" s="260">
        <v>1222.119995</v>
      </c>
      <c r="E3945" s="260">
        <v>1225.3100589999999</v>
      </c>
      <c r="F3945" s="261">
        <v>1225.3100589999999</v>
      </c>
      <c r="G3945" s="260">
        <v>1488830000</v>
      </c>
      <c r="H3945" s="263">
        <f t="shared" si="61"/>
        <v>2.6102706878630955E-3</v>
      </c>
      <c r="I3945" s="262"/>
      <c r="J3945" s="266">
        <v>3943</v>
      </c>
      <c r="K3945">
        <v>2.6102706878630955E-3</v>
      </c>
      <c r="L3945" s="267">
        <v>6.9669423578592495E-4</v>
      </c>
    </row>
    <row r="3946" spans="1:12" ht="14.4" x14ac:dyDescent="0.3">
      <c r="A3946" s="8">
        <v>38415</v>
      </c>
      <c r="B3946" s="260">
        <v>1210.469971</v>
      </c>
      <c r="C3946" s="260">
        <v>1224.76001</v>
      </c>
      <c r="D3946" s="260">
        <v>1210.469971</v>
      </c>
      <c r="E3946" s="260">
        <v>1222.119995</v>
      </c>
      <c r="F3946" s="261">
        <v>1222.119995</v>
      </c>
      <c r="G3946" s="260">
        <v>1636820000</v>
      </c>
      <c r="H3946" s="263">
        <f t="shared" si="61"/>
        <v>9.624380843066804E-3</v>
      </c>
      <c r="I3946" s="262"/>
      <c r="J3946" s="266">
        <v>3944</v>
      </c>
      <c r="K3946">
        <v>9.624380843066804E-3</v>
      </c>
      <c r="L3946" s="267">
        <v>6.9689369107459812E-4</v>
      </c>
    </row>
    <row r="3947" spans="1:12" ht="14.4" x14ac:dyDescent="0.3">
      <c r="A3947" s="8">
        <v>38414</v>
      </c>
      <c r="B3947" s="260">
        <v>1210.079956</v>
      </c>
      <c r="C3947" s="260">
        <v>1215.719971</v>
      </c>
      <c r="D3947" s="260">
        <v>1204.4499510000001</v>
      </c>
      <c r="E3947" s="260">
        <v>1210.469971</v>
      </c>
      <c r="F3947" s="261">
        <v>1210.469971</v>
      </c>
      <c r="G3947" s="260">
        <v>1616240000</v>
      </c>
      <c r="H3947" s="263">
        <f t="shared" si="61"/>
        <v>3.2230514856982598E-4</v>
      </c>
      <c r="I3947" s="262"/>
      <c r="J3947" s="266">
        <v>3945</v>
      </c>
      <c r="K3947">
        <v>3.2230514856982598E-4</v>
      </c>
      <c r="L3947" s="267">
        <v>6.9800759298961396E-4</v>
      </c>
    </row>
    <row r="3948" spans="1:12" ht="14.4" x14ac:dyDescent="0.3">
      <c r="A3948" s="8">
        <v>38413</v>
      </c>
      <c r="B3948" s="260">
        <v>1210.410034</v>
      </c>
      <c r="C3948" s="260">
        <v>1215.790039</v>
      </c>
      <c r="D3948" s="260">
        <v>1204.219971</v>
      </c>
      <c r="E3948" s="260">
        <v>1210.079956</v>
      </c>
      <c r="F3948" s="261">
        <v>1210.079956</v>
      </c>
      <c r="G3948" s="260">
        <v>1568540000</v>
      </c>
      <c r="H3948" s="263">
        <f t="shared" si="61"/>
        <v>-2.7269932562369825E-4</v>
      </c>
      <c r="I3948" s="262"/>
      <c r="J3948" s="266">
        <v>3946</v>
      </c>
      <c r="K3948">
        <v>-2.7269932562369825E-4</v>
      </c>
      <c r="L3948" s="267">
        <v>6.9953445763065085E-4</v>
      </c>
    </row>
    <row r="3949" spans="1:12" ht="14.4" x14ac:dyDescent="0.3">
      <c r="A3949" s="8">
        <v>38412</v>
      </c>
      <c r="B3949" s="260">
        <v>1203.599976</v>
      </c>
      <c r="C3949" s="260">
        <v>1212.25</v>
      </c>
      <c r="D3949" s="260">
        <v>1203.599976</v>
      </c>
      <c r="E3949" s="260">
        <v>1210.410034</v>
      </c>
      <c r="F3949" s="261">
        <v>1210.410034</v>
      </c>
      <c r="G3949" s="260">
        <v>1708060000</v>
      </c>
      <c r="H3949" s="263">
        <f t="shared" si="61"/>
        <v>5.6580742238233695E-3</v>
      </c>
      <c r="I3949" s="262"/>
      <c r="J3949" s="266">
        <v>3947</v>
      </c>
      <c r="K3949">
        <v>5.6580742238233695E-3</v>
      </c>
      <c r="L3949" s="267">
        <v>6.9988992779416342E-4</v>
      </c>
    </row>
    <row r="3950" spans="1:12" ht="14.4" x14ac:dyDescent="0.3">
      <c r="A3950" s="8">
        <v>38411</v>
      </c>
      <c r="B3950" s="260">
        <v>1211.369995</v>
      </c>
      <c r="C3950" s="260">
        <v>1211.369995</v>
      </c>
      <c r="D3950" s="260">
        <v>1198.130005</v>
      </c>
      <c r="E3950" s="260">
        <v>1203.599976</v>
      </c>
      <c r="F3950" s="261">
        <v>1203.599976</v>
      </c>
      <c r="G3950" s="260">
        <v>1795480000</v>
      </c>
      <c r="H3950" s="263">
        <f t="shared" si="61"/>
        <v>-6.414240927273461E-3</v>
      </c>
      <c r="I3950" s="262"/>
      <c r="J3950" s="266">
        <v>3948</v>
      </c>
      <c r="K3950">
        <v>-6.414240927273461E-3</v>
      </c>
      <c r="L3950" s="267">
        <v>7.0249719243610758E-4</v>
      </c>
    </row>
    <row r="3951" spans="1:12" ht="14.4" x14ac:dyDescent="0.3">
      <c r="A3951" s="8">
        <v>38408</v>
      </c>
      <c r="B3951" s="260">
        <v>1200.1999510000001</v>
      </c>
      <c r="C3951" s="260">
        <v>1212.150024</v>
      </c>
      <c r="D3951" s="260">
        <v>1199.6099850000001</v>
      </c>
      <c r="E3951" s="260">
        <v>1211.369995</v>
      </c>
      <c r="F3951" s="261">
        <v>1211.369995</v>
      </c>
      <c r="G3951" s="260">
        <v>1523680000</v>
      </c>
      <c r="H3951" s="263">
        <f t="shared" si="61"/>
        <v>9.3068192434878384E-3</v>
      </c>
      <c r="I3951" s="262"/>
      <c r="J3951" s="266">
        <v>3949</v>
      </c>
      <c r="K3951">
        <v>9.3068192434878384E-3</v>
      </c>
      <c r="L3951" s="267">
        <v>7.025931033491264E-4</v>
      </c>
    </row>
    <row r="3952" spans="1:12" ht="14.4" x14ac:dyDescent="0.3">
      <c r="A3952" s="8">
        <v>38407</v>
      </c>
      <c r="B3952" s="260">
        <v>1190.8000489999999</v>
      </c>
      <c r="C3952" s="260">
        <v>1200.420044</v>
      </c>
      <c r="D3952" s="260">
        <v>1187.8000489999999</v>
      </c>
      <c r="E3952" s="260">
        <v>1200.1999510000001</v>
      </c>
      <c r="F3952" s="261">
        <v>1200.1999510000001</v>
      </c>
      <c r="G3952" s="260">
        <v>1518750000</v>
      </c>
      <c r="H3952" s="263">
        <f t="shared" si="61"/>
        <v>7.8937702495846234E-3</v>
      </c>
      <c r="I3952" s="262"/>
      <c r="J3952" s="266">
        <v>3950</v>
      </c>
      <c r="K3952">
        <v>7.8937702495846234E-3</v>
      </c>
      <c r="L3952" s="267">
        <v>7.0527834349571629E-4</v>
      </c>
    </row>
    <row r="3953" spans="1:12" ht="14.4" x14ac:dyDescent="0.3">
      <c r="A3953" s="8">
        <v>38406</v>
      </c>
      <c r="B3953" s="260">
        <v>1184.160034</v>
      </c>
      <c r="C3953" s="260">
        <v>1193.5200199999999</v>
      </c>
      <c r="D3953" s="260">
        <v>1184.160034</v>
      </c>
      <c r="E3953" s="260">
        <v>1190.8000489999999</v>
      </c>
      <c r="F3953" s="261">
        <v>1190.8000489999999</v>
      </c>
      <c r="G3953" s="260">
        <v>1501090000</v>
      </c>
      <c r="H3953" s="263">
        <f t="shared" si="61"/>
        <v>5.6073628642663246E-3</v>
      </c>
      <c r="I3953" s="262"/>
      <c r="J3953" s="266">
        <v>3951</v>
      </c>
      <c r="K3953">
        <v>5.6073628642663246E-3</v>
      </c>
      <c r="L3953" s="267">
        <v>7.0576061348818424E-4</v>
      </c>
    </row>
    <row r="3954" spans="1:12" ht="14.4" x14ac:dyDescent="0.3">
      <c r="A3954" s="8">
        <v>38405</v>
      </c>
      <c r="B3954" s="260">
        <v>1201.589966</v>
      </c>
      <c r="C3954" s="260">
        <v>1202.4799800000001</v>
      </c>
      <c r="D3954" s="260">
        <v>1184.160034</v>
      </c>
      <c r="E3954" s="260">
        <v>1184.160034</v>
      </c>
      <c r="F3954" s="261">
        <v>1184.160034</v>
      </c>
      <c r="G3954" s="260">
        <v>1744940000</v>
      </c>
      <c r="H3954" s="263">
        <f t="shared" si="61"/>
        <v>-1.450572366047871E-2</v>
      </c>
      <c r="I3954" s="262"/>
      <c r="J3954" s="266">
        <v>3952</v>
      </c>
      <c r="K3954">
        <v>-1.450572366047871E-2</v>
      </c>
      <c r="L3954" s="267">
        <v>7.0753811923067737E-4</v>
      </c>
    </row>
    <row r="3955" spans="1:12" ht="14.4" x14ac:dyDescent="0.3">
      <c r="A3955" s="8">
        <v>38401</v>
      </c>
      <c r="B3955" s="260">
        <v>1200.75</v>
      </c>
      <c r="C3955" s="260">
        <v>1202.920044</v>
      </c>
      <c r="D3955" s="260">
        <v>1197.349976</v>
      </c>
      <c r="E3955" s="260">
        <v>1201.589966</v>
      </c>
      <c r="F3955" s="261">
        <v>1201.589966</v>
      </c>
      <c r="G3955" s="260">
        <v>1551200000</v>
      </c>
      <c r="H3955" s="263">
        <f t="shared" si="61"/>
        <v>6.9953445763065085E-4</v>
      </c>
      <c r="I3955" s="262"/>
      <c r="J3955" s="266">
        <v>3953</v>
      </c>
      <c r="K3955">
        <v>6.9953445763065085E-4</v>
      </c>
      <c r="L3955" s="267">
        <v>7.0896847221718683E-4</v>
      </c>
    </row>
    <row r="3956" spans="1:12" ht="14.4" x14ac:dyDescent="0.3">
      <c r="A3956" s="8">
        <v>38400</v>
      </c>
      <c r="B3956" s="260">
        <v>1210.339966</v>
      </c>
      <c r="C3956" s="260">
        <v>1211.329956</v>
      </c>
      <c r="D3956" s="260">
        <v>1200.73999</v>
      </c>
      <c r="E3956" s="260">
        <v>1200.75</v>
      </c>
      <c r="F3956" s="261">
        <v>1200.75</v>
      </c>
      <c r="G3956" s="260">
        <v>1580120000</v>
      </c>
      <c r="H3956" s="263">
        <f t="shared" si="61"/>
        <v>-7.9233655579377966E-3</v>
      </c>
      <c r="I3956" s="262"/>
      <c r="J3956" s="266">
        <v>3954</v>
      </c>
      <c r="K3956">
        <v>-7.9233655579377966E-3</v>
      </c>
      <c r="L3956" s="267">
        <v>7.091030928124373E-4</v>
      </c>
    </row>
    <row r="3957" spans="1:12" ht="14.4" x14ac:dyDescent="0.3">
      <c r="A3957" s="8">
        <v>38399</v>
      </c>
      <c r="B3957" s="260">
        <v>1210.119995</v>
      </c>
      <c r="C3957" s="260">
        <v>1212.4399410000001</v>
      </c>
      <c r="D3957" s="260">
        <v>1205.0600589999999</v>
      </c>
      <c r="E3957" s="260">
        <v>1210.339966</v>
      </c>
      <c r="F3957" s="261">
        <v>1210.339966</v>
      </c>
      <c r="G3957" s="260">
        <v>1490100000</v>
      </c>
      <c r="H3957" s="263">
        <f t="shared" si="61"/>
        <v>1.8177618823659453E-4</v>
      </c>
      <c r="I3957" s="262"/>
      <c r="J3957" s="266">
        <v>3955</v>
      </c>
      <c r="K3957">
        <v>1.8177618823659453E-4</v>
      </c>
      <c r="L3957" s="267">
        <v>7.1151970404056107E-4</v>
      </c>
    </row>
    <row r="3958" spans="1:12" ht="14.4" x14ac:dyDescent="0.3">
      <c r="A3958" s="8">
        <v>38398</v>
      </c>
      <c r="B3958" s="260">
        <v>1206.1400149999999</v>
      </c>
      <c r="C3958" s="260">
        <v>1212.4399410000001</v>
      </c>
      <c r="D3958" s="260">
        <v>1205.5200199999999</v>
      </c>
      <c r="E3958" s="260">
        <v>1210.119995</v>
      </c>
      <c r="F3958" s="261">
        <v>1210.119995</v>
      </c>
      <c r="G3958" s="260">
        <v>1527080000</v>
      </c>
      <c r="H3958" s="263">
        <f t="shared" si="61"/>
        <v>3.2997661552585742E-3</v>
      </c>
      <c r="I3958" s="262"/>
      <c r="J3958" s="266">
        <v>3956</v>
      </c>
      <c r="K3958">
        <v>3.2997661552585742E-3</v>
      </c>
      <c r="L3958" s="267">
        <v>7.1153453522336747E-4</v>
      </c>
    </row>
    <row r="3959" spans="1:12" ht="14.4" x14ac:dyDescent="0.3">
      <c r="A3959" s="8">
        <v>38397</v>
      </c>
      <c r="B3959" s="260">
        <v>1205.3000489999999</v>
      </c>
      <c r="C3959" s="260">
        <v>1206.9300539999999</v>
      </c>
      <c r="D3959" s="260">
        <v>1203.589966</v>
      </c>
      <c r="E3959" s="260">
        <v>1206.1400149999999</v>
      </c>
      <c r="F3959" s="261">
        <v>1206.1400149999999</v>
      </c>
      <c r="G3959" s="260">
        <v>1290180000</v>
      </c>
      <c r="H3959" s="263">
        <f t="shared" si="61"/>
        <v>6.9689369107459812E-4</v>
      </c>
      <c r="I3959" s="262"/>
      <c r="J3959" s="266">
        <v>3957</v>
      </c>
      <c r="K3959">
        <v>6.9689369107459812E-4</v>
      </c>
      <c r="L3959" s="267">
        <v>7.186463826117939E-4</v>
      </c>
    </row>
    <row r="3960" spans="1:12" ht="14.4" x14ac:dyDescent="0.3">
      <c r="A3960" s="8">
        <v>38394</v>
      </c>
      <c r="B3960" s="260">
        <v>1197.01001</v>
      </c>
      <c r="C3960" s="260">
        <v>1208.380005</v>
      </c>
      <c r="D3960" s="260">
        <v>1193.280029</v>
      </c>
      <c r="E3960" s="260">
        <v>1205.3000489999999</v>
      </c>
      <c r="F3960" s="261">
        <v>1205.3000489999999</v>
      </c>
      <c r="G3960" s="260">
        <v>1562300000</v>
      </c>
      <c r="H3960" s="263">
        <f t="shared" si="61"/>
        <v>6.925622117395642E-3</v>
      </c>
      <c r="I3960" s="262"/>
      <c r="J3960" s="266">
        <v>3958</v>
      </c>
      <c r="K3960">
        <v>6.925622117395642E-3</v>
      </c>
      <c r="L3960" s="267">
        <v>7.1915181764565877E-4</v>
      </c>
    </row>
    <row r="3961" spans="1:12" ht="14.4" x14ac:dyDescent="0.3">
      <c r="A3961" s="8">
        <v>38393</v>
      </c>
      <c r="B3961" s="260">
        <v>1191.98999</v>
      </c>
      <c r="C3961" s="260">
        <v>1198.75</v>
      </c>
      <c r="D3961" s="260">
        <v>1191.540039</v>
      </c>
      <c r="E3961" s="260">
        <v>1197.01001</v>
      </c>
      <c r="F3961" s="261">
        <v>1197.01001</v>
      </c>
      <c r="G3961" s="260">
        <v>1491670000</v>
      </c>
      <c r="H3961" s="263">
        <f t="shared" si="61"/>
        <v>4.2114615408808355E-3</v>
      </c>
      <c r="I3961" s="262"/>
      <c r="J3961" s="266">
        <v>3959</v>
      </c>
      <c r="K3961">
        <v>4.2114615408808355E-3</v>
      </c>
      <c r="L3961" s="267">
        <v>7.1992316830984905E-4</v>
      </c>
    </row>
    <row r="3962" spans="1:12" ht="14.4" x14ac:dyDescent="0.3">
      <c r="A3962" s="8">
        <v>38392</v>
      </c>
      <c r="B3962" s="260">
        <v>1202.3000489999999</v>
      </c>
      <c r="C3962" s="260">
        <v>1203.829956</v>
      </c>
      <c r="D3962" s="260">
        <v>1191.540039</v>
      </c>
      <c r="E3962" s="260">
        <v>1191.98999</v>
      </c>
      <c r="F3962" s="261">
        <v>1191.98999</v>
      </c>
      <c r="G3962" s="260">
        <v>1511040000</v>
      </c>
      <c r="H3962" s="263">
        <f t="shared" si="61"/>
        <v>-8.5752795307420891E-3</v>
      </c>
      <c r="I3962" s="262"/>
      <c r="J3962" s="266">
        <v>3960</v>
      </c>
      <c r="K3962">
        <v>-8.5752795307420891E-3</v>
      </c>
      <c r="L3962" s="267">
        <v>7.2293165115066085E-4</v>
      </c>
    </row>
    <row r="3963" spans="1:12" ht="14.4" x14ac:dyDescent="0.3">
      <c r="A3963" s="8">
        <v>38391</v>
      </c>
      <c r="B3963" s="260">
        <v>1201.719971</v>
      </c>
      <c r="C3963" s="260">
        <v>1205.1099850000001</v>
      </c>
      <c r="D3963" s="260">
        <v>1200.160034</v>
      </c>
      <c r="E3963" s="260">
        <v>1202.3000489999999</v>
      </c>
      <c r="F3963" s="261">
        <v>1202.3000489999999</v>
      </c>
      <c r="G3963" s="260">
        <v>1416170000</v>
      </c>
      <c r="H3963" s="263">
        <f t="shared" si="61"/>
        <v>4.8270646573115634E-4</v>
      </c>
      <c r="I3963" s="262"/>
      <c r="J3963" s="266">
        <v>3961</v>
      </c>
      <c r="K3963">
        <v>4.8270646573115634E-4</v>
      </c>
      <c r="L3963" s="267">
        <v>7.2505217713484207E-4</v>
      </c>
    </row>
    <row r="3964" spans="1:12" ht="14.4" x14ac:dyDescent="0.3">
      <c r="A3964" s="8">
        <v>38390</v>
      </c>
      <c r="B3964" s="260">
        <v>1203.030029</v>
      </c>
      <c r="C3964" s="260">
        <v>1204.150024</v>
      </c>
      <c r="D3964" s="260">
        <v>1199.2700199999999</v>
      </c>
      <c r="E3964" s="260">
        <v>1201.719971</v>
      </c>
      <c r="F3964" s="261">
        <v>1201.719971</v>
      </c>
      <c r="G3964" s="260">
        <v>1347270000</v>
      </c>
      <c r="H3964" s="263">
        <f t="shared" si="61"/>
        <v>-1.0889653362094309E-3</v>
      </c>
      <c r="I3964" s="262"/>
      <c r="J3964" s="266">
        <v>3962</v>
      </c>
      <c r="K3964">
        <v>-1.0889653362094309E-3</v>
      </c>
      <c r="L3964" s="267">
        <v>7.2511135765534833E-4</v>
      </c>
    </row>
    <row r="3965" spans="1:12" ht="14.4" x14ac:dyDescent="0.3">
      <c r="A3965" s="8">
        <v>38387</v>
      </c>
      <c r="B3965" s="260">
        <v>1189.8900149999999</v>
      </c>
      <c r="C3965" s="260">
        <v>1203.469971</v>
      </c>
      <c r="D3965" s="260">
        <v>1189.670044</v>
      </c>
      <c r="E3965" s="260">
        <v>1203.030029</v>
      </c>
      <c r="F3965" s="261">
        <v>1203.030029</v>
      </c>
      <c r="G3965" s="260">
        <v>1648160000</v>
      </c>
      <c r="H3965" s="263">
        <f t="shared" si="61"/>
        <v>1.1043049218292722E-2</v>
      </c>
      <c r="I3965" s="262"/>
      <c r="J3965" s="266">
        <v>3963</v>
      </c>
      <c r="K3965">
        <v>1.1043049218292722E-2</v>
      </c>
      <c r="L3965" s="267">
        <v>7.2782640574688725E-4</v>
      </c>
    </row>
    <row r="3966" spans="1:12" ht="14.4" x14ac:dyDescent="0.3">
      <c r="A3966" s="8">
        <v>38386</v>
      </c>
      <c r="B3966" s="260">
        <v>1193.1899410000001</v>
      </c>
      <c r="C3966" s="260">
        <v>1193.1899410000001</v>
      </c>
      <c r="D3966" s="260">
        <v>1185.6400149999999</v>
      </c>
      <c r="E3966" s="260">
        <v>1189.8900149999999</v>
      </c>
      <c r="F3966" s="261">
        <v>1189.8900149999999</v>
      </c>
      <c r="G3966" s="260">
        <v>1554460000</v>
      </c>
      <c r="H3966" s="263">
        <f t="shared" si="61"/>
        <v>-2.7656334390771913E-3</v>
      </c>
      <c r="I3966" s="262"/>
      <c r="J3966" s="266">
        <v>3964</v>
      </c>
      <c r="K3966">
        <v>-2.7656334390771913E-3</v>
      </c>
      <c r="L3966" s="267">
        <v>7.327814118550588E-4</v>
      </c>
    </row>
    <row r="3967" spans="1:12" ht="14.4" x14ac:dyDescent="0.3">
      <c r="A3967" s="8">
        <v>38385</v>
      </c>
      <c r="B3967" s="260">
        <v>1189.410034</v>
      </c>
      <c r="C3967" s="260">
        <v>1195.25</v>
      </c>
      <c r="D3967" s="260">
        <v>1188.920044</v>
      </c>
      <c r="E3967" s="260">
        <v>1193.1899410000001</v>
      </c>
      <c r="F3967" s="261">
        <v>1193.1899410000001</v>
      </c>
      <c r="G3967" s="260">
        <v>1561740000</v>
      </c>
      <c r="H3967" s="263">
        <f t="shared" si="61"/>
        <v>3.1779679773578351E-3</v>
      </c>
      <c r="I3967" s="262"/>
      <c r="J3967" s="266">
        <v>3965</v>
      </c>
      <c r="K3967">
        <v>3.1779679773578351E-3</v>
      </c>
      <c r="L3967" s="267">
        <v>7.3290198948305723E-4</v>
      </c>
    </row>
    <row r="3968" spans="1:12" ht="14.4" x14ac:dyDescent="0.3">
      <c r="A3968" s="8">
        <v>38384</v>
      </c>
      <c r="B3968" s="260">
        <v>1181.2700199999999</v>
      </c>
      <c r="C3968" s="260">
        <v>1190.3900149999999</v>
      </c>
      <c r="D3968" s="260">
        <v>1180.9499510000001</v>
      </c>
      <c r="E3968" s="260">
        <v>1189.410034</v>
      </c>
      <c r="F3968" s="261">
        <v>1189.410034</v>
      </c>
      <c r="G3968" s="260">
        <v>1681980000</v>
      </c>
      <c r="H3968" s="263">
        <f t="shared" si="61"/>
        <v>6.89090035485711E-3</v>
      </c>
      <c r="I3968" s="262"/>
      <c r="J3968" s="266">
        <v>3966</v>
      </c>
      <c r="K3968">
        <v>6.89090035485711E-3</v>
      </c>
      <c r="L3968" s="267">
        <v>7.353590217320093E-4</v>
      </c>
    </row>
    <row r="3969" spans="1:12" ht="14.4" x14ac:dyDescent="0.3">
      <c r="A3969" s="8">
        <v>38383</v>
      </c>
      <c r="B3969" s="260">
        <v>1171.3599850000001</v>
      </c>
      <c r="C3969" s="260">
        <v>1182.0699460000001</v>
      </c>
      <c r="D3969" s="260">
        <v>1171.3599850000001</v>
      </c>
      <c r="E3969" s="260">
        <v>1181.2700199999999</v>
      </c>
      <c r="F3969" s="261">
        <v>1181.2700199999999</v>
      </c>
      <c r="G3969" s="260">
        <v>1679800000</v>
      </c>
      <c r="H3969" s="263">
        <f t="shared" si="61"/>
        <v>8.4602813199222259E-3</v>
      </c>
      <c r="I3969" s="262"/>
      <c r="J3969" s="266">
        <v>3967</v>
      </c>
      <c r="K3969">
        <v>8.4602813199222259E-3</v>
      </c>
      <c r="L3969" s="267">
        <v>7.3583256620974842E-4</v>
      </c>
    </row>
    <row r="3970" spans="1:12" ht="14.4" x14ac:dyDescent="0.3">
      <c r="A3970" s="8">
        <v>38380</v>
      </c>
      <c r="B3970" s="260">
        <v>1174.5500489999999</v>
      </c>
      <c r="C3970" s="260">
        <v>1175.6099850000001</v>
      </c>
      <c r="D3970" s="260">
        <v>1166.25</v>
      </c>
      <c r="E3970" s="260">
        <v>1171.3599850000001</v>
      </c>
      <c r="F3970" s="261">
        <v>1171.3599850000001</v>
      </c>
      <c r="G3970" s="260">
        <v>1641800000</v>
      </c>
      <c r="H3970" s="263">
        <f t="shared" si="61"/>
        <v>-2.715988137513494E-3</v>
      </c>
      <c r="I3970" s="262"/>
      <c r="J3970" s="266">
        <v>3968</v>
      </c>
      <c r="K3970">
        <v>-2.715988137513494E-3</v>
      </c>
      <c r="L3970" s="267">
        <v>7.3637052599760027E-4</v>
      </c>
    </row>
    <row r="3971" spans="1:12" ht="14.4" x14ac:dyDescent="0.3">
      <c r="A3971" s="8">
        <v>38379</v>
      </c>
      <c r="B3971" s="260">
        <v>1174.0699460000001</v>
      </c>
      <c r="C3971" s="260">
        <v>1177.5</v>
      </c>
      <c r="D3971" s="260">
        <v>1170.150024</v>
      </c>
      <c r="E3971" s="260">
        <v>1174.5500489999999</v>
      </c>
      <c r="F3971" s="261">
        <v>1174.5500489999999</v>
      </c>
      <c r="G3971" s="260">
        <v>1600600000</v>
      </c>
      <c r="H3971" s="263">
        <f t="shared" si="61"/>
        <v>4.0892197405747392E-4</v>
      </c>
      <c r="I3971" s="262"/>
      <c r="J3971" s="266">
        <v>3969</v>
      </c>
      <c r="K3971">
        <v>4.0892197405747392E-4</v>
      </c>
      <c r="L3971" s="267">
        <v>7.3772315609480616E-4</v>
      </c>
    </row>
    <row r="3972" spans="1:12" ht="14.4" x14ac:dyDescent="0.3">
      <c r="A3972" s="8">
        <v>38378</v>
      </c>
      <c r="B3972" s="260">
        <v>1168.410034</v>
      </c>
      <c r="C3972" s="260">
        <v>1175.959961</v>
      </c>
      <c r="D3972" s="260">
        <v>1168.410034</v>
      </c>
      <c r="E3972" s="260">
        <v>1174.0699460000001</v>
      </c>
      <c r="F3972" s="261">
        <v>1174.0699460000001</v>
      </c>
      <c r="G3972" s="260">
        <v>1635900000</v>
      </c>
      <c r="H3972" s="263">
        <f t="shared" ref="H3972:H4035" si="62">(F3972-F3973)/F3973</f>
        <v>4.8441145105743563E-3</v>
      </c>
      <c r="I3972" s="262"/>
      <c r="J3972" s="266">
        <v>3970</v>
      </c>
      <c r="K3972">
        <v>4.8441145105743563E-3</v>
      </c>
      <c r="L3972" s="267">
        <v>7.3812392367694302E-4</v>
      </c>
    </row>
    <row r="3973" spans="1:12" ht="14.4" x14ac:dyDescent="0.3">
      <c r="A3973" s="8">
        <v>38377</v>
      </c>
      <c r="B3973" s="260">
        <v>1163.75</v>
      </c>
      <c r="C3973" s="260">
        <v>1174.3000489999999</v>
      </c>
      <c r="D3973" s="260">
        <v>1163.75</v>
      </c>
      <c r="E3973" s="260">
        <v>1168.410034</v>
      </c>
      <c r="F3973" s="261">
        <v>1168.410034</v>
      </c>
      <c r="G3973" s="260">
        <v>1610400000</v>
      </c>
      <c r="H3973" s="263">
        <f t="shared" si="62"/>
        <v>4.0043256713211562E-3</v>
      </c>
      <c r="I3973" s="262"/>
      <c r="J3973" s="266">
        <v>3971</v>
      </c>
      <c r="K3973">
        <v>4.0043256713211562E-3</v>
      </c>
      <c r="L3973" s="267">
        <v>7.3857801397738949E-4</v>
      </c>
    </row>
    <row r="3974" spans="1:12" ht="14.4" x14ac:dyDescent="0.3">
      <c r="A3974" s="8">
        <v>38376</v>
      </c>
      <c r="B3974" s="260">
        <v>1167.869995</v>
      </c>
      <c r="C3974" s="260">
        <v>1173.030029</v>
      </c>
      <c r="D3974" s="260">
        <v>1163.75</v>
      </c>
      <c r="E3974" s="260">
        <v>1163.75</v>
      </c>
      <c r="F3974" s="261">
        <v>1163.75</v>
      </c>
      <c r="G3974" s="260">
        <v>1494600000</v>
      </c>
      <c r="H3974" s="263">
        <f t="shared" si="62"/>
        <v>-3.5277856419284213E-3</v>
      </c>
      <c r="I3974" s="262"/>
      <c r="J3974" s="266">
        <v>3972</v>
      </c>
      <c r="K3974">
        <v>-3.5277856419284213E-3</v>
      </c>
      <c r="L3974" s="267">
        <v>7.3860935688238149E-4</v>
      </c>
    </row>
    <row r="3975" spans="1:12" ht="14.4" x14ac:dyDescent="0.3">
      <c r="A3975" s="8">
        <v>38373</v>
      </c>
      <c r="B3975" s="260">
        <v>1175.410034</v>
      </c>
      <c r="C3975" s="260">
        <v>1179.4499510000001</v>
      </c>
      <c r="D3975" s="260">
        <v>1167.8199460000001</v>
      </c>
      <c r="E3975" s="260">
        <v>1167.869995</v>
      </c>
      <c r="F3975" s="261">
        <v>1167.869995</v>
      </c>
      <c r="G3975" s="260">
        <v>1643500000</v>
      </c>
      <c r="H3975" s="263">
        <f t="shared" si="62"/>
        <v>-6.4148159211647321E-3</v>
      </c>
      <c r="I3975" s="262"/>
      <c r="J3975" s="266">
        <v>3973</v>
      </c>
      <c r="K3975">
        <v>-6.4148159211647321E-3</v>
      </c>
      <c r="L3975" s="267">
        <v>7.3951387623181933E-4</v>
      </c>
    </row>
    <row r="3976" spans="1:12" ht="14.4" x14ac:dyDescent="0.3">
      <c r="A3976" s="8">
        <v>38372</v>
      </c>
      <c r="B3976" s="260">
        <v>1184.630005</v>
      </c>
      <c r="C3976" s="260">
        <v>1184.630005</v>
      </c>
      <c r="D3976" s="260">
        <v>1173.420044</v>
      </c>
      <c r="E3976" s="260">
        <v>1175.410034</v>
      </c>
      <c r="F3976" s="261">
        <v>1175.410034</v>
      </c>
      <c r="G3976" s="260">
        <v>1692000000</v>
      </c>
      <c r="H3976" s="263">
        <f t="shared" si="62"/>
        <v>-7.7829963457661929E-3</v>
      </c>
      <c r="I3976" s="262"/>
      <c r="J3976" s="266">
        <v>3974</v>
      </c>
      <c r="K3976">
        <v>-7.7829963457661929E-3</v>
      </c>
      <c r="L3976" s="267">
        <v>7.3978211299716742E-4</v>
      </c>
    </row>
    <row r="3977" spans="1:12" ht="14.4" x14ac:dyDescent="0.3">
      <c r="A3977" s="8">
        <v>38371</v>
      </c>
      <c r="B3977" s="260">
        <v>1195.9799800000001</v>
      </c>
      <c r="C3977" s="260">
        <v>1195.9799800000001</v>
      </c>
      <c r="D3977" s="260">
        <v>1184.410034</v>
      </c>
      <c r="E3977" s="260">
        <v>1184.630005</v>
      </c>
      <c r="F3977" s="261">
        <v>1184.630005</v>
      </c>
      <c r="G3977" s="260">
        <v>1498700000</v>
      </c>
      <c r="H3977" s="263">
        <f t="shared" si="62"/>
        <v>-9.4901045082711882E-3</v>
      </c>
      <c r="I3977" s="262"/>
      <c r="J3977" s="266">
        <v>3975</v>
      </c>
      <c r="K3977">
        <v>-9.4901045082711882E-3</v>
      </c>
      <c r="L3977" s="267">
        <v>7.423351621382425E-4</v>
      </c>
    </row>
    <row r="3978" spans="1:12" ht="14.4" x14ac:dyDescent="0.3">
      <c r="A3978" s="8">
        <v>38370</v>
      </c>
      <c r="B3978" s="260">
        <v>1184.5200199999999</v>
      </c>
      <c r="C3978" s="260">
        <v>1195.9799800000001</v>
      </c>
      <c r="D3978" s="260">
        <v>1180.099976</v>
      </c>
      <c r="E3978" s="260">
        <v>1195.9799800000001</v>
      </c>
      <c r="F3978" s="261">
        <v>1195.9799800000001</v>
      </c>
      <c r="G3978" s="260">
        <v>1596800000</v>
      </c>
      <c r="H3978" s="263">
        <f t="shared" si="62"/>
        <v>9.674771051991285E-3</v>
      </c>
      <c r="I3978" s="262"/>
      <c r="J3978" s="266">
        <v>3976</v>
      </c>
      <c r="K3978">
        <v>9.674771051991285E-3</v>
      </c>
      <c r="L3978" s="267">
        <v>7.4477227783019493E-4</v>
      </c>
    </row>
    <row r="3979" spans="1:12" ht="14.4" x14ac:dyDescent="0.3">
      <c r="A3979" s="8">
        <v>38366</v>
      </c>
      <c r="B3979" s="260">
        <v>1177.4499510000001</v>
      </c>
      <c r="C3979" s="260">
        <v>1185.209961</v>
      </c>
      <c r="D3979" s="260">
        <v>1177.4499510000001</v>
      </c>
      <c r="E3979" s="260">
        <v>1184.5200199999999</v>
      </c>
      <c r="F3979" s="261">
        <v>1184.5200199999999</v>
      </c>
      <c r="G3979" s="260">
        <v>1335400000</v>
      </c>
      <c r="H3979" s="263">
        <f t="shared" si="62"/>
        <v>6.0045601038034059E-3</v>
      </c>
      <c r="I3979" s="262"/>
      <c r="J3979" s="266">
        <v>3977</v>
      </c>
      <c r="K3979">
        <v>6.0045601038034059E-3</v>
      </c>
      <c r="L3979" s="267">
        <v>7.4865121690597151E-4</v>
      </c>
    </row>
    <row r="3980" spans="1:12" ht="14.4" x14ac:dyDescent="0.3">
      <c r="A3980" s="8">
        <v>38365</v>
      </c>
      <c r="B3980" s="260">
        <v>1187.6999510000001</v>
      </c>
      <c r="C3980" s="260">
        <v>1187.6999510000001</v>
      </c>
      <c r="D3980" s="260">
        <v>1175.8100589999999</v>
      </c>
      <c r="E3980" s="260">
        <v>1177.4499510000001</v>
      </c>
      <c r="F3980" s="261">
        <v>1177.4499510000001</v>
      </c>
      <c r="G3980" s="260">
        <v>1510300000</v>
      </c>
      <c r="H3980" s="263">
        <f t="shared" si="62"/>
        <v>-8.6301258086016377E-3</v>
      </c>
      <c r="I3980" s="262"/>
      <c r="J3980" s="266">
        <v>3978</v>
      </c>
      <c r="K3980">
        <v>-8.6301258086016377E-3</v>
      </c>
      <c r="L3980" s="267">
        <v>7.4949275956375341E-4</v>
      </c>
    </row>
    <row r="3981" spans="1:12" ht="14.4" x14ac:dyDescent="0.3">
      <c r="A3981" s="8">
        <v>38364</v>
      </c>
      <c r="B3981" s="260">
        <v>1182.98999</v>
      </c>
      <c r="C3981" s="260">
        <v>1187.920044</v>
      </c>
      <c r="D3981" s="260">
        <v>1175.6400149999999</v>
      </c>
      <c r="E3981" s="260">
        <v>1187.6999510000001</v>
      </c>
      <c r="F3981" s="261">
        <v>1187.6999510000001</v>
      </c>
      <c r="G3981" s="260">
        <v>1562100000</v>
      </c>
      <c r="H3981" s="263">
        <f t="shared" si="62"/>
        <v>3.9814039339420119E-3</v>
      </c>
      <c r="I3981" s="262"/>
      <c r="J3981" s="266">
        <v>3979</v>
      </c>
      <c r="K3981">
        <v>3.9814039339420119E-3</v>
      </c>
      <c r="L3981" s="267">
        <v>7.5128518483682778E-4</v>
      </c>
    </row>
    <row r="3982" spans="1:12" ht="14.4" x14ac:dyDescent="0.3">
      <c r="A3982" s="8">
        <v>38363</v>
      </c>
      <c r="B3982" s="260">
        <v>1190.25</v>
      </c>
      <c r="C3982" s="260">
        <v>1190.25</v>
      </c>
      <c r="D3982" s="260">
        <v>1180.4300539999999</v>
      </c>
      <c r="E3982" s="260">
        <v>1182.98999</v>
      </c>
      <c r="F3982" s="261">
        <v>1182.98999</v>
      </c>
      <c r="G3982" s="260">
        <v>1488800000</v>
      </c>
      <c r="H3982" s="263">
        <f t="shared" si="62"/>
        <v>-6.0995673177903515E-3</v>
      </c>
      <c r="I3982" s="262"/>
      <c r="J3982" s="266">
        <v>3980</v>
      </c>
      <c r="K3982">
        <v>-6.0995673177903515E-3</v>
      </c>
      <c r="L3982" s="267">
        <v>7.5312583982264274E-4</v>
      </c>
    </row>
    <row r="3983" spans="1:12" ht="14.4" x14ac:dyDescent="0.3">
      <c r="A3983" s="8">
        <v>38362</v>
      </c>
      <c r="B3983" s="260">
        <v>1186.1899410000001</v>
      </c>
      <c r="C3983" s="260">
        <v>1194.780029</v>
      </c>
      <c r="D3983" s="260">
        <v>1184.8000489999999</v>
      </c>
      <c r="E3983" s="260">
        <v>1190.25</v>
      </c>
      <c r="F3983" s="261">
        <v>1190.25</v>
      </c>
      <c r="G3983" s="260">
        <v>1490400000</v>
      </c>
      <c r="H3983" s="263">
        <f t="shared" si="62"/>
        <v>3.4227730818364019E-3</v>
      </c>
      <c r="I3983" s="262"/>
      <c r="J3983" s="266">
        <v>3981</v>
      </c>
      <c r="K3983">
        <v>3.4227730818364019E-3</v>
      </c>
      <c r="L3983" s="267">
        <v>7.5349664127098855E-4</v>
      </c>
    </row>
    <row r="3984" spans="1:12" ht="14.4" x14ac:dyDescent="0.3">
      <c r="A3984" s="8">
        <v>38359</v>
      </c>
      <c r="B3984" s="260">
        <v>1187.8900149999999</v>
      </c>
      <c r="C3984" s="260">
        <v>1192.1999510000001</v>
      </c>
      <c r="D3984" s="260">
        <v>1182.160034</v>
      </c>
      <c r="E3984" s="260">
        <v>1186.1899410000001</v>
      </c>
      <c r="F3984" s="261">
        <v>1186.1899410000001</v>
      </c>
      <c r="G3984" s="260">
        <v>1477900000</v>
      </c>
      <c r="H3984" s="263">
        <f t="shared" si="62"/>
        <v>-1.4311712183218063E-3</v>
      </c>
      <c r="I3984" s="262"/>
      <c r="J3984" s="266">
        <v>3982</v>
      </c>
      <c r="K3984">
        <v>-1.4311712183218063E-3</v>
      </c>
      <c r="L3984" s="267">
        <v>7.571208321886354E-4</v>
      </c>
    </row>
    <row r="3985" spans="1:12" ht="14.4" x14ac:dyDescent="0.3">
      <c r="A3985" s="8">
        <v>38358</v>
      </c>
      <c r="B3985" s="260">
        <v>1183.73999</v>
      </c>
      <c r="C3985" s="260">
        <v>1191.630005</v>
      </c>
      <c r="D3985" s="260">
        <v>1183.2700199999999</v>
      </c>
      <c r="E3985" s="260">
        <v>1187.8900149999999</v>
      </c>
      <c r="F3985" s="261">
        <v>1187.8900149999999</v>
      </c>
      <c r="G3985" s="260">
        <v>1569100000</v>
      </c>
      <c r="H3985" s="263">
        <f t="shared" si="62"/>
        <v>3.505858579636153E-3</v>
      </c>
      <c r="I3985" s="262"/>
      <c r="J3985" s="266">
        <v>3983</v>
      </c>
      <c r="K3985">
        <v>3.505858579636153E-3</v>
      </c>
      <c r="L3985" s="267">
        <v>7.5840311129960977E-4</v>
      </c>
    </row>
    <row r="3986" spans="1:12" ht="14.4" x14ac:dyDescent="0.3">
      <c r="A3986" s="8">
        <v>38357</v>
      </c>
      <c r="B3986" s="260">
        <v>1188.0500489999999</v>
      </c>
      <c r="C3986" s="260">
        <v>1192.7299800000001</v>
      </c>
      <c r="D3986" s="260">
        <v>1183.719971</v>
      </c>
      <c r="E3986" s="260">
        <v>1183.73999</v>
      </c>
      <c r="F3986" s="261">
        <v>1183.73999</v>
      </c>
      <c r="G3986" s="260">
        <v>1738900000</v>
      </c>
      <c r="H3986" s="263">
        <f t="shared" si="62"/>
        <v>-3.6278429546194231E-3</v>
      </c>
      <c r="I3986" s="262"/>
      <c r="J3986" s="266">
        <v>3984</v>
      </c>
      <c r="K3986">
        <v>-3.6278429546194231E-3</v>
      </c>
      <c r="L3986" s="267">
        <v>7.6154463189474471E-4</v>
      </c>
    </row>
    <row r="3987" spans="1:12" ht="14.4" x14ac:dyDescent="0.3">
      <c r="A3987" s="8">
        <v>38356</v>
      </c>
      <c r="B3987" s="260">
        <v>1202.079956</v>
      </c>
      <c r="C3987" s="260">
        <v>1205.839966</v>
      </c>
      <c r="D3987" s="260">
        <v>1185.3900149999999</v>
      </c>
      <c r="E3987" s="260">
        <v>1188.0500489999999</v>
      </c>
      <c r="F3987" s="261">
        <v>1188.0500489999999</v>
      </c>
      <c r="G3987" s="260">
        <v>1721000000</v>
      </c>
      <c r="H3987" s="263">
        <f t="shared" si="62"/>
        <v>-1.1671359238603005E-2</v>
      </c>
      <c r="I3987" s="262"/>
      <c r="J3987" s="266">
        <v>3985</v>
      </c>
      <c r="K3987">
        <v>-1.1671359238603005E-2</v>
      </c>
      <c r="L3987" s="267">
        <v>7.6687590774510779E-4</v>
      </c>
    </row>
    <row r="3988" spans="1:12" ht="14.4" x14ac:dyDescent="0.3">
      <c r="A3988" s="8">
        <v>38355</v>
      </c>
      <c r="B3988" s="260">
        <v>1211.920044</v>
      </c>
      <c r="C3988" s="260">
        <v>1217.8000489999999</v>
      </c>
      <c r="D3988" s="260">
        <v>1200.3199460000001</v>
      </c>
      <c r="E3988" s="260">
        <v>1202.079956</v>
      </c>
      <c r="F3988" s="261">
        <v>1202.079956</v>
      </c>
      <c r="G3988" s="260">
        <v>1510800000</v>
      </c>
      <c r="H3988" s="263">
        <f t="shared" si="62"/>
        <v>-8.1194201290064015E-3</v>
      </c>
      <c r="I3988" s="262"/>
      <c r="J3988" s="266">
        <v>3986</v>
      </c>
      <c r="K3988">
        <v>-8.1194201290064015E-3</v>
      </c>
      <c r="L3988" s="267">
        <v>7.6841148522917529E-4</v>
      </c>
    </row>
    <row r="3989" spans="1:12" ht="14.4" x14ac:dyDescent="0.3">
      <c r="A3989" s="8">
        <v>38352</v>
      </c>
      <c r="B3989" s="260">
        <v>1213.5500489999999</v>
      </c>
      <c r="C3989" s="260">
        <v>1217.329956</v>
      </c>
      <c r="D3989" s="260">
        <v>1211.650024</v>
      </c>
      <c r="E3989" s="260">
        <v>1211.920044</v>
      </c>
      <c r="F3989" s="261">
        <v>1211.920044</v>
      </c>
      <c r="G3989" s="260">
        <v>786900000</v>
      </c>
      <c r="H3989" s="263">
        <f t="shared" si="62"/>
        <v>-1.3431708081122437E-3</v>
      </c>
      <c r="I3989" s="262"/>
      <c r="J3989" s="266">
        <v>3987</v>
      </c>
      <c r="K3989">
        <v>-1.3431708081122437E-3</v>
      </c>
      <c r="L3989" s="267">
        <v>7.6841352349990783E-4</v>
      </c>
    </row>
    <row r="3990" spans="1:12" ht="14.4" x14ac:dyDescent="0.3">
      <c r="A3990" s="8">
        <v>38351</v>
      </c>
      <c r="B3990" s="260">
        <v>1213.4499510000001</v>
      </c>
      <c r="C3990" s="260">
        <v>1216.469971</v>
      </c>
      <c r="D3990" s="260">
        <v>1213.410034</v>
      </c>
      <c r="E3990" s="260">
        <v>1213.5500489999999</v>
      </c>
      <c r="F3990" s="261">
        <v>1213.5500489999999</v>
      </c>
      <c r="G3990" s="260">
        <v>829800000</v>
      </c>
      <c r="H3990" s="263">
        <f t="shared" si="62"/>
        <v>8.2490423208141848E-5</v>
      </c>
      <c r="I3990" s="262"/>
      <c r="J3990" s="266">
        <v>3988</v>
      </c>
      <c r="K3990">
        <v>8.2490423208141848E-5</v>
      </c>
      <c r="L3990" s="267">
        <v>7.7123353389476929E-4</v>
      </c>
    </row>
    <row r="3991" spans="1:12" ht="14.4" x14ac:dyDescent="0.3">
      <c r="A3991" s="8">
        <v>38350</v>
      </c>
      <c r="B3991" s="260">
        <v>1213.540039</v>
      </c>
      <c r="C3991" s="260">
        <v>1213.849976</v>
      </c>
      <c r="D3991" s="260">
        <v>1210.9499510000001</v>
      </c>
      <c r="E3991" s="260">
        <v>1213.4499510000001</v>
      </c>
      <c r="F3991" s="261">
        <v>1213.4499510000001</v>
      </c>
      <c r="G3991" s="260">
        <v>925900000</v>
      </c>
      <c r="H3991" s="263">
        <f t="shared" si="62"/>
        <v>-7.4235704719029331E-5</v>
      </c>
      <c r="I3991" s="262"/>
      <c r="J3991" s="266">
        <v>3989</v>
      </c>
      <c r="K3991">
        <v>-7.4235704719029331E-5</v>
      </c>
      <c r="L3991" s="267">
        <v>7.7132414866989919E-4</v>
      </c>
    </row>
    <row r="3992" spans="1:12" ht="14.4" x14ac:dyDescent="0.3">
      <c r="A3992" s="8">
        <v>38349</v>
      </c>
      <c r="B3992" s="260">
        <v>1204.920044</v>
      </c>
      <c r="C3992" s="260">
        <v>1213.540039</v>
      </c>
      <c r="D3992" s="260">
        <v>1204.920044</v>
      </c>
      <c r="E3992" s="260">
        <v>1213.540039</v>
      </c>
      <c r="F3992" s="261">
        <v>1213.540039</v>
      </c>
      <c r="G3992" s="260">
        <v>983000000</v>
      </c>
      <c r="H3992" s="263">
        <f t="shared" si="62"/>
        <v>7.1539975145438091E-3</v>
      </c>
      <c r="I3992" s="262"/>
      <c r="J3992" s="266">
        <v>3990</v>
      </c>
      <c r="K3992">
        <v>7.1539975145438091E-3</v>
      </c>
      <c r="L3992" s="267">
        <v>7.7632519010777405E-4</v>
      </c>
    </row>
    <row r="3993" spans="1:12" ht="14.4" x14ac:dyDescent="0.3">
      <c r="A3993" s="8">
        <v>38348</v>
      </c>
      <c r="B3993" s="260">
        <v>1210.130005</v>
      </c>
      <c r="C3993" s="260">
        <v>1214.130005</v>
      </c>
      <c r="D3993" s="260">
        <v>1204.920044</v>
      </c>
      <c r="E3993" s="260">
        <v>1204.920044</v>
      </c>
      <c r="F3993" s="261">
        <v>1204.920044</v>
      </c>
      <c r="G3993" s="260">
        <v>922000000</v>
      </c>
      <c r="H3993" s="263">
        <f t="shared" si="62"/>
        <v>-4.3052903229186699E-3</v>
      </c>
      <c r="I3993" s="262"/>
      <c r="J3993" s="266">
        <v>3991</v>
      </c>
      <c r="K3993">
        <v>-4.3052903229186699E-3</v>
      </c>
      <c r="L3993" s="267">
        <v>7.8180809681194143E-4</v>
      </c>
    </row>
    <row r="3994" spans="1:12" ht="14.4" x14ac:dyDescent="0.3">
      <c r="A3994" s="8">
        <v>38344</v>
      </c>
      <c r="B3994" s="260">
        <v>1209.5699460000001</v>
      </c>
      <c r="C3994" s="260">
        <v>1213.660034</v>
      </c>
      <c r="D3994" s="260">
        <v>1208.709961</v>
      </c>
      <c r="E3994" s="260">
        <v>1210.130005</v>
      </c>
      <c r="F3994" s="261">
        <v>1210.130005</v>
      </c>
      <c r="G3994" s="260">
        <v>956100000</v>
      </c>
      <c r="H3994" s="263">
        <f t="shared" si="62"/>
        <v>4.6302324379999941E-4</v>
      </c>
      <c r="I3994" s="262"/>
      <c r="J3994" s="266">
        <v>3992</v>
      </c>
      <c r="K3994">
        <v>4.6302324379999941E-4</v>
      </c>
      <c r="L3994" s="267">
        <v>7.8303501449280817E-4</v>
      </c>
    </row>
    <row r="3995" spans="1:12" ht="14.4" x14ac:dyDescent="0.3">
      <c r="A3995" s="8">
        <v>38343</v>
      </c>
      <c r="B3995" s="260">
        <v>1205.4499510000001</v>
      </c>
      <c r="C3995" s="260">
        <v>1211.420044</v>
      </c>
      <c r="D3995" s="260">
        <v>1203.849976</v>
      </c>
      <c r="E3995" s="260">
        <v>1209.5699460000001</v>
      </c>
      <c r="F3995" s="261">
        <v>1209.5699460000001</v>
      </c>
      <c r="G3995" s="260">
        <v>1390800000</v>
      </c>
      <c r="H3995" s="263">
        <f t="shared" si="62"/>
        <v>3.4178067671596073E-3</v>
      </c>
      <c r="I3995" s="262"/>
      <c r="J3995" s="266">
        <v>3993</v>
      </c>
      <c r="K3995">
        <v>3.4178067671596073E-3</v>
      </c>
      <c r="L3995" s="267">
        <v>7.8320212122106009E-4</v>
      </c>
    </row>
    <row r="3996" spans="1:12" ht="14.4" x14ac:dyDescent="0.3">
      <c r="A3996" s="8">
        <v>38342</v>
      </c>
      <c r="B3996" s="260">
        <v>1194.650024</v>
      </c>
      <c r="C3996" s="260">
        <v>1205.9300539999999</v>
      </c>
      <c r="D3996" s="260">
        <v>1194.650024</v>
      </c>
      <c r="E3996" s="260">
        <v>1205.4499510000001</v>
      </c>
      <c r="F3996" s="261">
        <v>1205.4499510000001</v>
      </c>
      <c r="G3996" s="260">
        <v>1483700000</v>
      </c>
      <c r="H3996" s="263">
        <f t="shared" si="62"/>
        <v>9.0402434043729829E-3</v>
      </c>
      <c r="I3996" s="262"/>
      <c r="J3996" s="266">
        <v>3994</v>
      </c>
      <c r="K3996">
        <v>9.0402434043729829E-3</v>
      </c>
      <c r="L3996" s="267">
        <v>7.8347730510536272E-4</v>
      </c>
    </row>
    <row r="3997" spans="1:12" ht="14.4" x14ac:dyDescent="0.3">
      <c r="A3997" s="8">
        <v>38341</v>
      </c>
      <c r="B3997" s="260">
        <v>1194.1999510000001</v>
      </c>
      <c r="C3997" s="260">
        <v>1203.4300539999999</v>
      </c>
      <c r="D3997" s="260">
        <v>1193.3599850000001</v>
      </c>
      <c r="E3997" s="260">
        <v>1194.650024</v>
      </c>
      <c r="F3997" s="261">
        <v>1194.650024</v>
      </c>
      <c r="G3997" s="260">
        <v>1422800000</v>
      </c>
      <c r="H3997" s="263">
        <f t="shared" si="62"/>
        <v>3.7688244721756386E-4</v>
      </c>
      <c r="I3997" s="262"/>
      <c r="J3997" s="266">
        <v>3995</v>
      </c>
      <c r="K3997">
        <v>3.7688244721756386E-4</v>
      </c>
      <c r="L3997" s="267">
        <v>7.8486109416395851E-4</v>
      </c>
    </row>
    <row r="3998" spans="1:12" ht="14.4" x14ac:dyDescent="0.3">
      <c r="A3998" s="8">
        <v>38338</v>
      </c>
      <c r="B3998" s="260">
        <v>1203.209961</v>
      </c>
      <c r="C3998" s="260">
        <v>1203.209961</v>
      </c>
      <c r="D3998" s="260">
        <v>1193.48999</v>
      </c>
      <c r="E3998" s="260">
        <v>1194.1999510000001</v>
      </c>
      <c r="F3998" s="261">
        <v>1194.1999510000001</v>
      </c>
      <c r="G3998" s="260">
        <v>2335000000</v>
      </c>
      <c r="H3998" s="263">
        <f t="shared" si="62"/>
        <v>-7.488310678970489E-3</v>
      </c>
      <c r="I3998" s="262"/>
      <c r="J3998" s="266">
        <v>3996</v>
      </c>
      <c r="K3998">
        <v>-7.488310678970489E-3</v>
      </c>
      <c r="L3998" s="267">
        <v>7.8798349209758135E-4</v>
      </c>
    </row>
    <row r="3999" spans="1:12" ht="14.4" x14ac:dyDescent="0.3">
      <c r="A3999" s="8">
        <v>38337</v>
      </c>
      <c r="B3999" s="260">
        <v>1205.719971</v>
      </c>
      <c r="C3999" s="260">
        <v>1207.969971</v>
      </c>
      <c r="D3999" s="260">
        <v>1198.410034</v>
      </c>
      <c r="E3999" s="260">
        <v>1203.209961</v>
      </c>
      <c r="F3999" s="261">
        <v>1203.209961</v>
      </c>
      <c r="G3999" s="260">
        <v>1793900000</v>
      </c>
      <c r="H3999" s="263">
        <f t="shared" si="62"/>
        <v>-2.0817520322884042E-3</v>
      </c>
      <c r="I3999" s="262"/>
      <c r="J3999" s="266">
        <v>3997</v>
      </c>
      <c r="K3999">
        <v>-2.0817520322884042E-3</v>
      </c>
      <c r="L3999" s="267">
        <v>7.8913812139709701E-4</v>
      </c>
    </row>
    <row r="4000" spans="1:12" ht="14.4" x14ac:dyDescent="0.3">
      <c r="A4000" s="8">
        <v>38336</v>
      </c>
      <c r="B4000" s="260">
        <v>1203.380005</v>
      </c>
      <c r="C4000" s="260">
        <v>1206.6099850000001</v>
      </c>
      <c r="D4000" s="260">
        <v>1199.4399410000001</v>
      </c>
      <c r="E4000" s="260">
        <v>1205.719971</v>
      </c>
      <c r="F4000" s="261">
        <v>1205.719971</v>
      </c>
      <c r="G4000" s="260">
        <v>1695800000</v>
      </c>
      <c r="H4000" s="263">
        <f t="shared" si="62"/>
        <v>1.9444946652574671E-3</v>
      </c>
      <c r="I4000" s="262"/>
      <c r="J4000" s="266">
        <v>3998</v>
      </c>
      <c r="K4000">
        <v>1.9444946652574671E-3</v>
      </c>
      <c r="L4000" s="267">
        <v>7.9034130234535043E-4</v>
      </c>
    </row>
    <row r="4001" spans="1:12" ht="14.4" x14ac:dyDescent="0.3">
      <c r="A4001" s="8">
        <v>38335</v>
      </c>
      <c r="B4001" s="260">
        <v>1198.6800539999999</v>
      </c>
      <c r="C4001" s="260">
        <v>1205.290039</v>
      </c>
      <c r="D4001" s="260">
        <v>1197.839966</v>
      </c>
      <c r="E4001" s="260">
        <v>1203.380005</v>
      </c>
      <c r="F4001" s="261">
        <v>1203.380005</v>
      </c>
      <c r="G4001" s="260">
        <v>1544400000</v>
      </c>
      <c r="H4001" s="263">
        <f t="shared" si="62"/>
        <v>3.9209386894495336E-3</v>
      </c>
      <c r="I4001" s="262"/>
      <c r="J4001" s="266">
        <v>3999</v>
      </c>
      <c r="K4001">
        <v>3.9209386894495336E-3</v>
      </c>
      <c r="L4001" s="267">
        <v>7.9067919231480609E-4</v>
      </c>
    </row>
    <row r="4002" spans="1:12" ht="14.4" x14ac:dyDescent="0.3">
      <c r="A4002" s="8">
        <v>38334</v>
      </c>
      <c r="B4002" s="260">
        <v>1188</v>
      </c>
      <c r="C4002" s="260">
        <v>1198.73999</v>
      </c>
      <c r="D4002" s="260">
        <v>1188</v>
      </c>
      <c r="E4002" s="260">
        <v>1198.6800539999999</v>
      </c>
      <c r="F4002" s="261">
        <v>1198.6800539999999</v>
      </c>
      <c r="G4002" s="260">
        <v>1436100000</v>
      </c>
      <c r="H4002" s="263">
        <f t="shared" si="62"/>
        <v>8.9899444444443838E-3</v>
      </c>
      <c r="I4002" s="262"/>
      <c r="J4002" s="266">
        <v>4000</v>
      </c>
      <c r="K4002">
        <v>8.9899444444443838E-3</v>
      </c>
      <c r="L4002" s="267">
        <v>7.9094086924078955E-4</v>
      </c>
    </row>
    <row r="4003" spans="1:12" ht="14.4" x14ac:dyDescent="0.3">
      <c r="A4003" s="8">
        <v>38331</v>
      </c>
      <c r="B4003" s="260">
        <v>1189.23999</v>
      </c>
      <c r="C4003" s="260">
        <v>1191.4499510000001</v>
      </c>
      <c r="D4003" s="260">
        <v>1185.23999</v>
      </c>
      <c r="E4003" s="260">
        <v>1188</v>
      </c>
      <c r="F4003" s="261">
        <v>1188</v>
      </c>
      <c r="G4003" s="260">
        <v>1443700000</v>
      </c>
      <c r="H4003" s="263">
        <f t="shared" si="62"/>
        <v>-1.0426743217742235E-3</v>
      </c>
      <c r="I4003" s="262"/>
      <c r="J4003" s="266">
        <v>4001</v>
      </c>
      <c r="K4003">
        <v>-1.0426743217742235E-3</v>
      </c>
      <c r="L4003" s="267">
        <v>7.9288378467389409E-4</v>
      </c>
    </row>
    <row r="4004" spans="1:12" ht="14.4" x14ac:dyDescent="0.3">
      <c r="A4004" s="8">
        <v>38330</v>
      </c>
      <c r="B4004" s="260">
        <v>1182.8100589999999</v>
      </c>
      <c r="C4004" s="260">
        <v>1190.51001</v>
      </c>
      <c r="D4004" s="260">
        <v>1173.790039</v>
      </c>
      <c r="E4004" s="260">
        <v>1189.23999</v>
      </c>
      <c r="F4004" s="261">
        <v>1189.23999</v>
      </c>
      <c r="G4004" s="260">
        <v>1624700000</v>
      </c>
      <c r="H4004" s="263">
        <f t="shared" si="62"/>
        <v>5.4361483917682212E-3</v>
      </c>
      <c r="I4004" s="262"/>
      <c r="J4004" s="266">
        <v>4002</v>
      </c>
      <c r="K4004">
        <v>5.4361483917682212E-3</v>
      </c>
      <c r="L4004" s="267">
        <v>7.9368841839437911E-4</v>
      </c>
    </row>
    <row r="4005" spans="1:12" ht="14.4" x14ac:dyDescent="0.3">
      <c r="A4005" s="8">
        <v>38329</v>
      </c>
      <c r="B4005" s="260">
        <v>1177.0699460000001</v>
      </c>
      <c r="C4005" s="260">
        <v>1184.0500489999999</v>
      </c>
      <c r="D4005" s="260">
        <v>1177.0699460000001</v>
      </c>
      <c r="E4005" s="260">
        <v>1182.8100589999999</v>
      </c>
      <c r="F4005" s="261">
        <v>1182.8100589999999</v>
      </c>
      <c r="G4005" s="260">
        <v>1525200000</v>
      </c>
      <c r="H4005" s="263">
        <f t="shared" si="62"/>
        <v>4.876611640205651E-3</v>
      </c>
      <c r="I4005" s="262"/>
      <c r="J4005" s="266">
        <v>4003</v>
      </c>
      <c r="K4005">
        <v>4.876611640205651E-3</v>
      </c>
      <c r="L4005" s="267">
        <v>7.9599575920454133E-4</v>
      </c>
    </row>
    <row r="4006" spans="1:12" ht="14.4" x14ac:dyDescent="0.3">
      <c r="A4006" s="8">
        <v>38328</v>
      </c>
      <c r="B4006" s="260">
        <v>1190.25</v>
      </c>
      <c r="C4006" s="260">
        <v>1192.170044</v>
      </c>
      <c r="D4006" s="260">
        <v>1177.0699460000001</v>
      </c>
      <c r="E4006" s="260">
        <v>1177.0699460000001</v>
      </c>
      <c r="F4006" s="261">
        <v>1177.0699460000001</v>
      </c>
      <c r="G4006" s="260">
        <v>1533900000</v>
      </c>
      <c r="H4006" s="263">
        <f t="shared" si="62"/>
        <v>-1.1073349296366249E-2</v>
      </c>
      <c r="I4006" s="262"/>
      <c r="J4006" s="266">
        <v>4004</v>
      </c>
      <c r="K4006">
        <v>-1.1073349296366249E-2</v>
      </c>
      <c r="L4006" s="267">
        <v>7.966497252749875E-4</v>
      </c>
    </row>
    <row r="4007" spans="1:12" ht="14.4" x14ac:dyDescent="0.3">
      <c r="A4007" s="8">
        <v>38327</v>
      </c>
      <c r="B4007" s="260">
        <v>1191.170044</v>
      </c>
      <c r="C4007" s="260">
        <v>1192.410034</v>
      </c>
      <c r="D4007" s="260">
        <v>1185.1800539999999</v>
      </c>
      <c r="E4007" s="260">
        <v>1190.25</v>
      </c>
      <c r="F4007" s="261">
        <v>1190.25</v>
      </c>
      <c r="G4007" s="260">
        <v>1354400000</v>
      </c>
      <c r="H4007" s="263">
        <f t="shared" si="62"/>
        <v>-7.7238678443458382E-4</v>
      </c>
      <c r="I4007" s="262"/>
      <c r="J4007" s="266">
        <v>4005</v>
      </c>
      <c r="K4007">
        <v>-7.7238678443458382E-4</v>
      </c>
      <c r="L4007" s="267">
        <v>7.9989547774326369E-4</v>
      </c>
    </row>
    <row r="4008" spans="1:12" ht="14.4" x14ac:dyDescent="0.3">
      <c r="A4008" s="8">
        <v>38324</v>
      </c>
      <c r="B4008" s="260">
        <v>1190.329956</v>
      </c>
      <c r="C4008" s="260">
        <v>1197.459961</v>
      </c>
      <c r="D4008" s="260">
        <v>1187.709961</v>
      </c>
      <c r="E4008" s="260">
        <v>1191.170044</v>
      </c>
      <c r="F4008" s="261">
        <v>1191.170044</v>
      </c>
      <c r="G4008" s="260">
        <v>1566700000</v>
      </c>
      <c r="H4008" s="263">
        <f t="shared" si="62"/>
        <v>7.0576061348818424E-4</v>
      </c>
      <c r="I4008" s="262"/>
      <c r="J4008" s="266">
        <v>4006</v>
      </c>
      <c r="K4008">
        <v>7.0576061348818424E-4</v>
      </c>
      <c r="L4008" s="267">
        <v>8.022082730040496E-4</v>
      </c>
    </row>
    <row r="4009" spans="1:12" ht="14.4" x14ac:dyDescent="0.3">
      <c r="A4009" s="8">
        <v>38323</v>
      </c>
      <c r="B4009" s="260">
        <v>1191.369995</v>
      </c>
      <c r="C4009" s="260">
        <v>1194.8000489999999</v>
      </c>
      <c r="D4009" s="260">
        <v>1186.719971</v>
      </c>
      <c r="E4009" s="260">
        <v>1190.329956</v>
      </c>
      <c r="F4009" s="261">
        <v>1190.329956</v>
      </c>
      <c r="G4009" s="260">
        <v>1774900000</v>
      </c>
      <c r="H4009" s="263">
        <f t="shared" si="62"/>
        <v>-8.7297733228540713E-4</v>
      </c>
      <c r="I4009" s="262"/>
      <c r="J4009" s="266">
        <v>4007</v>
      </c>
      <c r="K4009">
        <v>-8.7297733228540713E-4</v>
      </c>
      <c r="L4009" s="267">
        <v>8.0238333625060065E-4</v>
      </c>
    </row>
    <row r="4010" spans="1:12" ht="14.4" x14ac:dyDescent="0.3">
      <c r="A4010" s="8">
        <v>38322</v>
      </c>
      <c r="B4010" s="260">
        <v>1173.780029</v>
      </c>
      <c r="C4010" s="260">
        <v>1191.369995</v>
      </c>
      <c r="D4010" s="260">
        <v>1173.780029</v>
      </c>
      <c r="E4010" s="260">
        <v>1191.369995</v>
      </c>
      <c r="F4010" s="261">
        <v>1191.369995</v>
      </c>
      <c r="G4010" s="260">
        <v>1772800000</v>
      </c>
      <c r="H4010" s="263">
        <f t="shared" si="62"/>
        <v>1.4951227451709995E-2</v>
      </c>
      <c r="I4010" s="262"/>
      <c r="J4010" s="266">
        <v>4008</v>
      </c>
      <c r="K4010">
        <v>1.4951227451709995E-2</v>
      </c>
      <c r="L4010" s="267">
        <v>8.0539441772384127E-4</v>
      </c>
    </row>
    <row r="4011" spans="1:12" ht="14.4" x14ac:dyDescent="0.3">
      <c r="A4011" s="8">
        <v>38321</v>
      </c>
      <c r="B4011" s="260">
        <v>1178.5699460000001</v>
      </c>
      <c r="C4011" s="260">
        <v>1178.660034</v>
      </c>
      <c r="D4011" s="260">
        <v>1173.8100589999999</v>
      </c>
      <c r="E4011" s="260">
        <v>1173.8199460000001</v>
      </c>
      <c r="F4011" s="261">
        <v>1173.8199460000001</v>
      </c>
      <c r="G4011" s="260">
        <v>1553500000</v>
      </c>
      <c r="H4011" s="263">
        <f t="shared" si="62"/>
        <v>-4.030308100186359E-3</v>
      </c>
      <c r="I4011" s="262"/>
      <c r="J4011" s="266">
        <v>4009</v>
      </c>
      <c r="K4011">
        <v>-4.030308100186359E-3</v>
      </c>
      <c r="L4011" s="267">
        <v>8.080247522280939E-4</v>
      </c>
    </row>
    <row r="4012" spans="1:12" ht="14.4" x14ac:dyDescent="0.3">
      <c r="A4012" s="8">
        <v>38320</v>
      </c>
      <c r="B4012" s="260">
        <v>1182.650024</v>
      </c>
      <c r="C4012" s="260">
        <v>1186.9399410000001</v>
      </c>
      <c r="D4012" s="260">
        <v>1172.369995</v>
      </c>
      <c r="E4012" s="260">
        <v>1178.5699460000001</v>
      </c>
      <c r="F4012" s="261">
        <v>1178.5699460000001</v>
      </c>
      <c r="G4012" s="260">
        <v>1378500000</v>
      </c>
      <c r="H4012" s="263">
        <f t="shared" si="62"/>
        <v>-3.449945391452474E-3</v>
      </c>
      <c r="I4012" s="262"/>
      <c r="J4012" s="266">
        <v>4010</v>
      </c>
      <c r="K4012">
        <v>-3.449945391452474E-3</v>
      </c>
      <c r="L4012" s="267">
        <v>8.0863579780353139E-4</v>
      </c>
    </row>
    <row r="4013" spans="1:12" ht="14.4" x14ac:dyDescent="0.3">
      <c r="A4013" s="8">
        <v>38317</v>
      </c>
      <c r="B4013" s="260">
        <v>1181.76001</v>
      </c>
      <c r="C4013" s="260">
        <v>1186.619995</v>
      </c>
      <c r="D4013" s="260">
        <v>1181.079956</v>
      </c>
      <c r="E4013" s="260">
        <v>1182.650024</v>
      </c>
      <c r="F4013" s="261">
        <v>1182.650024</v>
      </c>
      <c r="G4013" s="260">
        <v>504580000</v>
      </c>
      <c r="H4013" s="263">
        <f t="shared" si="62"/>
        <v>7.5312583982264274E-4</v>
      </c>
      <c r="I4013" s="262"/>
      <c r="J4013" s="266">
        <v>4011</v>
      </c>
      <c r="K4013">
        <v>7.5312583982264274E-4</v>
      </c>
      <c r="L4013" s="267">
        <v>8.1322944191206201E-4</v>
      </c>
    </row>
    <row r="4014" spans="1:12" ht="14.4" x14ac:dyDescent="0.3">
      <c r="A4014" s="8">
        <v>38315</v>
      </c>
      <c r="B4014" s="260">
        <v>1176.9399410000001</v>
      </c>
      <c r="C4014" s="260">
        <v>1182.459961</v>
      </c>
      <c r="D4014" s="260">
        <v>1176.9399410000001</v>
      </c>
      <c r="E4014" s="260">
        <v>1181.76001</v>
      </c>
      <c r="F4014" s="261">
        <v>1181.76001</v>
      </c>
      <c r="G4014" s="260">
        <v>1149600000</v>
      </c>
      <c r="H4014" s="263">
        <f t="shared" si="62"/>
        <v>4.0954247808978684E-3</v>
      </c>
      <c r="I4014" s="262"/>
      <c r="J4014" s="266">
        <v>4012</v>
      </c>
      <c r="K4014">
        <v>4.0954247808978684E-3</v>
      </c>
      <c r="L4014" s="267">
        <v>8.1779512301822436E-4</v>
      </c>
    </row>
    <row r="4015" spans="1:12" ht="14.4" x14ac:dyDescent="0.3">
      <c r="A4015" s="8">
        <v>38314</v>
      </c>
      <c r="B4015" s="260">
        <v>1177.23999</v>
      </c>
      <c r="C4015" s="260">
        <v>1179.5200199999999</v>
      </c>
      <c r="D4015" s="260">
        <v>1171.410034</v>
      </c>
      <c r="E4015" s="260">
        <v>1176.9399410000001</v>
      </c>
      <c r="F4015" s="261">
        <v>1176.9399410000001</v>
      </c>
      <c r="G4015" s="260">
        <v>1428300000</v>
      </c>
      <c r="H4015" s="263">
        <f t="shared" si="62"/>
        <v>-2.5487496393997329E-4</v>
      </c>
      <c r="I4015" s="262"/>
      <c r="J4015" s="266">
        <v>4013</v>
      </c>
      <c r="K4015">
        <v>-2.5487496393997329E-4</v>
      </c>
      <c r="L4015" s="267">
        <v>8.18656985744401E-4</v>
      </c>
    </row>
    <row r="4016" spans="1:12" ht="14.4" x14ac:dyDescent="0.3">
      <c r="A4016" s="8">
        <v>38313</v>
      </c>
      <c r="B4016" s="260">
        <v>1170.339966</v>
      </c>
      <c r="C4016" s="260">
        <v>1178.1800539999999</v>
      </c>
      <c r="D4016" s="260">
        <v>1167.8900149999999</v>
      </c>
      <c r="E4016" s="260">
        <v>1177.23999</v>
      </c>
      <c r="F4016" s="261">
        <v>1177.23999</v>
      </c>
      <c r="G4016" s="260">
        <v>1392700000</v>
      </c>
      <c r="H4016" s="263">
        <f t="shared" si="62"/>
        <v>5.8957432886642359E-3</v>
      </c>
      <c r="I4016" s="262"/>
      <c r="J4016" s="266">
        <v>4014</v>
      </c>
      <c r="K4016">
        <v>5.8957432886642359E-3</v>
      </c>
      <c r="L4016" s="267">
        <v>8.217516623566949E-4</v>
      </c>
    </row>
    <row r="4017" spans="1:12" ht="14.4" x14ac:dyDescent="0.3">
      <c r="A4017" s="8">
        <v>38310</v>
      </c>
      <c r="B4017" s="260">
        <v>1183.5500489999999</v>
      </c>
      <c r="C4017" s="260">
        <v>1184</v>
      </c>
      <c r="D4017" s="260">
        <v>1169.1899410000001</v>
      </c>
      <c r="E4017" s="260">
        <v>1170.339966</v>
      </c>
      <c r="F4017" s="261">
        <v>1170.339966</v>
      </c>
      <c r="G4017" s="260">
        <v>1526600000</v>
      </c>
      <c r="H4017" s="263">
        <f t="shared" si="62"/>
        <v>-1.1161406322581243E-2</v>
      </c>
      <c r="I4017" s="262"/>
      <c r="J4017" s="266">
        <v>4015</v>
      </c>
      <c r="K4017">
        <v>-1.1161406322581243E-2</v>
      </c>
      <c r="L4017" s="267">
        <v>8.2404715767374142E-4</v>
      </c>
    </row>
    <row r="4018" spans="1:12" ht="14.4" x14ac:dyDescent="0.3">
      <c r="A4018" s="8">
        <v>38309</v>
      </c>
      <c r="B4018" s="260">
        <v>1181.9399410000001</v>
      </c>
      <c r="C4018" s="260">
        <v>1184.900024</v>
      </c>
      <c r="D4018" s="260">
        <v>1180.150024</v>
      </c>
      <c r="E4018" s="260">
        <v>1183.5500489999999</v>
      </c>
      <c r="F4018" s="261">
        <v>1183.5500489999999</v>
      </c>
      <c r="G4018" s="260">
        <v>1456700000</v>
      </c>
      <c r="H4018" s="263">
        <f t="shared" si="62"/>
        <v>1.3622587274930364E-3</v>
      </c>
      <c r="I4018" s="262"/>
      <c r="J4018" s="266">
        <v>4016</v>
      </c>
      <c r="K4018">
        <v>1.3622587274930364E-3</v>
      </c>
      <c r="L4018" s="267">
        <v>8.2685609151823738E-4</v>
      </c>
    </row>
    <row r="4019" spans="1:12" ht="14.4" x14ac:dyDescent="0.3">
      <c r="A4019" s="8">
        <v>38308</v>
      </c>
      <c r="B4019" s="260">
        <v>1175.4300539999999</v>
      </c>
      <c r="C4019" s="260">
        <v>1188.459961</v>
      </c>
      <c r="D4019" s="260">
        <v>1175.4300539999999</v>
      </c>
      <c r="E4019" s="260">
        <v>1181.9399410000001</v>
      </c>
      <c r="F4019" s="261">
        <v>1181.9399410000001</v>
      </c>
      <c r="G4019" s="260">
        <v>1684200000</v>
      </c>
      <c r="H4019" s="263">
        <f t="shared" si="62"/>
        <v>5.5383023241978146E-3</v>
      </c>
      <c r="I4019" s="262"/>
      <c r="J4019" s="266">
        <v>4017</v>
      </c>
      <c r="K4019">
        <v>5.5383023241978146E-3</v>
      </c>
      <c r="L4019" s="267">
        <v>8.2829403934331033E-4</v>
      </c>
    </row>
    <row r="4020" spans="1:12" ht="14.4" x14ac:dyDescent="0.3">
      <c r="A4020" s="8">
        <v>38307</v>
      </c>
      <c r="B4020" s="260">
        <v>1183.8100589999999</v>
      </c>
      <c r="C4020" s="260">
        <v>1183.8100589999999</v>
      </c>
      <c r="D4020" s="260">
        <v>1175.3199460000001</v>
      </c>
      <c r="E4020" s="260">
        <v>1175.4300539999999</v>
      </c>
      <c r="F4020" s="261">
        <v>1175.4300539999999</v>
      </c>
      <c r="G4020" s="260">
        <v>1364400000</v>
      </c>
      <c r="H4020" s="263">
        <f t="shared" si="62"/>
        <v>-7.0788425358362184E-3</v>
      </c>
      <c r="I4020" s="262"/>
      <c r="J4020" s="266">
        <v>4018</v>
      </c>
      <c r="K4020">
        <v>-7.0788425358362184E-3</v>
      </c>
      <c r="L4020" s="267">
        <v>8.2839267495317718E-4</v>
      </c>
    </row>
    <row r="4021" spans="1:12" ht="14.4" x14ac:dyDescent="0.3">
      <c r="A4021" s="8">
        <v>38306</v>
      </c>
      <c r="B4021" s="260">
        <v>1184.170044</v>
      </c>
      <c r="C4021" s="260">
        <v>1184.4799800000001</v>
      </c>
      <c r="D4021" s="260">
        <v>1179.849976</v>
      </c>
      <c r="E4021" s="260">
        <v>1183.8100589999999</v>
      </c>
      <c r="F4021" s="261">
        <v>1183.8100589999999</v>
      </c>
      <c r="G4021" s="260">
        <v>1453300000</v>
      </c>
      <c r="H4021" s="263">
        <f t="shared" si="62"/>
        <v>-3.0399772551589012E-4</v>
      </c>
      <c r="I4021" s="262"/>
      <c r="J4021" s="266">
        <v>4019</v>
      </c>
      <c r="K4021">
        <v>-3.0399772551589012E-4</v>
      </c>
      <c r="L4021" s="267">
        <v>8.3136580055207887E-4</v>
      </c>
    </row>
    <row r="4022" spans="1:12" ht="14.4" x14ac:dyDescent="0.3">
      <c r="A4022" s="8">
        <v>38303</v>
      </c>
      <c r="B4022" s="260">
        <v>1173.4799800000001</v>
      </c>
      <c r="C4022" s="260">
        <v>1184.170044</v>
      </c>
      <c r="D4022" s="260">
        <v>1171.4300539999999</v>
      </c>
      <c r="E4022" s="260">
        <v>1184.170044</v>
      </c>
      <c r="F4022" s="261">
        <v>1184.170044</v>
      </c>
      <c r="G4022" s="260">
        <v>1531600000</v>
      </c>
      <c r="H4022" s="263">
        <f t="shared" si="62"/>
        <v>9.1097114413489118E-3</v>
      </c>
      <c r="I4022" s="262"/>
      <c r="J4022" s="266">
        <v>4020</v>
      </c>
      <c r="K4022">
        <v>9.1097114413489118E-3</v>
      </c>
      <c r="L4022" s="267">
        <v>8.3430508730207359E-4</v>
      </c>
    </row>
    <row r="4023" spans="1:12" ht="14.4" x14ac:dyDescent="0.3">
      <c r="A4023" s="8">
        <v>38302</v>
      </c>
      <c r="B4023" s="260">
        <v>1162.910034</v>
      </c>
      <c r="C4023" s="260">
        <v>1174.8000489999999</v>
      </c>
      <c r="D4023" s="260">
        <v>1162.910034</v>
      </c>
      <c r="E4023" s="260">
        <v>1173.4799800000001</v>
      </c>
      <c r="F4023" s="261">
        <v>1173.4799800000001</v>
      </c>
      <c r="G4023" s="260">
        <v>1393000000</v>
      </c>
      <c r="H4023" s="263">
        <f t="shared" si="62"/>
        <v>9.0892207401833056E-3</v>
      </c>
      <c r="I4023" s="262"/>
      <c r="J4023" s="266">
        <v>4021</v>
      </c>
      <c r="K4023">
        <v>9.0892207401833056E-3</v>
      </c>
      <c r="L4023" s="267">
        <v>8.3520701968633831E-4</v>
      </c>
    </row>
    <row r="4024" spans="1:12" ht="14.4" x14ac:dyDescent="0.3">
      <c r="A4024" s="8">
        <v>38301</v>
      </c>
      <c r="B4024" s="260">
        <v>1164.079956</v>
      </c>
      <c r="C4024" s="260">
        <v>1169.25</v>
      </c>
      <c r="D4024" s="260">
        <v>1162.51001</v>
      </c>
      <c r="E4024" s="260">
        <v>1162.910034</v>
      </c>
      <c r="F4024" s="261">
        <v>1162.910034</v>
      </c>
      <c r="G4024" s="260">
        <v>1504300000</v>
      </c>
      <c r="H4024" s="263">
        <f t="shared" si="62"/>
        <v>-1.005018593413563E-3</v>
      </c>
      <c r="I4024" s="262"/>
      <c r="J4024" s="266">
        <v>4022</v>
      </c>
      <c r="K4024">
        <v>-1.005018593413563E-3</v>
      </c>
      <c r="L4024" s="267">
        <v>8.3568403698988474E-4</v>
      </c>
    </row>
    <row r="4025" spans="1:12" ht="14.4" x14ac:dyDescent="0.3">
      <c r="A4025" s="8">
        <v>38300</v>
      </c>
      <c r="B4025" s="260">
        <v>1164.8900149999999</v>
      </c>
      <c r="C4025" s="260">
        <v>1168.959961</v>
      </c>
      <c r="D4025" s="260">
        <v>1162.4799800000001</v>
      </c>
      <c r="E4025" s="260">
        <v>1164.079956</v>
      </c>
      <c r="F4025" s="261">
        <v>1164.079956</v>
      </c>
      <c r="G4025" s="260">
        <v>1450800000</v>
      </c>
      <c r="H4025" s="263">
        <f t="shared" si="62"/>
        <v>-6.9539526441894195E-4</v>
      </c>
      <c r="I4025" s="262"/>
      <c r="J4025" s="266">
        <v>4023</v>
      </c>
      <c r="K4025">
        <v>-6.9539526441894195E-4</v>
      </c>
      <c r="L4025" s="267">
        <v>8.3670511298242049E-4</v>
      </c>
    </row>
    <row r="4026" spans="1:12" ht="14.4" x14ac:dyDescent="0.3">
      <c r="A4026" s="8">
        <v>38299</v>
      </c>
      <c r="B4026" s="260">
        <v>1166.170044</v>
      </c>
      <c r="C4026" s="260">
        <v>1166.7700199999999</v>
      </c>
      <c r="D4026" s="260">
        <v>1162.3199460000001</v>
      </c>
      <c r="E4026" s="260">
        <v>1164.8900149999999</v>
      </c>
      <c r="F4026" s="261">
        <v>1164.8900149999999</v>
      </c>
      <c r="G4026" s="260">
        <v>1358700000</v>
      </c>
      <c r="H4026" s="263">
        <f t="shared" si="62"/>
        <v>-1.0976349517686746E-3</v>
      </c>
      <c r="I4026" s="262"/>
      <c r="J4026" s="266">
        <v>4024</v>
      </c>
      <c r="K4026">
        <v>-1.0976349517686746E-3</v>
      </c>
      <c r="L4026" s="267">
        <v>8.3680433527561252E-4</v>
      </c>
    </row>
    <row r="4027" spans="1:12" ht="14.4" x14ac:dyDescent="0.3">
      <c r="A4027" s="8">
        <v>38296</v>
      </c>
      <c r="B4027" s="260">
        <v>1161.670044</v>
      </c>
      <c r="C4027" s="260">
        <v>1170.869995</v>
      </c>
      <c r="D4027" s="260">
        <v>1160.660034</v>
      </c>
      <c r="E4027" s="260">
        <v>1166.170044</v>
      </c>
      <c r="F4027" s="261">
        <v>1166.170044</v>
      </c>
      <c r="G4027" s="260">
        <v>1724400000</v>
      </c>
      <c r="H4027" s="263">
        <f t="shared" si="62"/>
        <v>3.8737333576280117E-3</v>
      </c>
      <c r="I4027" s="262"/>
      <c r="J4027" s="266">
        <v>4025</v>
      </c>
      <c r="K4027">
        <v>3.8737333576280117E-3</v>
      </c>
      <c r="L4027" s="267">
        <v>8.3704282018183822E-4</v>
      </c>
    </row>
    <row r="4028" spans="1:12" ht="14.4" x14ac:dyDescent="0.3">
      <c r="A4028" s="8">
        <v>38295</v>
      </c>
      <c r="B4028" s="260">
        <v>1143.1999510000001</v>
      </c>
      <c r="C4028" s="260">
        <v>1161.670044</v>
      </c>
      <c r="D4028" s="260">
        <v>1142.339966</v>
      </c>
      <c r="E4028" s="260">
        <v>1161.670044</v>
      </c>
      <c r="F4028" s="261">
        <v>1161.670044</v>
      </c>
      <c r="G4028" s="260">
        <v>1782700000</v>
      </c>
      <c r="H4028" s="263">
        <f t="shared" si="62"/>
        <v>1.6156485122172565E-2</v>
      </c>
      <c r="I4028" s="262"/>
      <c r="J4028" s="266">
        <v>4026</v>
      </c>
      <c r="K4028">
        <v>1.6156485122172565E-2</v>
      </c>
      <c r="L4028" s="267">
        <v>8.3774818184704526E-4</v>
      </c>
    </row>
    <row r="4029" spans="1:12" ht="14.4" x14ac:dyDescent="0.3">
      <c r="A4029" s="8">
        <v>38294</v>
      </c>
      <c r="B4029" s="260">
        <v>1130.540039</v>
      </c>
      <c r="C4029" s="260">
        <v>1147.5699460000001</v>
      </c>
      <c r="D4029" s="260">
        <v>1130.540039</v>
      </c>
      <c r="E4029" s="260">
        <v>1143.1999510000001</v>
      </c>
      <c r="F4029" s="261">
        <v>1143.1999510000001</v>
      </c>
      <c r="G4029" s="260">
        <v>1767500000</v>
      </c>
      <c r="H4029" s="263">
        <f t="shared" si="62"/>
        <v>1.1180203916968685E-2</v>
      </c>
      <c r="I4029" s="262"/>
      <c r="J4029" s="266">
        <v>4027</v>
      </c>
      <c r="K4029">
        <v>1.1180203916968685E-2</v>
      </c>
      <c r="L4029" s="267">
        <v>8.4173753877621175E-4</v>
      </c>
    </row>
    <row r="4030" spans="1:12" ht="14.4" x14ac:dyDescent="0.3">
      <c r="A4030" s="8">
        <v>38293</v>
      </c>
      <c r="B4030" s="260">
        <v>1130.51001</v>
      </c>
      <c r="C4030" s="260">
        <v>1140.4799800000001</v>
      </c>
      <c r="D4030" s="260">
        <v>1128.119995</v>
      </c>
      <c r="E4030" s="260">
        <v>1130.5600589999999</v>
      </c>
      <c r="F4030" s="261">
        <v>1130.5600589999999</v>
      </c>
      <c r="G4030" s="260">
        <v>1659000000</v>
      </c>
      <c r="H4030" s="263">
        <f t="shared" si="62"/>
        <v>4.4271169257443819E-5</v>
      </c>
      <c r="I4030" s="262"/>
      <c r="J4030" s="266">
        <v>4028</v>
      </c>
      <c r="K4030">
        <v>4.4271169257443819E-5</v>
      </c>
      <c r="L4030" s="267">
        <v>8.4253911516870487E-4</v>
      </c>
    </row>
    <row r="4031" spans="1:12" ht="14.4" x14ac:dyDescent="0.3">
      <c r="A4031" s="8">
        <v>38292</v>
      </c>
      <c r="B4031" s="260">
        <v>1130.1999510000001</v>
      </c>
      <c r="C4031" s="260">
        <v>1133.410034</v>
      </c>
      <c r="D4031" s="260">
        <v>1127.599976</v>
      </c>
      <c r="E4031" s="260">
        <v>1130.51001</v>
      </c>
      <c r="F4031" s="261">
        <v>1130.51001</v>
      </c>
      <c r="G4031" s="260">
        <v>1395900000</v>
      </c>
      <c r="H4031" s="263">
        <f t="shared" si="62"/>
        <v>2.7433995172763032E-4</v>
      </c>
      <c r="I4031" s="262"/>
      <c r="J4031" s="266">
        <v>4029</v>
      </c>
      <c r="K4031">
        <v>2.7433995172763032E-4</v>
      </c>
      <c r="L4031" s="267">
        <v>8.4282190309794831E-4</v>
      </c>
    </row>
    <row r="4032" spans="1:12" ht="14.4" x14ac:dyDescent="0.3">
      <c r="A4032" s="8">
        <v>38289</v>
      </c>
      <c r="B4032" s="260">
        <v>1127.4399410000001</v>
      </c>
      <c r="C4032" s="260">
        <v>1131.400024</v>
      </c>
      <c r="D4032" s="260">
        <v>1124.619995</v>
      </c>
      <c r="E4032" s="260">
        <v>1130.1999510000001</v>
      </c>
      <c r="F4032" s="261">
        <v>1130.1999510000001</v>
      </c>
      <c r="G4032" s="260">
        <v>1500800000</v>
      </c>
      <c r="H4032" s="263">
        <f t="shared" si="62"/>
        <v>2.4480328393829409E-3</v>
      </c>
      <c r="I4032" s="262"/>
      <c r="J4032" s="266">
        <v>4030</v>
      </c>
      <c r="K4032">
        <v>2.4480328393829409E-3</v>
      </c>
      <c r="L4032" s="267">
        <v>8.4434893821542037E-4</v>
      </c>
    </row>
    <row r="4033" spans="1:12" ht="14.4" x14ac:dyDescent="0.3">
      <c r="A4033" s="8">
        <v>38288</v>
      </c>
      <c r="B4033" s="260">
        <v>1125.339966</v>
      </c>
      <c r="C4033" s="260">
        <v>1130.670044</v>
      </c>
      <c r="D4033" s="260">
        <v>1120.599976</v>
      </c>
      <c r="E4033" s="260">
        <v>1127.4399410000001</v>
      </c>
      <c r="F4033" s="261">
        <v>1127.4399410000001</v>
      </c>
      <c r="G4033" s="260">
        <v>1628200000</v>
      </c>
      <c r="H4033" s="263">
        <f t="shared" si="62"/>
        <v>1.8126150315419395E-3</v>
      </c>
      <c r="I4033" s="262"/>
      <c r="J4033" s="266">
        <v>4031</v>
      </c>
      <c r="K4033">
        <v>1.8126150315419395E-3</v>
      </c>
      <c r="L4033" s="267">
        <v>8.4925461882164326E-4</v>
      </c>
    </row>
    <row r="4034" spans="1:12" ht="14.4" x14ac:dyDescent="0.3">
      <c r="A4034" s="8">
        <v>38287</v>
      </c>
      <c r="B4034" s="260">
        <v>1111.089966</v>
      </c>
      <c r="C4034" s="260">
        <v>1126.290039</v>
      </c>
      <c r="D4034" s="260">
        <v>1107.4300539999999</v>
      </c>
      <c r="E4034" s="260">
        <v>1125.400024</v>
      </c>
      <c r="F4034" s="261">
        <v>1125.400024</v>
      </c>
      <c r="G4034" s="260">
        <v>1741900000</v>
      </c>
      <c r="H4034" s="263">
        <f t="shared" si="62"/>
        <v>1.2879297300755235E-2</v>
      </c>
      <c r="I4034" s="262"/>
      <c r="J4034" s="266">
        <v>4032</v>
      </c>
      <c r="K4034">
        <v>1.2879297300755235E-2</v>
      </c>
      <c r="L4034" s="267">
        <v>8.5007224114707518E-4</v>
      </c>
    </row>
    <row r="4035" spans="1:12" ht="14.4" x14ac:dyDescent="0.3">
      <c r="A4035" s="8">
        <v>38286</v>
      </c>
      <c r="B4035" s="260">
        <v>1094.8100589999999</v>
      </c>
      <c r="C4035" s="260">
        <v>1111.099976</v>
      </c>
      <c r="D4035" s="260">
        <v>1094.8100589999999</v>
      </c>
      <c r="E4035" s="260">
        <v>1111.089966</v>
      </c>
      <c r="F4035" s="261">
        <v>1111.089966</v>
      </c>
      <c r="G4035" s="260">
        <v>1685400000</v>
      </c>
      <c r="H4035" s="263">
        <f t="shared" si="62"/>
        <v>1.4879353553993183E-2</v>
      </c>
      <c r="I4035" s="262"/>
      <c r="J4035" s="266">
        <v>4033</v>
      </c>
      <c r="K4035">
        <v>1.4879353553993183E-2</v>
      </c>
      <c r="L4035" s="267">
        <v>8.5271536841469067E-4</v>
      </c>
    </row>
    <row r="4036" spans="1:12" ht="14.4" x14ac:dyDescent="0.3">
      <c r="A4036" s="8">
        <v>38285</v>
      </c>
      <c r="B4036" s="260">
        <v>1095.73999</v>
      </c>
      <c r="C4036" s="260">
        <v>1096.8100589999999</v>
      </c>
      <c r="D4036" s="260">
        <v>1090.290039</v>
      </c>
      <c r="E4036" s="260">
        <v>1094.8000489999999</v>
      </c>
      <c r="F4036" s="261">
        <v>1094.8000489999999</v>
      </c>
      <c r="G4036" s="260">
        <v>1380500000</v>
      </c>
      <c r="H4036" s="263">
        <f t="shared" ref="H4036:H4099" si="63">(F4036-F4037)/F4037</f>
        <v>-8.5781390528613438E-4</v>
      </c>
      <c r="I4036" s="262"/>
      <c r="J4036" s="266">
        <v>4034</v>
      </c>
      <c r="K4036">
        <v>-8.5781390528613438E-4</v>
      </c>
      <c r="L4036" s="267">
        <v>8.532723085774163E-4</v>
      </c>
    </row>
    <row r="4037" spans="1:12" ht="14.4" x14ac:dyDescent="0.3">
      <c r="A4037" s="8">
        <v>38282</v>
      </c>
      <c r="B4037" s="260">
        <v>1106.48999</v>
      </c>
      <c r="C4037" s="260">
        <v>1108.1400149999999</v>
      </c>
      <c r="D4037" s="260">
        <v>1095.469971</v>
      </c>
      <c r="E4037" s="260">
        <v>1095.73999</v>
      </c>
      <c r="F4037" s="261">
        <v>1095.73999</v>
      </c>
      <c r="G4037" s="260">
        <v>1469600000</v>
      </c>
      <c r="H4037" s="263">
        <f t="shared" si="63"/>
        <v>-9.7154064629179342E-3</v>
      </c>
      <c r="I4037" s="262"/>
      <c r="J4037" s="266">
        <v>4035</v>
      </c>
      <c r="K4037">
        <v>-9.7154064629179342E-3</v>
      </c>
      <c r="L4037" s="267">
        <v>8.5515303987292646E-4</v>
      </c>
    </row>
    <row r="4038" spans="1:12" ht="14.4" x14ac:dyDescent="0.3">
      <c r="A4038" s="8">
        <v>38281</v>
      </c>
      <c r="B4038" s="260">
        <v>1103.660034</v>
      </c>
      <c r="C4038" s="260">
        <v>1108.869995</v>
      </c>
      <c r="D4038" s="260">
        <v>1098.469971</v>
      </c>
      <c r="E4038" s="260">
        <v>1106.48999</v>
      </c>
      <c r="F4038" s="261">
        <v>1106.48999</v>
      </c>
      <c r="G4038" s="260">
        <v>1673000000</v>
      </c>
      <c r="H4038" s="263">
        <f t="shared" si="63"/>
        <v>2.5641555486460954E-3</v>
      </c>
      <c r="I4038" s="262"/>
      <c r="J4038" s="266">
        <v>4036</v>
      </c>
      <c r="K4038">
        <v>2.5641555486460954E-3</v>
      </c>
      <c r="L4038" s="267">
        <v>8.57271220821322E-4</v>
      </c>
    </row>
    <row r="4039" spans="1:12" ht="14.4" x14ac:dyDescent="0.3">
      <c r="A4039" s="8">
        <v>38280</v>
      </c>
      <c r="B4039" s="260">
        <v>1103.2299800000001</v>
      </c>
      <c r="C4039" s="260">
        <v>1104.089966</v>
      </c>
      <c r="D4039" s="260">
        <v>1094.25</v>
      </c>
      <c r="E4039" s="260">
        <v>1103.660034</v>
      </c>
      <c r="F4039" s="261">
        <v>1103.660034</v>
      </c>
      <c r="G4039" s="260">
        <v>1685700000</v>
      </c>
      <c r="H4039" s="263">
        <f t="shared" si="63"/>
        <v>3.8981355455906602E-4</v>
      </c>
      <c r="I4039" s="262"/>
      <c r="J4039" s="266">
        <v>4037</v>
      </c>
      <c r="K4039">
        <v>3.8981355455906602E-4</v>
      </c>
      <c r="L4039" s="267">
        <v>8.617741459158155E-4</v>
      </c>
    </row>
    <row r="4040" spans="1:12" ht="14.4" x14ac:dyDescent="0.3">
      <c r="A4040" s="8">
        <v>38279</v>
      </c>
      <c r="B4040" s="260">
        <v>1114.0200199999999</v>
      </c>
      <c r="C4040" s="260">
        <v>1117.959961</v>
      </c>
      <c r="D4040" s="260">
        <v>1103.150024</v>
      </c>
      <c r="E4040" s="260">
        <v>1103.2299800000001</v>
      </c>
      <c r="F4040" s="261">
        <v>1103.2299800000001</v>
      </c>
      <c r="G4040" s="260">
        <v>1737500000</v>
      </c>
      <c r="H4040" s="263">
        <f t="shared" si="63"/>
        <v>-9.6856787187719149E-3</v>
      </c>
      <c r="I4040" s="262"/>
      <c r="J4040" s="266">
        <v>4038</v>
      </c>
      <c r="K4040">
        <v>-9.6856787187719149E-3</v>
      </c>
      <c r="L4040" s="267">
        <v>8.6242190316039081E-4</v>
      </c>
    </row>
    <row r="4041" spans="1:12" ht="14.4" x14ac:dyDescent="0.3">
      <c r="A4041" s="8">
        <v>38278</v>
      </c>
      <c r="B4041" s="260">
        <v>1108.1999510000001</v>
      </c>
      <c r="C4041" s="260">
        <v>1114.459961</v>
      </c>
      <c r="D4041" s="260">
        <v>1103.329956</v>
      </c>
      <c r="E4041" s="260">
        <v>1114.0200199999999</v>
      </c>
      <c r="F4041" s="261">
        <v>1114.0200199999999</v>
      </c>
      <c r="G4041" s="260">
        <v>1373300000</v>
      </c>
      <c r="H4041" s="263">
        <f t="shared" si="63"/>
        <v>5.25182210552171E-3</v>
      </c>
      <c r="I4041" s="262"/>
      <c r="J4041" s="266">
        <v>4039</v>
      </c>
      <c r="K4041">
        <v>5.25182210552171E-3</v>
      </c>
      <c r="L4041" s="267">
        <v>8.6452720957160727E-4</v>
      </c>
    </row>
    <row r="4042" spans="1:12" ht="14.4" x14ac:dyDescent="0.3">
      <c r="A4042" s="8">
        <v>38275</v>
      </c>
      <c r="B4042" s="260">
        <v>1103.290039</v>
      </c>
      <c r="C4042" s="260">
        <v>1113.170044</v>
      </c>
      <c r="D4042" s="260">
        <v>1102.1400149999999</v>
      </c>
      <c r="E4042" s="260">
        <v>1108.1999510000001</v>
      </c>
      <c r="F4042" s="261">
        <v>1108.1999510000001</v>
      </c>
      <c r="G4042" s="260">
        <v>1645100000</v>
      </c>
      <c r="H4042" s="263">
        <f t="shared" si="63"/>
        <v>4.4502459248615374E-3</v>
      </c>
      <c r="I4042" s="262"/>
      <c r="J4042" s="266">
        <v>4040</v>
      </c>
      <c r="K4042">
        <v>4.4502459248615374E-3</v>
      </c>
      <c r="L4042" s="267">
        <v>8.6614358072970574E-4</v>
      </c>
    </row>
    <row r="4043" spans="1:12" ht="14.4" x14ac:dyDescent="0.3">
      <c r="A4043" s="8">
        <v>38274</v>
      </c>
      <c r="B4043" s="260">
        <v>1113.650024</v>
      </c>
      <c r="C4043" s="260">
        <v>1114.959961</v>
      </c>
      <c r="D4043" s="260">
        <v>1102.0600589999999</v>
      </c>
      <c r="E4043" s="260">
        <v>1103.290039</v>
      </c>
      <c r="F4043" s="261">
        <v>1103.290039</v>
      </c>
      <c r="G4043" s="260">
        <v>1489500000</v>
      </c>
      <c r="H4043" s="263">
        <f t="shared" si="63"/>
        <v>-9.3027295620118911E-3</v>
      </c>
      <c r="I4043" s="262"/>
      <c r="J4043" s="266">
        <v>4041</v>
      </c>
      <c r="K4043">
        <v>-9.3027295620118911E-3</v>
      </c>
      <c r="L4043" s="267">
        <v>8.7228711083000697E-4</v>
      </c>
    </row>
    <row r="4044" spans="1:12" ht="14.4" x14ac:dyDescent="0.3">
      <c r="A4044" s="8">
        <v>38273</v>
      </c>
      <c r="B4044" s="260">
        <v>1121.839966</v>
      </c>
      <c r="C4044" s="260">
        <v>1127.01001</v>
      </c>
      <c r="D4044" s="260">
        <v>1109.630005</v>
      </c>
      <c r="E4044" s="260">
        <v>1113.650024</v>
      </c>
      <c r="F4044" s="261">
        <v>1113.650024</v>
      </c>
      <c r="G4044" s="260">
        <v>1546200000</v>
      </c>
      <c r="H4044" s="263">
        <f t="shared" si="63"/>
        <v>-7.3004548315405383E-3</v>
      </c>
      <c r="I4044" s="262"/>
      <c r="J4044" s="266">
        <v>4042</v>
      </c>
      <c r="K4044">
        <v>-7.3004548315405383E-3</v>
      </c>
      <c r="L4044" s="267">
        <v>8.7380904765240331E-4</v>
      </c>
    </row>
    <row r="4045" spans="1:12" ht="14.4" x14ac:dyDescent="0.3">
      <c r="A4045" s="8">
        <v>38272</v>
      </c>
      <c r="B4045" s="260">
        <v>1124.3900149999999</v>
      </c>
      <c r="C4045" s="260">
        <v>1124.3900149999999</v>
      </c>
      <c r="D4045" s="260">
        <v>1115.7700199999999</v>
      </c>
      <c r="E4045" s="260">
        <v>1121.839966</v>
      </c>
      <c r="F4045" s="261">
        <v>1121.839966</v>
      </c>
      <c r="G4045" s="260">
        <v>1320100000</v>
      </c>
      <c r="H4045" s="263">
        <f t="shared" si="63"/>
        <v>-2.2679399194059408E-3</v>
      </c>
      <c r="I4045" s="262"/>
      <c r="J4045" s="266">
        <v>4043</v>
      </c>
      <c r="K4045">
        <v>-2.2679399194059408E-3</v>
      </c>
      <c r="L4045" s="267">
        <v>8.7810722352684139E-4</v>
      </c>
    </row>
    <row r="4046" spans="1:12" ht="14.4" x14ac:dyDescent="0.3">
      <c r="A4046" s="8">
        <v>38271</v>
      </c>
      <c r="B4046" s="260">
        <v>1122.1400149999999</v>
      </c>
      <c r="C4046" s="260">
        <v>1126.1999510000001</v>
      </c>
      <c r="D4046" s="260">
        <v>1122.1400149999999</v>
      </c>
      <c r="E4046" s="260">
        <v>1124.3900149999999</v>
      </c>
      <c r="F4046" s="261">
        <v>1124.3900149999999</v>
      </c>
      <c r="G4046" s="260">
        <v>943800000</v>
      </c>
      <c r="H4046" s="263">
        <f t="shared" si="63"/>
        <v>2.005097376373304E-3</v>
      </c>
      <c r="I4046" s="262"/>
      <c r="J4046" s="266">
        <v>4044</v>
      </c>
      <c r="K4046">
        <v>2.005097376373304E-3</v>
      </c>
      <c r="L4046" s="267">
        <v>8.7890704225353309E-4</v>
      </c>
    </row>
    <row r="4047" spans="1:12" ht="14.4" x14ac:dyDescent="0.3">
      <c r="A4047" s="8">
        <v>38268</v>
      </c>
      <c r="B4047" s="260">
        <v>1130.650024</v>
      </c>
      <c r="C4047" s="260">
        <v>1132.920044</v>
      </c>
      <c r="D4047" s="260">
        <v>1120.1899410000001</v>
      </c>
      <c r="E4047" s="260">
        <v>1122.1400149999999</v>
      </c>
      <c r="F4047" s="261">
        <v>1122.1400149999999</v>
      </c>
      <c r="G4047" s="260">
        <v>1291600000</v>
      </c>
      <c r="H4047" s="263">
        <f t="shared" si="63"/>
        <v>-7.526651766117224E-3</v>
      </c>
      <c r="I4047" s="262"/>
      <c r="J4047" s="266">
        <v>4045</v>
      </c>
      <c r="K4047">
        <v>-7.526651766117224E-3</v>
      </c>
      <c r="L4047" s="267">
        <v>8.7983418251442254E-4</v>
      </c>
    </row>
    <row r="4048" spans="1:12" ht="14.4" x14ac:dyDescent="0.3">
      <c r="A4048" s="8">
        <v>38267</v>
      </c>
      <c r="B4048" s="260">
        <v>1142.0500489999999</v>
      </c>
      <c r="C4048" s="260">
        <v>1142.0500489999999</v>
      </c>
      <c r="D4048" s="260">
        <v>1130.5</v>
      </c>
      <c r="E4048" s="260">
        <v>1130.650024</v>
      </c>
      <c r="F4048" s="261">
        <v>1130.650024</v>
      </c>
      <c r="G4048" s="260">
        <v>1447500000</v>
      </c>
      <c r="H4048" s="263">
        <f t="shared" si="63"/>
        <v>-9.9820712848635532E-3</v>
      </c>
      <c r="I4048" s="262"/>
      <c r="J4048" s="266">
        <v>4046</v>
      </c>
      <c r="K4048">
        <v>-9.9820712848635532E-3</v>
      </c>
      <c r="L4048" s="267">
        <v>8.8190553243860123E-4</v>
      </c>
    </row>
    <row r="4049" spans="1:12" ht="14.4" x14ac:dyDescent="0.3">
      <c r="A4049" s="8">
        <v>38266</v>
      </c>
      <c r="B4049" s="260">
        <v>1134.4799800000001</v>
      </c>
      <c r="C4049" s="260">
        <v>1142.0500489999999</v>
      </c>
      <c r="D4049" s="260">
        <v>1132.9399410000001</v>
      </c>
      <c r="E4049" s="260">
        <v>1142.0500489999999</v>
      </c>
      <c r="F4049" s="261">
        <v>1142.0500489999999</v>
      </c>
      <c r="G4049" s="260">
        <v>1416700000</v>
      </c>
      <c r="H4049" s="263">
        <f t="shared" si="63"/>
        <v>6.6727215406655969E-3</v>
      </c>
      <c r="I4049" s="262"/>
      <c r="J4049" s="266">
        <v>4047</v>
      </c>
      <c r="K4049">
        <v>6.6727215406655969E-3</v>
      </c>
      <c r="L4049" s="267">
        <v>8.8348951711366005E-4</v>
      </c>
    </row>
    <row r="4050" spans="1:12" ht="14.4" x14ac:dyDescent="0.3">
      <c r="A4050" s="8">
        <v>38265</v>
      </c>
      <c r="B4050" s="260">
        <v>1135.170044</v>
      </c>
      <c r="C4050" s="260">
        <v>1137.869995</v>
      </c>
      <c r="D4050" s="260">
        <v>1132.030029</v>
      </c>
      <c r="E4050" s="260">
        <v>1134.4799800000001</v>
      </c>
      <c r="F4050" s="261">
        <v>1134.4799800000001</v>
      </c>
      <c r="G4050" s="260">
        <v>1418400000</v>
      </c>
      <c r="H4050" s="263">
        <f t="shared" si="63"/>
        <v>-6.0789482919080011E-4</v>
      </c>
      <c r="I4050" s="262"/>
      <c r="J4050" s="266">
        <v>4048</v>
      </c>
      <c r="K4050">
        <v>-6.0789482919080011E-4</v>
      </c>
      <c r="L4050" s="267">
        <v>8.8370904710697055E-4</v>
      </c>
    </row>
    <row r="4051" spans="1:12" ht="14.4" x14ac:dyDescent="0.3">
      <c r="A4051" s="8">
        <v>38264</v>
      </c>
      <c r="B4051" s="260">
        <v>1131.5</v>
      </c>
      <c r="C4051" s="260">
        <v>1140.130005</v>
      </c>
      <c r="D4051" s="260">
        <v>1131.5</v>
      </c>
      <c r="E4051" s="260">
        <v>1135.170044</v>
      </c>
      <c r="F4051" s="261">
        <v>1135.170044</v>
      </c>
      <c r="G4051" s="260">
        <v>1534000000</v>
      </c>
      <c r="H4051" s="263">
        <f t="shared" si="63"/>
        <v>3.2435209898364664E-3</v>
      </c>
      <c r="I4051" s="262"/>
      <c r="J4051" s="266">
        <v>4049</v>
      </c>
      <c r="K4051">
        <v>3.2435209898364664E-3</v>
      </c>
      <c r="L4051" s="267">
        <v>8.8501442949718526E-4</v>
      </c>
    </row>
    <row r="4052" spans="1:12" ht="14.4" x14ac:dyDescent="0.3">
      <c r="A4052" s="8">
        <v>38261</v>
      </c>
      <c r="B4052" s="260">
        <v>1114.579956</v>
      </c>
      <c r="C4052" s="260">
        <v>1131.6400149999999</v>
      </c>
      <c r="D4052" s="260">
        <v>1114.579956</v>
      </c>
      <c r="E4052" s="260">
        <v>1131.5</v>
      </c>
      <c r="F4052" s="261">
        <v>1131.5</v>
      </c>
      <c r="G4052" s="260">
        <v>1582200000</v>
      </c>
      <c r="H4052" s="263">
        <f t="shared" si="63"/>
        <v>1.5180646223643341E-2</v>
      </c>
      <c r="I4052" s="262"/>
      <c r="J4052" s="266">
        <v>4050</v>
      </c>
      <c r="K4052">
        <v>1.5180646223643341E-2</v>
      </c>
      <c r="L4052" s="267">
        <v>8.9420961845883393E-4</v>
      </c>
    </row>
    <row r="4053" spans="1:12" ht="14.4" x14ac:dyDescent="0.3">
      <c r="A4053" s="8">
        <v>38260</v>
      </c>
      <c r="B4053" s="260">
        <v>1114.8000489999999</v>
      </c>
      <c r="C4053" s="260">
        <v>1116.3100589999999</v>
      </c>
      <c r="D4053" s="260">
        <v>1109.6800539999999</v>
      </c>
      <c r="E4053" s="260">
        <v>1114.579956</v>
      </c>
      <c r="F4053" s="261">
        <v>1114.579956</v>
      </c>
      <c r="G4053" s="260">
        <v>1748000000</v>
      </c>
      <c r="H4053" s="263">
        <f t="shared" si="63"/>
        <v>-1.9742822957115441E-4</v>
      </c>
      <c r="I4053" s="262"/>
      <c r="J4053" s="266">
        <v>4051</v>
      </c>
      <c r="K4053">
        <v>-1.9742822957115441E-4</v>
      </c>
      <c r="L4053" s="267">
        <v>8.9465606361832043E-4</v>
      </c>
    </row>
    <row r="4054" spans="1:12" ht="14.4" x14ac:dyDescent="0.3">
      <c r="A4054" s="8">
        <v>38259</v>
      </c>
      <c r="B4054" s="260">
        <v>1110.0600589999999</v>
      </c>
      <c r="C4054" s="260">
        <v>1114.8000489999999</v>
      </c>
      <c r="D4054" s="260">
        <v>1107.420044</v>
      </c>
      <c r="E4054" s="260">
        <v>1114.8000489999999</v>
      </c>
      <c r="F4054" s="261">
        <v>1114.8000489999999</v>
      </c>
      <c r="G4054" s="260">
        <v>1402900000</v>
      </c>
      <c r="H4054" s="263">
        <f t="shared" si="63"/>
        <v>4.2700302218512979E-3</v>
      </c>
      <c r="I4054" s="262"/>
      <c r="J4054" s="266">
        <v>4052</v>
      </c>
      <c r="K4054">
        <v>4.2700302218512979E-3</v>
      </c>
      <c r="L4054" s="267">
        <v>8.9804540748104184E-4</v>
      </c>
    </row>
    <row r="4055" spans="1:12" ht="14.4" x14ac:dyDescent="0.3">
      <c r="A4055" s="8">
        <v>38258</v>
      </c>
      <c r="B4055" s="260">
        <v>1103.5200199999999</v>
      </c>
      <c r="C4055" s="260">
        <v>1111.7700199999999</v>
      </c>
      <c r="D4055" s="260">
        <v>1101.290039</v>
      </c>
      <c r="E4055" s="260">
        <v>1110.0600589999999</v>
      </c>
      <c r="F4055" s="261">
        <v>1110.0600589999999</v>
      </c>
      <c r="G4055" s="260">
        <v>1396600000</v>
      </c>
      <c r="H4055" s="263">
        <f t="shared" si="63"/>
        <v>5.9265250122059222E-3</v>
      </c>
      <c r="I4055" s="262"/>
      <c r="J4055" s="266">
        <v>4053</v>
      </c>
      <c r="K4055">
        <v>5.9265250122059222E-3</v>
      </c>
      <c r="L4055" s="267">
        <v>8.9860985612083815E-4</v>
      </c>
    </row>
    <row r="4056" spans="1:12" ht="14.4" x14ac:dyDescent="0.3">
      <c r="A4056" s="8">
        <v>38257</v>
      </c>
      <c r="B4056" s="260">
        <v>1110.1099850000001</v>
      </c>
      <c r="C4056" s="260">
        <v>1110.1099850000001</v>
      </c>
      <c r="D4056" s="260">
        <v>1103.23999</v>
      </c>
      <c r="E4056" s="260">
        <v>1103.5200199999999</v>
      </c>
      <c r="F4056" s="261">
        <v>1103.5200199999999</v>
      </c>
      <c r="G4056" s="260">
        <v>1263500000</v>
      </c>
      <c r="H4056" s="263">
        <f t="shared" si="63"/>
        <v>-5.9363172019393376E-3</v>
      </c>
      <c r="I4056" s="262"/>
      <c r="J4056" s="266">
        <v>4054</v>
      </c>
      <c r="K4056">
        <v>-5.9363172019393376E-3</v>
      </c>
      <c r="L4056" s="267">
        <v>9.0257624381181968E-4</v>
      </c>
    </row>
    <row r="4057" spans="1:12" ht="14.4" x14ac:dyDescent="0.3">
      <c r="A4057" s="8">
        <v>38254</v>
      </c>
      <c r="B4057" s="260">
        <v>1108.3599850000001</v>
      </c>
      <c r="C4057" s="260">
        <v>1113.8100589999999</v>
      </c>
      <c r="D4057" s="260">
        <v>1108.3599850000001</v>
      </c>
      <c r="E4057" s="260">
        <v>1110.1099850000001</v>
      </c>
      <c r="F4057" s="261">
        <v>1110.1099850000001</v>
      </c>
      <c r="G4057" s="260">
        <v>1255400000</v>
      </c>
      <c r="H4057" s="263">
        <f t="shared" si="63"/>
        <v>1.5789094009921335E-3</v>
      </c>
      <c r="I4057" s="262"/>
      <c r="J4057" s="266">
        <v>4055</v>
      </c>
      <c r="K4057">
        <v>1.5789094009921335E-3</v>
      </c>
      <c r="L4057" s="267">
        <v>9.0374347805639876E-4</v>
      </c>
    </row>
    <row r="4058" spans="1:12" ht="14.4" x14ac:dyDescent="0.3">
      <c r="A4058" s="8">
        <v>38253</v>
      </c>
      <c r="B4058" s="260">
        <v>1113.5600589999999</v>
      </c>
      <c r="C4058" s="260">
        <v>1113.6099850000001</v>
      </c>
      <c r="D4058" s="260">
        <v>1108.0500489999999</v>
      </c>
      <c r="E4058" s="260">
        <v>1108.3599850000001</v>
      </c>
      <c r="F4058" s="261">
        <v>1108.3599850000001</v>
      </c>
      <c r="G4058" s="260">
        <v>1286300000</v>
      </c>
      <c r="H4058" s="263">
        <f t="shared" si="63"/>
        <v>-4.669774169764703E-3</v>
      </c>
      <c r="I4058" s="262"/>
      <c r="J4058" s="266">
        <v>4056</v>
      </c>
      <c r="K4058">
        <v>-4.669774169764703E-3</v>
      </c>
      <c r="L4058" s="267">
        <v>9.0785158171994293E-4</v>
      </c>
    </row>
    <row r="4059" spans="1:12" ht="14.4" x14ac:dyDescent="0.3">
      <c r="A4059" s="8">
        <v>38252</v>
      </c>
      <c r="B4059" s="260">
        <v>1129.3000489999999</v>
      </c>
      <c r="C4059" s="260">
        <v>1129.3000489999999</v>
      </c>
      <c r="D4059" s="260">
        <v>1112.670044</v>
      </c>
      <c r="E4059" s="260">
        <v>1113.5600589999999</v>
      </c>
      <c r="F4059" s="261">
        <v>1113.5600589999999</v>
      </c>
      <c r="G4059" s="260">
        <v>1379900000</v>
      </c>
      <c r="H4059" s="263">
        <f t="shared" si="63"/>
        <v>-1.393782813871111E-2</v>
      </c>
      <c r="I4059" s="262"/>
      <c r="J4059" s="266">
        <v>4057</v>
      </c>
      <c r="K4059">
        <v>-1.393782813871111E-2</v>
      </c>
      <c r="L4059" s="267">
        <v>9.0894496848112837E-4</v>
      </c>
    </row>
    <row r="4060" spans="1:12" ht="14.4" x14ac:dyDescent="0.3">
      <c r="A4060" s="8">
        <v>38251</v>
      </c>
      <c r="B4060" s="260">
        <v>1122.1999510000001</v>
      </c>
      <c r="C4060" s="260">
        <v>1131.540039</v>
      </c>
      <c r="D4060" s="260">
        <v>1122.1999510000001</v>
      </c>
      <c r="E4060" s="260">
        <v>1129.3000489999999</v>
      </c>
      <c r="F4060" s="261">
        <v>1129.3000489999999</v>
      </c>
      <c r="G4060" s="260">
        <v>1325000000</v>
      </c>
      <c r="H4060" s="263">
        <f t="shared" si="63"/>
        <v>6.3269455623063816E-3</v>
      </c>
      <c r="I4060" s="262"/>
      <c r="J4060" s="266">
        <v>4058</v>
      </c>
      <c r="K4060">
        <v>6.3269455623063816E-3</v>
      </c>
      <c r="L4060" s="267">
        <v>9.1020738182131481E-4</v>
      </c>
    </row>
    <row r="4061" spans="1:12" ht="14.4" x14ac:dyDescent="0.3">
      <c r="A4061" s="8">
        <v>38250</v>
      </c>
      <c r="B4061" s="260">
        <v>1128.5500489999999</v>
      </c>
      <c r="C4061" s="260">
        <v>1128.5500489999999</v>
      </c>
      <c r="D4061" s="260">
        <v>1120.339966</v>
      </c>
      <c r="E4061" s="260">
        <v>1122.1999510000001</v>
      </c>
      <c r="F4061" s="261">
        <v>1122.1999510000001</v>
      </c>
      <c r="G4061" s="260">
        <v>1197600000</v>
      </c>
      <c r="H4061" s="263">
        <f t="shared" si="63"/>
        <v>-5.6267757071355989E-3</v>
      </c>
      <c r="I4061" s="262"/>
      <c r="J4061" s="266">
        <v>4059</v>
      </c>
      <c r="K4061">
        <v>-5.6267757071355989E-3</v>
      </c>
      <c r="L4061" s="267">
        <v>9.106051747311899E-4</v>
      </c>
    </row>
    <row r="4062" spans="1:12" ht="14.4" x14ac:dyDescent="0.3">
      <c r="A4062" s="8">
        <v>38247</v>
      </c>
      <c r="B4062" s="260">
        <v>1123.5</v>
      </c>
      <c r="C4062" s="260">
        <v>1130.1400149999999</v>
      </c>
      <c r="D4062" s="260">
        <v>1123.5</v>
      </c>
      <c r="E4062" s="260">
        <v>1128.5500489999999</v>
      </c>
      <c r="F4062" s="261">
        <v>1128.5500489999999</v>
      </c>
      <c r="G4062" s="260">
        <v>1422600000</v>
      </c>
      <c r="H4062" s="263">
        <f t="shared" si="63"/>
        <v>4.494925678682639E-3</v>
      </c>
      <c r="I4062" s="262"/>
      <c r="J4062" s="266">
        <v>4060</v>
      </c>
      <c r="K4062">
        <v>4.494925678682639E-3</v>
      </c>
      <c r="L4062" s="267">
        <v>9.1095644803321696E-4</v>
      </c>
    </row>
    <row r="4063" spans="1:12" ht="14.4" x14ac:dyDescent="0.3">
      <c r="A4063" s="8">
        <v>38246</v>
      </c>
      <c r="B4063" s="260">
        <v>1120.369995</v>
      </c>
      <c r="C4063" s="260">
        <v>1126.0600589999999</v>
      </c>
      <c r="D4063" s="260">
        <v>1120.369995</v>
      </c>
      <c r="E4063" s="260">
        <v>1123.5</v>
      </c>
      <c r="F4063" s="261">
        <v>1123.5</v>
      </c>
      <c r="G4063" s="260">
        <v>1113900000</v>
      </c>
      <c r="H4063" s="263">
        <f t="shared" si="63"/>
        <v>2.7937244070874844E-3</v>
      </c>
      <c r="I4063" s="262"/>
      <c r="J4063" s="266">
        <v>4061</v>
      </c>
      <c r="K4063">
        <v>2.7937244070874844E-3</v>
      </c>
      <c r="L4063" s="267">
        <v>9.1940589105673804E-4</v>
      </c>
    </row>
    <row r="4064" spans="1:12" ht="14.4" x14ac:dyDescent="0.3">
      <c r="A4064" s="8">
        <v>38245</v>
      </c>
      <c r="B4064" s="260">
        <v>1128.329956</v>
      </c>
      <c r="C4064" s="260">
        <v>1128.329956</v>
      </c>
      <c r="D4064" s="260">
        <v>1119.8199460000001</v>
      </c>
      <c r="E4064" s="260">
        <v>1120.369995</v>
      </c>
      <c r="F4064" s="261">
        <v>1120.369995</v>
      </c>
      <c r="G4064" s="260">
        <v>1256000000</v>
      </c>
      <c r="H4064" s="263">
        <f t="shared" si="63"/>
        <v>-7.0546394320847236E-3</v>
      </c>
      <c r="I4064" s="262"/>
      <c r="J4064" s="266">
        <v>4062</v>
      </c>
      <c r="K4064">
        <v>-7.0546394320847236E-3</v>
      </c>
      <c r="L4064" s="267">
        <v>9.2043932482101145E-4</v>
      </c>
    </row>
    <row r="4065" spans="1:12" ht="14.4" x14ac:dyDescent="0.3">
      <c r="A4065" s="8">
        <v>38244</v>
      </c>
      <c r="B4065" s="260">
        <v>1125.8199460000001</v>
      </c>
      <c r="C4065" s="260">
        <v>1129.459961</v>
      </c>
      <c r="D4065" s="260">
        <v>1124.719971</v>
      </c>
      <c r="E4065" s="260">
        <v>1128.329956</v>
      </c>
      <c r="F4065" s="261">
        <v>1128.329956</v>
      </c>
      <c r="G4065" s="260">
        <v>1204500000</v>
      </c>
      <c r="H4065" s="263">
        <f t="shared" si="63"/>
        <v>2.2294950528438814E-3</v>
      </c>
      <c r="I4065" s="262"/>
      <c r="J4065" s="266">
        <v>4063</v>
      </c>
      <c r="K4065">
        <v>2.2294950528438814E-3</v>
      </c>
      <c r="L4065" s="267">
        <v>9.2129765299402892E-4</v>
      </c>
    </row>
    <row r="4066" spans="1:12" ht="14.4" x14ac:dyDescent="0.3">
      <c r="A4066" s="8">
        <v>38243</v>
      </c>
      <c r="B4066" s="260">
        <v>1123.920044</v>
      </c>
      <c r="C4066" s="260">
        <v>1129.780029</v>
      </c>
      <c r="D4066" s="260">
        <v>1123.349976</v>
      </c>
      <c r="E4066" s="260">
        <v>1125.8199460000001</v>
      </c>
      <c r="F4066" s="261">
        <v>1125.8199460000001</v>
      </c>
      <c r="G4066" s="260">
        <v>1299800000</v>
      </c>
      <c r="H4066" s="263">
        <f t="shared" si="63"/>
        <v>1.6904245192019291E-3</v>
      </c>
      <c r="I4066" s="262"/>
      <c r="J4066" s="266">
        <v>4064</v>
      </c>
      <c r="K4066">
        <v>1.6904245192019291E-3</v>
      </c>
      <c r="L4066" s="267">
        <v>9.2132658213203266E-4</v>
      </c>
    </row>
    <row r="4067" spans="1:12" ht="14.4" x14ac:dyDescent="0.3">
      <c r="A4067" s="8">
        <v>38240</v>
      </c>
      <c r="B4067" s="260">
        <v>1118.380005</v>
      </c>
      <c r="C4067" s="260">
        <v>1125.26001</v>
      </c>
      <c r="D4067" s="260">
        <v>1114.3900149999999</v>
      </c>
      <c r="E4067" s="260">
        <v>1123.920044</v>
      </c>
      <c r="F4067" s="261">
        <v>1123.920044</v>
      </c>
      <c r="G4067" s="260">
        <v>1261200000</v>
      </c>
      <c r="H4067" s="263">
        <f t="shared" si="63"/>
        <v>4.9536284404512214E-3</v>
      </c>
      <c r="I4067" s="262"/>
      <c r="J4067" s="266">
        <v>4065</v>
      </c>
      <c r="K4067">
        <v>4.9536284404512214E-3</v>
      </c>
      <c r="L4067" s="267">
        <v>9.2776621244118065E-4</v>
      </c>
    </row>
    <row r="4068" spans="1:12" ht="14.4" x14ac:dyDescent="0.3">
      <c r="A4068" s="8">
        <v>38239</v>
      </c>
      <c r="B4068" s="260">
        <v>1116.2700199999999</v>
      </c>
      <c r="C4068" s="260">
        <v>1121.3000489999999</v>
      </c>
      <c r="D4068" s="260">
        <v>1113.619995</v>
      </c>
      <c r="E4068" s="260">
        <v>1118.380005</v>
      </c>
      <c r="F4068" s="261">
        <v>1118.380005</v>
      </c>
      <c r="G4068" s="260">
        <v>1371300000</v>
      </c>
      <c r="H4068" s="263">
        <f t="shared" si="63"/>
        <v>1.8902102199251499E-3</v>
      </c>
      <c r="I4068" s="262"/>
      <c r="J4068" s="266">
        <v>4066</v>
      </c>
      <c r="K4068">
        <v>1.8902102199251499E-3</v>
      </c>
      <c r="L4068" s="267">
        <v>9.2892713865680161E-4</v>
      </c>
    </row>
    <row r="4069" spans="1:12" ht="14.4" x14ac:dyDescent="0.3">
      <c r="A4069" s="8">
        <v>38238</v>
      </c>
      <c r="B4069" s="260">
        <v>1121.3000489999999</v>
      </c>
      <c r="C4069" s="260">
        <v>1123.0500489999999</v>
      </c>
      <c r="D4069" s="260">
        <v>1116.2700199999999</v>
      </c>
      <c r="E4069" s="260">
        <v>1116.2700199999999</v>
      </c>
      <c r="F4069" s="261">
        <v>1116.2700199999999</v>
      </c>
      <c r="G4069" s="260">
        <v>1246300000</v>
      </c>
      <c r="H4069" s="263">
        <f t="shared" si="63"/>
        <v>-4.485890288229189E-3</v>
      </c>
      <c r="I4069" s="262"/>
      <c r="J4069" s="266">
        <v>4067</v>
      </c>
      <c r="K4069">
        <v>-4.485890288229189E-3</v>
      </c>
      <c r="L4069" s="267">
        <v>9.3174944704672792E-4</v>
      </c>
    </row>
    <row r="4070" spans="1:12" ht="14.4" x14ac:dyDescent="0.3">
      <c r="A4070" s="8">
        <v>38237</v>
      </c>
      <c r="B4070" s="260">
        <v>1113.630005</v>
      </c>
      <c r="C4070" s="260">
        <v>1124.079956</v>
      </c>
      <c r="D4070" s="260">
        <v>1113.630005</v>
      </c>
      <c r="E4070" s="260">
        <v>1121.3000489999999</v>
      </c>
      <c r="F4070" s="261">
        <v>1121.3000489999999</v>
      </c>
      <c r="G4070" s="260">
        <v>1214400000</v>
      </c>
      <c r="H4070" s="263">
        <f t="shared" si="63"/>
        <v>6.8874257747751346E-3</v>
      </c>
      <c r="I4070" s="262"/>
      <c r="J4070" s="266">
        <v>4068</v>
      </c>
      <c r="K4070">
        <v>6.8874257747751346E-3</v>
      </c>
      <c r="L4070" s="267">
        <v>9.3611179517942794E-4</v>
      </c>
    </row>
    <row r="4071" spans="1:12" ht="14.4" x14ac:dyDescent="0.3">
      <c r="A4071" s="8">
        <v>38233</v>
      </c>
      <c r="B4071" s="260">
        <v>1118.3100589999999</v>
      </c>
      <c r="C4071" s="260">
        <v>1120.8000489999999</v>
      </c>
      <c r="D4071" s="260">
        <v>1113.5699460000001</v>
      </c>
      <c r="E4071" s="260">
        <v>1113.630005</v>
      </c>
      <c r="F4071" s="261">
        <v>1113.630005</v>
      </c>
      <c r="G4071" s="260">
        <v>924170000</v>
      </c>
      <c r="H4071" s="263">
        <f t="shared" si="63"/>
        <v>-4.1849341891683082E-3</v>
      </c>
      <c r="I4071" s="262"/>
      <c r="J4071" s="266">
        <v>4069</v>
      </c>
      <c r="K4071">
        <v>-4.1849341891683082E-3</v>
      </c>
      <c r="L4071" s="267">
        <v>9.3747789873506405E-4</v>
      </c>
    </row>
    <row r="4072" spans="1:12" ht="14.4" x14ac:dyDescent="0.3">
      <c r="A4072" s="8">
        <v>38232</v>
      </c>
      <c r="B4072" s="260">
        <v>1105.910034</v>
      </c>
      <c r="C4072" s="260">
        <v>1119.1099850000001</v>
      </c>
      <c r="D4072" s="260">
        <v>1105.599976</v>
      </c>
      <c r="E4072" s="260">
        <v>1118.3100589999999</v>
      </c>
      <c r="F4072" s="261">
        <v>1118.3100589999999</v>
      </c>
      <c r="G4072" s="260">
        <v>1118400000</v>
      </c>
      <c r="H4072" s="263">
        <f t="shared" si="63"/>
        <v>1.1212507906407073E-2</v>
      </c>
      <c r="I4072" s="262"/>
      <c r="J4072" s="266">
        <v>4070</v>
      </c>
      <c r="K4072">
        <v>1.1212507906407073E-2</v>
      </c>
      <c r="L4072" s="267">
        <v>9.387716756542239E-4</v>
      </c>
    </row>
    <row r="4073" spans="1:12" ht="14.4" x14ac:dyDescent="0.3">
      <c r="A4073" s="8">
        <v>38231</v>
      </c>
      <c r="B4073" s="260">
        <v>1104.23999</v>
      </c>
      <c r="C4073" s="260">
        <v>1109.23999</v>
      </c>
      <c r="D4073" s="260">
        <v>1099.1800539999999</v>
      </c>
      <c r="E4073" s="260">
        <v>1105.910034</v>
      </c>
      <c r="F4073" s="261">
        <v>1105.910034</v>
      </c>
      <c r="G4073" s="260">
        <v>1142100000</v>
      </c>
      <c r="H4073" s="263">
        <f t="shared" si="63"/>
        <v>1.5123922472686047E-3</v>
      </c>
      <c r="I4073" s="262"/>
      <c r="J4073" s="266">
        <v>4071</v>
      </c>
      <c r="K4073">
        <v>1.5123922472686047E-3</v>
      </c>
      <c r="L4073" s="267">
        <v>9.4146727577405483E-4</v>
      </c>
    </row>
    <row r="4074" spans="1:12" ht="14.4" x14ac:dyDescent="0.3">
      <c r="A4074" s="8">
        <v>38230</v>
      </c>
      <c r="B4074" s="260">
        <v>1099.150024</v>
      </c>
      <c r="C4074" s="260">
        <v>1104.23999</v>
      </c>
      <c r="D4074" s="260">
        <v>1094.719971</v>
      </c>
      <c r="E4074" s="260">
        <v>1104.23999</v>
      </c>
      <c r="F4074" s="261">
        <v>1104.23999</v>
      </c>
      <c r="G4074" s="260">
        <v>1138200000</v>
      </c>
      <c r="H4074" s="263">
        <f t="shared" si="63"/>
        <v>4.6308200781152E-3</v>
      </c>
      <c r="I4074" s="262"/>
      <c r="J4074" s="266">
        <v>4072</v>
      </c>
      <c r="K4074">
        <v>4.6308200781152E-3</v>
      </c>
      <c r="L4074" s="267">
        <v>9.4445879686268501E-4</v>
      </c>
    </row>
    <row r="4075" spans="1:12" ht="14.4" x14ac:dyDescent="0.3">
      <c r="A4075" s="8">
        <v>38229</v>
      </c>
      <c r="B4075" s="260">
        <v>1107.7700199999999</v>
      </c>
      <c r="C4075" s="260">
        <v>1107.7700199999999</v>
      </c>
      <c r="D4075" s="260">
        <v>1099.150024</v>
      </c>
      <c r="E4075" s="260">
        <v>1099.150024</v>
      </c>
      <c r="F4075" s="261">
        <v>1099.150024</v>
      </c>
      <c r="G4075" s="260">
        <v>843100000</v>
      </c>
      <c r="H4075" s="263">
        <f t="shared" si="63"/>
        <v>-7.7813949144425318E-3</v>
      </c>
      <c r="I4075" s="262"/>
      <c r="J4075" s="266">
        <v>4073</v>
      </c>
      <c r="K4075">
        <v>-7.7813949144425318E-3</v>
      </c>
      <c r="L4075" s="267">
        <v>9.461816539056263E-4</v>
      </c>
    </row>
    <row r="4076" spans="1:12" ht="14.4" x14ac:dyDescent="0.3">
      <c r="A4076" s="8">
        <v>38226</v>
      </c>
      <c r="B4076" s="260">
        <v>1105.089966</v>
      </c>
      <c r="C4076" s="260">
        <v>1109.6800539999999</v>
      </c>
      <c r="D4076" s="260">
        <v>1104.619995</v>
      </c>
      <c r="E4076" s="260">
        <v>1107.7700199999999</v>
      </c>
      <c r="F4076" s="261">
        <v>1107.7700199999999</v>
      </c>
      <c r="G4076" s="260">
        <v>845400000</v>
      </c>
      <c r="H4076" s="263">
        <f t="shared" si="63"/>
        <v>2.4251907830641975E-3</v>
      </c>
      <c r="I4076" s="262"/>
      <c r="J4076" s="266">
        <v>4074</v>
      </c>
      <c r="K4076">
        <v>2.4251907830641975E-3</v>
      </c>
      <c r="L4076" s="267">
        <v>9.4653329829004972E-4</v>
      </c>
    </row>
    <row r="4077" spans="1:12" ht="14.4" x14ac:dyDescent="0.3">
      <c r="A4077" s="8">
        <v>38225</v>
      </c>
      <c r="B4077" s="260">
        <v>1104.959961</v>
      </c>
      <c r="C4077" s="260">
        <v>1106.780029</v>
      </c>
      <c r="D4077" s="260">
        <v>1102.459961</v>
      </c>
      <c r="E4077" s="260">
        <v>1105.089966</v>
      </c>
      <c r="F4077" s="261">
        <v>1105.089966</v>
      </c>
      <c r="G4077" s="260">
        <v>1023600000</v>
      </c>
      <c r="H4077" s="263">
        <f t="shared" si="63"/>
        <v>1.1765584689813284E-4</v>
      </c>
      <c r="I4077" s="262"/>
      <c r="J4077" s="266">
        <v>4075</v>
      </c>
      <c r="K4077">
        <v>1.1765584689813284E-4</v>
      </c>
      <c r="L4077" s="267">
        <v>9.473867253480294E-4</v>
      </c>
    </row>
    <row r="4078" spans="1:12" ht="14.4" x14ac:dyDescent="0.3">
      <c r="A4078" s="8">
        <v>38224</v>
      </c>
      <c r="B4078" s="260">
        <v>1096.1899410000001</v>
      </c>
      <c r="C4078" s="260">
        <v>1106.290039</v>
      </c>
      <c r="D4078" s="260">
        <v>1093.23999</v>
      </c>
      <c r="E4078" s="260">
        <v>1104.959961</v>
      </c>
      <c r="F4078" s="261">
        <v>1104.959961</v>
      </c>
      <c r="G4078" s="260">
        <v>1192200000</v>
      </c>
      <c r="H4078" s="263">
        <f t="shared" si="63"/>
        <v>8.0004565559135439E-3</v>
      </c>
      <c r="I4078" s="262"/>
      <c r="J4078" s="266">
        <v>4076</v>
      </c>
      <c r="K4078">
        <v>8.0004565559135439E-3</v>
      </c>
      <c r="L4078" s="267">
        <v>9.4793461959485079E-4</v>
      </c>
    </row>
    <row r="4079" spans="1:12" ht="14.4" x14ac:dyDescent="0.3">
      <c r="A4079" s="8">
        <v>38223</v>
      </c>
      <c r="B4079" s="260">
        <v>1095.6800539999999</v>
      </c>
      <c r="C4079" s="260">
        <v>1100.9399410000001</v>
      </c>
      <c r="D4079" s="260">
        <v>1092.8199460000001</v>
      </c>
      <c r="E4079" s="260">
        <v>1096.1899410000001</v>
      </c>
      <c r="F4079" s="261">
        <v>1096.1899410000001</v>
      </c>
      <c r="G4079" s="260">
        <v>1092500000</v>
      </c>
      <c r="H4079" s="263">
        <f t="shared" si="63"/>
        <v>4.6536121392254766E-4</v>
      </c>
      <c r="I4079" s="262"/>
      <c r="J4079" s="266">
        <v>4077</v>
      </c>
      <c r="K4079">
        <v>4.6536121392254766E-4</v>
      </c>
      <c r="L4079" s="267">
        <v>9.4945634848967115E-4</v>
      </c>
    </row>
    <row r="4080" spans="1:12" ht="14.4" x14ac:dyDescent="0.3">
      <c r="A4080" s="8">
        <v>38222</v>
      </c>
      <c r="B4080" s="260">
        <v>1098.349976</v>
      </c>
      <c r="C4080" s="260">
        <v>1101.400024</v>
      </c>
      <c r="D4080" s="260">
        <v>1094.7299800000001</v>
      </c>
      <c r="E4080" s="260">
        <v>1095.6800539999999</v>
      </c>
      <c r="F4080" s="261">
        <v>1095.6800539999999</v>
      </c>
      <c r="G4080" s="260">
        <v>1021900000</v>
      </c>
      <c r="H4080" s="263">
        <f t="shared" si="63"/>
        <v>-2.430848143433694E-3</v>
      </c>
      <c r="I4080" s="262"/>
      <c r="J4080" s="266">
        <v>4078</v>
      </c>
      <c r="K4080">
        <v>-2.430848143433694E-3</v>
      </c>
      <c r="L4080" s="267">
        <v>9.5005490957415957E-4</v>
      </c>
    </row>
    <row r="4081" spans="1:12" ht="14.4" x14ac:dyDescent="0.3">
      <c r="A4081" s="8">
        <v>38219</v>
      </c>
      <c r="B4081" s="260">
        <v>1091.2299800000001</v>
      </c>
      <c r="C4081" s="260">
        <v>1100.26001</v>
      </c>
      <c r="D4081" s="260">
        <v>1089.5699460000001</v>
      </c>
      <c r="E4081" s="260">
        <v>1098.349976</v>
      </c>
      <c r="F4081" s="261">
        <v>1098.349976</v>
      </c>
      <c r="G4081" s="260">
        <v>1199900000</v>
      </c>
      <c r="H4081" s="263">
        <f t="shared" si="63"/>
        <v>6.5247437574982138E-3</v>
      </c>
      <c r="I4081" s="262"/>
      <c r="J4081" s="266">
        <v>4079</v>
      </c>
      <c r="K4081">
        <v>6.5247437574982138E-3</v>
      </c>
      <c r="L4081" s="267">
        <v>9.5053730125952253E-4</v>
      </c>
    </row>
    <row r="4082" spans="1:12" ht="14.4" x14ac:dyDescent="0.3">
      <c r="A4082" s="8">
        <v>38218</v>
      </c>
      <c r="B4082" s="260">
        <v>1095.170044</v>
      </c>
      <c r="C4082" s="260">
        <v>1095.170044</v>
      </c>
      <c r="D4082" s="260">
        <v>1086.280029</v>
      </c>
      <c r="E4082" s="260">
        <v>1091.2299800000001</v>
      </c>
      <c r="F4082" s="261">
        <v>1091.2299800000001</v>
      </c>
      <c r="G4082" s="260">
        <v>1249400000</v>
      </c>
      <c r="H4082" s="263">
        <f t="shared" si="63"/>
        <v>-3.5976732760231462E-3</v>
      </c>
      <c r="I4082" s="262"/>
      <c r="J4082" s="266">
        <v>4080</v>
      </c>
      <c r="K4082">
        <v>-3.5976732760231462E-3</v>
      </c>
      <c r="L4082" s="267">
        <v>9.5141706758301804E-4</v>
      </c>
    </row>
    <row r="4083" spans="1:12" ht="14.4" x14ac:dyDescent="0.3">
      <c r="A4083" s="8">
        <v>38217</v>
      </c>
      <c r="B4083" s="260">
        <v>1081.709961</v>
      </c>
      <c r="C4083" s="260">
        <v>1095.170044</v>
      </c>
      <c r="D4083" s="260">
        <v>1078.9300539999999</v>
      </c>
      <c r="E4083" s="260">
        <v>1095.170044</v>
      </c>
      <c r="F4083" s="261">
        <v>1095.170044</v>
      </c>
      <c r="G4083" s="260">
        <v>1282500000</v>
      </c>
      <c r="H4083" s="263">
        <f t="shared" si="63"/>
        <v>1.2443338311830468E-2</v>
      </c>
      <c r="I4083" s="262"/>
      <c r="J4083" s="266">
        <v>4081</v>
      </c>
      <c r="K4083">
        <v>1.2443338311830468E-2</v>
      </c>
      <c r="L4083" s="267">
        <v>9.5445673505804873E-4</v>
      </c>
    </row>
    <row r="4084" spans="1:12" ht="14.4" x14ac:dyDescent="0.3">
      <c r="A4084" s="8">
        <v>38216</v>
      </c>
      <c r="B4084" s="260">
        <v>1079.339966</v>
      </c>
      <c r="C4084" s="260">
        <v>1086.780029</v>
      </c>
      <c r="D4084" s="260">
        <v>1079.339966</v>
      </c>
      <c r="E4084" s="260">
        <v>1081.709961</v>
      </c>
      <c r="F4084" s="261">
        <v>1081.709961</v>
      </c>
      <c r="G4084" s="260">
        <v>1267800000</v>
      </c>
      <c r="H4084" s="263">
        <f t="shared" si="63"/>
        <v>2.1957817505666396E-3</v>
      </c>
      <c r="I4084" s="262"/>
      <c r="J4084" s="266">
        <v>4082</v>
      </c>
      <c r="K4084">
        <v>2.1957817505666396E-3</v>
      </c>
      <c r="L4084" s="267">
        <v>9.5567823803779841E-4</v>
      </c>
    </row>
    <row r="4085" spans="1:12" ht="14.4" x14ac:dyDescent="0.3">
      <c r="A4085" s="8">
        <v>38215</v>
      </c>
      <c r="B4085" s="260">
        <v>1064.8000489999999</v>
      </c>
      <c r="C4085" s="260">
        <v>1080.660034</v>
      </c>
      <c r="D4085" s="260">
        <v>1064.8000489999999</v>
      </c>
      <c r="E4085" s="260">
        <v>1079.339966</v>
      </c>
      <c r="F4085" s="261">
        <v>1079.339966</v>
      </c>
      <c r="G4085" s="260">
        <v>1206200000</v>
      </c>
      <c r="H4085" s="263">
        <f t="shared" si="63"/>
        <v>1.3655067929096293E-2</v>
      </c>
      <c r="I4085" s="262"/>
      <c r="J4085" s="266">
        <v>4083</v>
      </c>
      <c r="K4085">
        <v>1.3655067929096293E-2</v>
      </c>
      <c r="L4085" s="267">
        <v>9.6171639528844785E-4</v>
      </c>
    </row>
    <row r="4086" spans="1:12" ht="14.4" x14ac:dyDescent="0.3">
      <c r="A4086" s="8">
        <v>38212</v>
      </c>
      <c r="B4086" s="260">
        <v>1063.2299800000001</v>
      </c>
      <c r="C4086" s="260">
        <v>1067.579956</v>
      </c>
      <c r="D4086" s="260">
        <v>1060.719971</v>
      </c>
      <c r="E4086" s="260">
        <v>1064.8000489999999</v>
      </c>
      <c r="F4086" s="261">
        <v>1064.8000489999999</v>
      </c>
      <c r="G4086" s="260">
        <v>1175100000</v>
      </c>
      <c r="H4086" s="263">
        <f t="shared" si="63"/>
        <v>1.4766974497839834E-3</v>
      </c>
      <c r="I4086" s="262"/>
      <c r="J4086" s="266">
        <v>4084</v>
      </c>
      <c r="K4086">
        <v>1.4766974497839834E-3</v>
      </c>
      <c r="L4086" s="267">
        <v>9.6790288663019665E-4</v>
      </c>
    </row>
    <row r="4087" spans="1:12" ht="14.4" x14ac:dyDescent="0.3">
      <c r="A4087" s="8">
        <v>38211</v>
      </c>
      <c r="B4087" s="260">
        <v>1075.790039</v>
      </c>
      <c r="C4087" s="260">
        <v>1075.790039</v>
      </c>
      <c r="D4087" s="260">
        <v>1062.8199460000001</v>
      </c>
      <c r="E4087" s="260">
        <v>1063.2299800000001</v>
      </c>
      <c r="F4087" s="261">
        <v>1063.2299800000001</v>
      </c>
      <c r="G4087" s="260">
        <v>1405100000</v>
      </c>
      <c r="H4087" s="263">
        <f t="shared" si="63"/>
        <v>-1.1675195479291764E-2</v>
      </c>
      <c r="I4087" s="262"/>
      <c r="J4087" s="266">
        <v>4085</v>
      </c>
      <c r="K4087">
        <v>-1.1675195479291764E-2</v>
      </c>
      <c r="L4087" s="267">
        <v>9.686160926195926E-4</v>
      </c>
    </row>
    <row r="4088" spans="1:12" ht="14.4" x14ac:dyDescent="0.3">
      <c r="A4088" s="8">
        <v>38210</v>
      </c>
      <c r="B4088" s="260">
        <v>1079.040039</v>
      </c>
      <c r="C4088" s="260">
        <v>1079.040039</v>
      </c>
      <c r="D4088" s="260">
        <v>1065.920044</v>
      </c>
      <c r="E4088" s="260">
        <v>1075.790039</v>
      </c>
      <c r="F4088" s="261">
        <v>1075.790039</v>
      </c>
      <c r="G4088" s="260">
        <v>1410400000</v>
      </c>
      <c r="H4088" s="263">
        <f t="shared" si="63"/>
        <v>-3.011936427319172E-3</v>
      </c>
      <c r="I4088" s="262"/>
      <c r="J4088" s="266">
        <v>4086</v>
      </c>
      <c r="K4088">
        <v>-3.011936427319172E-3</v>
      </c>
      <c r="L4088" s="267">
        <v>9.6979994753883627E-4</v>
      </c>
    </row>
    <row r="4089" spans="1:12" ht="14.4" x14ac:dyDescent="0.3">
      <c r="A4089" s="8">
        <v>38209</v>
      </c>
      <c r="B4089" s="260">
        <v>1065.219971</v>
      </c>
      <c r="C4089" s="260">
        <v>1079.040039</v>
      </c>
      <c r="D4089" s="260">
        <v>1065.219971</v>
      </c>
      <c r="E4089" s="260">
        <v>1079.040039</v>
      </c>
      <c r="F4089" s="261">
        <v>1079.040039</v>
      </c>
      <c r="G4089" s="260">
        <v>1245600000</v>
      </c>
      <c r="H4089" s="263">
        <f t="shared" si="63"/>
        <v>1.2973909968122435E-2</v>
      </c>
      <c r="I4089" s="262"/>
      <c r="J4089" s="266">
        <v>4087</v>
      </c>
      <c r="K4089">
        <v>1.2973909968122435E-2</v>
      </c>
      <c r="L4089" s="267">
        <v>9.7355114853167656E-4</v>
      </c>
    </row>
    <row r="4090" spans="1:12" ht="14.4" x14ac:dyDescent="0.3">
      <c r="A4090" s="8">
        <v>38208</v>
      </c>
      <c r="B4090" s="260">
        <v>1063.969971</v>
      </c>
      <c r="C4090" s="260">
        <v>1069.459961</v>
      </c>
      <c r="D4090" s="260">
        <v>1063.969971</v>
      </c>
      <c r="E4090" s="260">
        <v>1065.219971</v>
      </c>
      <c r="F4090" s="261">
        <v>1065.219971</v>
      </c>
      <c r="G4090" s="260">
        <v>1086000000</v>
      </c>
      <c r="H4090" s="263">
        <f t="shared" si="63"/>
        <v>1.1748451874305764E-3</v>
      </c>
      <c r="I4090" s="262"/>
      <c r="J4090" s="266">
        <v>4088</v>
      </c>
      <c r="K4090">
        <v>1.1748451874305764E-3</v>
      </c>
      <c r="L4090" s="267">
        <v>9.8041341000697658E-4</v>
      </c>
    </row>
    <row r="4091" spans="1:12" ht="14.4" x14ac:dyDescent="0.3">
      <c r="A4091" s="8">
        <v>38205</v>
      </c>
      <c r="B4091" s="260">
        <v>1080.6999510000001</v>
      </c>
      <c r="C4091" s="260">
        <v>1080.6999510000001</v>
      </c>
      <c r="D4091" s="260">
        <v>1062.2299800000001</v>
      </c>
      <c r="E4091" s="260">
        <v>1063.969971</v>
      </c>
      <c r="F4091" s="261">
        <v>1063.969971</v>
      </c>
      <c r="G4091" s="260">
        <v>1521000000</v>
      </c>
      <c r="H4091" s="263">
        <f t="shared" si="63"/>
        <v>-1.5480689144585764E-2</v>
      </c>
      <c r="I4091" s="262"/>
      <c r="J4091" s="266">
        <v>4089</v>
      </c>
      <c r="K4091">
        <v>-1.5480689144585764E-2</v>
      </c>
      <c r="L4091" s="267">
        <v>9.8134462879319513E-4</v>
      </c>
    </row>
    <row r="4092" spans="1:12" ht="14.4" x14ac:dyDescent="0.3">
      <c r="A4092" s="8">
        <v>38204</v>
      </c>
      <c r="B4092" s="260">
        <v>1098.630005</v>
      </c>
      <c r="C4092" s="260">
        <v>1098.790039</v>
      </c>
      <c r="D4092" s="260">
        <v>1079.9799800000001</v>
      </c>
      <c r="E4092" s="260">
        <v>1080.6999510000001</v>
      </c>
      <c r="F4092" s="261">
        <v>1080.6999510000001</v>
      </c>
      <c r="G4092" s="260">
        <v>1397400000</v>
      </c>
      <c r="H4092" s="263">
        <f t="shared" si="63"/>
        <v>-1.6320375302329312E-2</v>
      </c>
      <c r="I4092" s="262"/>
      <c r="J4092" s="266">
        <v>4090</v>
      </c>
      <c r="K4092">
        <v>-1.6320375302329312E-2</v>
      </c>
      <c r="L4092" s="267">
        <v>9.8328067539064749E-4</v>
      </c>
    </row>
    <row r="4093" spans="1:12" ht="14.4" x14ac:dyDescent="0.3">
      <c r="A4093" s="8">
        <v>38203</v>
      </c>
      <c r="B4093" s="260">
        <v>1099.6899410000001</v>
      </c>
      <c r="C4093" s="260">
        <v>1102.4499510000001</v>
      </c>
      <c r="D4093" s="260">
        <v>1092.400024</v>
      </c>
      <c r="E4093" s="260">
        <v>1098.630005</v>
      </c>
      <c r="F4093" s="261">
        <v>1098.630005</v>
      </c>
      <c r="G4093" s="260">
        <v>1369200000</v>
      </c>
      <c r="H4093" s="263">
        <f t="shared" si="63"/>
        <v>-9.6384986393187983E-4</v>
      </c>
      <c r="I4093" s="262"/>
      <c r="J4093" s="266">
        <v>4091</v>
      </c>
      <c r="K4093">
        <v>-9.6384986393187983E-4</v>
      </c>
      <c r="L4093" s="267">
        <v>9.8363433830379746E-4</v>
      </c>
    </row>
    <row r="4094" spans="1:12" ht="14.4" x14ac:dyDescent="0.3">
      <c r="A4094" s="8">
        <v>38202</v>
      </c>
      <c r="B4094" s="260">
        <v>1106.619995</v>
      </c>
      <c r="C4094" s="260">
        <v>1106.619995</v>
      </c>
      <c r="D4094" s="260">
        <v>1099.26001</v>
      </c>
      <c r="E4094" s="260">
        <v>1099.6899410000001</v>
      </c>
      <c r="F4094" s="261">
        <v>1099.6899410000001</v>
      </c>
      <c r="G4094" s="260">
        <v>1338300000</v>
      </c>
      <c r="H4094" s="263">
        <f t="shared" si="63"/>
        <v>-6.2623610917132647E-3</v>
      </c>
      <c r="I4094" s="262"/>
      <c r="J4094" s="266">
        <v>4092</v>
      </c>
      <c r="K4094">
        <v>-6.2623610917132647E-3</v>
      </c>
      <c r="L4094" s="267">
        <v>9.8557749545023212E-4</v>
      </c>
    </row>
    <row r="4095" spans="1:12" ht="14.4" x14ac:dyDescent="0.3">
      <c r="A4095" s="8">
        <v>38201</v>
      </c>
      <c r="B4095" s="260">
        <v>1101.719971</v>
      </c>
      <c r="C4095" s="260">
        <v>1108.599976</v>
      </c>
      <c r="D4095" s="260">
        <v>1097.339966</v>
      </c>
      <c r="E4095" s="260">
        <v>1106.619995</v>
      </c>
      <c r="F4095" s="261">
        <v>1106.619995</v>
      </c>
      <c r="G4095" s="260">
        <v>1276000000</v>
      </c>
      <c r="H4095" s="263">
        <f t="shared" si="63"/>
        <v>4.447612940657159E-3</v>
      </c>
      <c r="I4095" s="262"/>
      <c r="J4095" s="266">
        <v>4093</v>
      </c>
      <c r="K4095">
        <v>4.447612940657159E-3</v>
      </c>
      <c r="L4095" s="267">
        <v>9.9019492045394268E-4</v>
      </c>
    </row>
    <row r="4096" spans="1:12" ht="14.4" x14ac:dyDescent="0.3">
      <c r="A4096" s="8">
        <v>38198</v>
      </c>
      <c r="B4096" s="260">
        <v>1100.4300539999999</v>
      </c>
      <c r="C4096" s="260">
        <v>1103.7299800000001</v>
      </c>
      <c r="D4096" s="260">
        <v>1096.959961</v>
      </c>
      <c r="E4096" s="260">
        <v>1101.719971</v>
      </c>
      <c r="F4096" s="261">
        <v>1101.719971</v>
      </c>
      <c r="G4096" s="260">
        <v>1298200000</v>
      </c>
      <c r="H4096" s="263">
        <f t="shared" si="63"/>
        <v>1.1721935395269199E-3</v>
      </c>
      <c r="I4096" s="262"/>
      <c r="J4096" s="266">
        <v>4094</v>
      </c>
      <c r="K4096">
        <v>1.1721935395269199E-3</v>
      </c>
      <c r="L4096" s="267">
        <v>9.9071994716018658E-4</v>
      </c>
    </row>
    <row r="4097" spans="1:12" ht="14.4" x14ac:dyDescent="0.3">
      <c r="A4097" s="8">
        <v>38197</v>
      </c>
      <c r="B4097" s="260">
        <v>1095.420044</v>
      </c>
      <c r="C4097" s="260">
        <v>1103.51001</v>
      </c>
      <c r="D4097" s="260">
        <v>1095.420044</v>
      </c>
      <c r="E4097" s="260">
        <v>1100.4300539999999</v>
      </c>
      <c r="F4097" s="261">
        <v>1100.4300539999999</v>
      </c>
      <c r="G4097" s="260">
        <v>1530100000</v>
      </c>
      <c r="H4097" s="263">
        <f t="shared" si="63"/>
        <v>4.5735971579500927E-3</v>
      </c>
      <c r="I4097" s="262"/>
      <c r="J4097" s="266">
        <v>4095</v>
      </c>
      <c r="K4097">
        <v>4.5735971579500927E-3</v>
      </c>
      <c r="L4097" s="267">
        <v>9.9448053544446248E-4</v>
      </c>
    </row>
    <row r="4098" spans="1:12" ht="14.4" x14ac:dyDescent="0.3">
      <c r="A4098" s="8">
        <v>38196</v>
      </c>
      <c r="B4098" s="260">
        <v>1094.829956</v>
      </c>
      <c r="C4098" s="260">
        <v>1098.839966</v>
      </c>
      <c r="D4098" s="260">
        <v>1082.170044</v>
      </c>
      <c r="E4098" s="260">
        <v>1095.420044</v>
      </c>
      <c r="F4098" s="261">
        <v>1095.420044</v>
      </c>
      <c r="G4098" s="260">
        <v>1554300000</v>
      </c>
      <c r="H4098" s="263">
        <f t="shared" si="63"/>
        <v>5.3897684911347391E-4</v>
      </c>
      <c r="I4098" s="262"/>
      <c r="J4098" s="266">
        <v>4096</v>
      </c>
      <c r="K4098">
        <v>5.3897684911347391E-4</v>
      </c>
      <c r="L4098" s="267">
        <v>9.9526489198437269E-4</v>
      </c>
    </row>
    <row r="4099" spans="1:12" ht="14.4" x14ac:dyDescent="0.3">
      <c r="A4099" s="8">
        <v>38195</v>
      </c>
      <c r="B4099" s="260">
        <v>1084.0699460000001</v>
      </c>
      <c r="C4099" s="260">
        <v>1096.650024</v>
      </c>
      <c r="D4099" s="260">
        <v>1084.0699460000001</v>
      </c>
      <c r="E4099" s="260">
        <v>1094.829956</v>
      </c>
      <c r="F4099" s="261">
        <v>1094.829956</v>
      </c>
      <c r="G4099" s="260">
        <v>1610800000</v>
      </c>
      <c r="H4099" s="263">
        <f t="shared" si="63"/>
        <v>9.9255680315668161E-3</v>
      </c>
      <c r="I4099" s="262"/>
      <c r="J4099" s="266">
        <v>4097</v>
      </c>
      <c r="K4099">
        <v>9.9255680315668161E-3</v>
      </c>
      <c r="L4099" s="267">
        <v>9.9810535357104115E-4</v>
      </c>
    </row>
    <row r="4100" spans="1:12" ht="14.4" x14ac:dyDescent="0.3">
      <c r="A4100" s="8">
        <v>38194</v>
      </c>
      <c r="B4100" s="260">
        <v>1086.1999510000001</v>
      </c>
      <c r="C4100" s="260">
        <v>1089.8199460000001</v>
      </c>
      <c r="D4100" s="260">
        <v>1078.780029</v>
      </c>
      <c r="E4100" s="260">
        <v>1084.0699460000001</v>
      </c>
      <c r="F4100" s="261">
        <v>1084.0699460000001</v>
      </c>
      <c r="G4100" s="260">
        <v>1413400000</v>
      </c>
      <c r="H4100" s="263">
        <f t="shared" ref="H4100:H4163" si="64">(F4100-F4101)/F4101</f>
        <v>-1.9609695231886295E-3</v>
      </c>
      <c r="I4100" s="262"/>
      <c r="J4100" s="266">
        <v>4098</v>
      </c>
      <c r="K4100">
        <v>-1.9609695231886295E-3</v>
      </c>
      <c r="L4100" s="267">
        <v>1.0015591794422579E-3</v>
      </c>
    </row>
    <row r="4101" spans="1:12" ht="14.4" x14ac:dyDescent="0.3">
      <c r="A4101" s="8">
        <v>38191</v>
      </c>
      <c r="B4101" s="260">
        <v>1096.839966</v>
      </c>
      <c r="C4101" s="260">
        <v>1096.839966</v>
      </c>
      <c r="D4101" s="260">
        <v>1083.5600589999999</v>
      </c>
      <c r="E4101" s="260">
        <v>1086.1999510000001</v>
      </c>
      <c r="F4101" s="261">
        <v>1086.1999510000001</v>
      </c>
      <c r="G4101" s="260">
        <v>1337500000</v>
      </c>
      <c r="H4101" s="263">
        <f t="shared" si="64"/>
        <v>-9.7006084112729613E-3</v>
      </c>
      <c r="I4101" s="262"/>
      <c r="J4101" s="266">
        <v>4099</v>
      </c>
      <c r="K4101">
        <v>-9.7006084112729613E-3</v>
      </c>
      <c r="L4101" s="267">
        <v>1.00185429123486E-3</v>
      </c>
    </row>
    <row r="4102" spans="1:12" ht="14.4" x14ac:dyDescent="0.3">
      <c r="A4102" s="8">
        <v>38190</v>
      </c>
      <c r="B4102" s="260">
        <v>1093.880005</v>
      </c>
      <c r="C4102" s="260">
        <v>1099.660034</v>
      </c>
      <c r="D4102" s="260">
        <v>1084.160034</v>
      </c>
      <c r="E4102" s="260">
        <v>1096.839966</v>
      </c>
      <c r="F4102" s="261">
        <v>1096.839966</v>
      </c>
      <c r="G4102" s="260">
        <v>1680800000</v>
      </c>
      <c r="H4102" s="263">
        <f t="shared" si="64"/>
        <v>2.7059284258514455E-3</v>
      </c>
      <c r="I4102" s="262"/>
      <c r="J4102" s="266">
        <v>4100</v>
      </c>
      <c r="K4102">
        <v>2.7059284258514455E-3</v>
      </c>
      <c r="L4102" s="267">
        <v>1.0060836872046301E-3</v>
      </c>
    </row>
    <row r="4103" spans="1:12" ht="14.4" x14ac:dyDescent="0.3">
      <c r="A4103" s="8">
        <v>38189</v>
      </c>
      <c r="B4103" s="260">
        <v>1108.670044</v>
      </c>
      <c r="C4103" s="260">
        <v>1116.2700199999999</v>
      </c>
      <c r="D4103" s="260">
        <v>1093.880005</v>
      </c>
      <c r="E4103" s="260">
        <v>1093.880005</v>
      </c>
      <c r="F4103" s="261">
        <v>1093.880005</v>
      </c>
      <c r="G4103" s="260">
        <v>1679500000</v>
      </c>
      <c r="H4103" s="263">
        <f t="shared" si="64"/>
        <v>-1.3340343305965592E-2</v>
      </c>
      <c r="I4103" s="262"/>
      <c r="J4103" s="266">
        <v>4101</v>
      </c>
      <c r="K4103">
        <v>-1.3340343305965592E-2</v>
      </c>
      <c r="L4103" s="267">
        <v>1.008722813732978E-3</v>
      </c>
    </row>
    <row r="4104" spans="1:12" ht="14.4" x14ac:dyDescent="0.3">
      <c r="A4104" s="8">
        <v>38188</v>
      </c>
      <c r="B4104" s="260">
        <v>1100.900024</v>
      </c>
      <c r="C4104" s="260">
        <v>1108.880005</v>
      </c>
      <c r="D4104" s="260">
        <v>1099.099976</v>
      </c>
      <c r="E4104" s="260">
        <v>1108.670044</v>
      </c>
      <c r="F4104" s="261">
        <v>1108.670044</v>
      </c>
      <c r="G4104" s="260">
        <v>1445800000</v>
      </c>
      <c r="H4104" s="263">
        <f t="shared" si="64"/>
        <v>7.0578797625677325E-3</v>
      </c>
      <c r="I4104" s="262"/>
      <c r="J4104" s="266">
        <v>4102</v>
      </c>
      <c r="K4104">
        <v>7.0578797625677325E-3</v>
      </c>
      <c r="L4104" s="267">
        <v>1.0091449332215066E-3</v>
      </c>
    </row>
    <row r="4105" spans="1:12" ht="14.4" x14ac:dyDescent="0.3">
      <c r="A4105" s="8">
        <v>38187</v>
      </c>
      <c r="B4105" s="260">
        <v>1101.3900149999999</v>
      </c>
      <c r="C4105" s="260">
        <v>1105.5200199999999</v>
      </c>
      <c r="D4105" s="260">
        <v>1096.5500489999999</v>
      </c>
      <c r="E4105" s="260">
        <v>1100.900024</v>
      </c>
      <c r="F4105" s="261">
        <v>1100.900024</v>
      </c>
      <c r="G4105" s="260">
        <v>1319900000</v>
      </c>
      <c r="H4105" s="263">
        <f t="shared" si="64"/>
        <v>-4.4488418573498522E-4</v>
      </c>
      <c r="I4105" s="262"/>
      <c r="J4105" s="266">
        <v>4103</v>
      </c>
      <c r="K4105">
        <v>-4.4488418573498522E-4</v>
      </c>
      <c r="L4105" s="267">
        <v>1.0117804037308284E-3</v>
      </c>
    </row>
    <row r="4106" spans="1:12" ht="14.4" x14ac:dyDescent="0.3">
      <c r="A4106" s="8">
        <v>38184</v>
      </c>
      <c r="B4106" s="260">
        <v>1106.6899410000001</v>
      </c>
      <c r="C4106" s="260">
        <v>1112.170044</v>
      </c>
      <c r="D4106" s="260">
        <v>1101.0699460000001</v>
      </c>
      <c r="E4106" s="260">
        <v>1101.3900149999999</v>
      </c>
      <c r="F4106" s="261">
        <v>1101.3900149999999</v>
      </c>
      <c r="G4106" s="260">
        <v>1450300000</v>
      </c>
      <c r="H4106" s="263">
        <f t="shared" si="64"/>
        <v>-4.7889890416923384E-3</v>
      </c>
      <c r="I4106" s="262"/>
      <c r="J4106" s="266">
        <v>4104</v>
      </c>
      <c r="K4106">
        <v>-4.7889890416923384E-3</v>
      </c>
      <c r="L4106" s="267">
        <v>1.0120177659616108E-3</v>
      </c>
    </row>
    <row r="4107" spans="1:12" ht="14.4" x14ac:dyDescent="0.3">
      <c r="A4107" s="8">
        <v>38183</v>
      </c>
      <c r="B4107" s="260">
        <v>1111.469971</v>
      </c>
      <c r="C4107" s="260">
        <v>1114.630005</v>
      </c>
      <c r="D4107" s="260">
        <v>1106.670044</v>
      </c>
      <c r="E4107" s="260">
        <v>1106.6899410000001</v>
      </c>
      <c r="F4107" s="261">
        <v>1106.6899410000001</v>
      </c>
      <c r="G4107" s="260">
        <v>1408700000</v>
      </c>
      <c r="H4107" s="263">
        <f t="shared" si="64"/>
        <v>-4.3006380061705665E-3</v>
      </c>
      <c r="I4107" s="262"/>
      <c r="J4107" s="266">
        <v>4105</v>
      </c>
      <c r="K4107">
        <v>-4.3006380061705665E-3</v>
      </c>
      <c r="L4107" s="267">
        <v>1.0167900012286362E-3</v>
      </c>
    </row>
    <row r="4108" spans="1:12" ht="14.4" x14ac:dyDescent="0.3">
      <c r="A4108" s="8">
        <v>38182</v>
      </c>
      <c r="B4108" s="260">
        <v>1115.1400149999999</v>
      </c>
      <c r="C4108" s="260">
        <v>1119.599976</v>
      </c>
      <c r="D4108" s="260">
        <v>1107.829956</v>
      </c>
      <c r="E4108" s="260">
        <v>1111.469971</v>
      </c>
      <c r="F4108" s="261">
        <v>1111.469971</v>
      </c>
      <c r="G4108" s="260">
        <v>1462000000</v>
      </c>
      <c r="H4108" s="263">
        <f t="shared" si="64"/>
        <v>-3.2911060051951969E-3</v>
      </c>
      <c r="I4108" s="262"/>
      <c r="J4108" s="266">
        <v>4106</v>
      </c>
      <c r="K4108">
        <v>-3.2911060051951969E-3</v>
      </c>
      <c r="L4108" s="267">
        <v>1.0179830148679832E-3</v>
      </c>
    </row>
    <row r="4109" spans="1:12" ht="14.4" x14ac:dyDescent="0.3">
      <c r="A4109" s="8">
        <v>38181</v>
      </c>
      <c r="B4109" s="260">
        <v>1114.349976</v>
      </c>
      <c r="C4109" s="260">
        <v>1116.3000489999999</v>
      </c>
      <c r="D4109" s="260">
        <v>1112.98999</v>
      </c>
      <c r="E4109" s="260">
        <v>1115.1400149999999</v>
      </c>
      <c r="F4109" s="261">
        <v>1115.1400149999999</v>
      </c>
      <c r="G4109" s="260">
        <v>1199700000</v>
      </c>
      <c r="H4109" s="263">
        <f t="shared" si="64"/>
        <v>7.0896847221718683E-4</v>
      </c>
      <c r="I4109" s="262"/>
      <c r="J4109" s="266">
        <v>4107</v>
      </c>
      <c r="K4109">
        <v>7.0896847221718683E-4</v>
      </c>
      <c r="L4109" s="267">
        <v>1.0254004749238011E-3</v>
      </c>
    </row>
    <row r="4110" spans="1:12" ht="14.4" x14ac:dyDescent="0.3">
      <c r="A4110" s="8">
        <v>38180</v>
      </c>
      <c r="B4110" s="260">
        <v>1112.8100589999999</v>
      </c>
      <c r="C4110" s="260">
        <v>1116.1099850000001</v>
      </c>
      <c r="D4110" s="260">
        <v>1106.709961</v>
      </c>
      <c r="E4110" s="260">
        <v>1114.349976</v>
      </c>
      <c r="F4110" s="261">
        <v>1114.349976</v>
      </c>
      <c r="G4110" s="260">
        <v>1114600000</v>
      </c>
      <c r="H4110" s="263">
        <f t="shared" si="64"/>
        <v>1.3838093819747361E-3</v>
      </c>
      <c r="I4110" s="262"/>
      <c r="J4110" s="266">
        <v>4108</v>
      </c>
      <c r="K4110">
        <v>1.3838093819747361E-3</v>
      </c>
      <c r="L4110" s="267">
        <v>1.0287056279026645E-3</v>
      </c>
    </row>
    <row r="4111" spans="1:12" ht="14.4" x14ac:dyDescent="0.3">
      <c r="A4111" s="8">
        <v>38177</v>
      </c>
      <c r="B4111" s="260">
        <v>1109.1099850000001</v>
      </c>
      <c r="C4111" s="260">
        <v>1115.5699460000001</v>
      </c>
      <c r="D4111" s="260">
        <v>1109.1099850000001</v>
      </c>
      <c r="E4111" s="260">
        <v>1112.8100589999999</v>
      </c>
      <c r="F4111" s="261">
        <v>1112.8100589999999</v>
      </c>
      <c r="G4111" s="260">
        <v>1186300000</v>
      </c>
      <c r="H4111" s="263">
        <f t="shared" si="64"/>
        <v>3.3360749159605288E-3</v>
      </c>
      <c r="I4111" s="262"/>
      <c r="J4111" s="266">
        <v>4109</v>
      </c>
      <c r="K4111">
        <v>3.3360749159605288E-3</v>
      </c>
      <c r="L4111" s="267">
        <v>1.0325158321361125E-3</v>
      </c>
    </row>
    <row r="4112" spans="1:12" ht="14.4" x14ac:dyDescent="0.3">
      <c r="A4112" s="8">
        <v>38176</v>
      </c>
      <c r="B4112" s="260">
        <v>1118.329956</v>
      </c>
      <c r="C4112" s="260">
        <v>1119.119995</v>
      </c>
      <c r="D4112" s="260">
        <v>1108.719971</v>
      </c>
      <c r="E4112" s="260">
        <v>1109.1099850000001</v>
      </c>
      <c r="F4112" s="261">
        <v>1109.1099850000001</v>
      </c>
      <c r="G4112" s="260">
        <v>1401100000</v>
      </c>
      <c r="H4112" s="263">
        <f t="shared" si="64"/>
        <v>-8.2444102928062729E-3</v>
      </c>
      <c r="I4112" s="262"/>
      <c r="J4112" s="266">
        <v>4110</v>
      </c>
      <c r="K4112">
        <v>-8.2444102928062729E-3</v>
      </c>
      <c r="L4112" s="267">
        <v>1.0326322539325659E-3</v>
      </c>
    </row>
    <row r="4113" spans="1:12" ht="14.4" x14ac:dyDescent="0.3">
      <c r="A4113" s="8">
        <v>38175</v>
      </c>
      <c r="B4113" s="260">
        <v>1116.209961</v>
      </c>
      <c r="C4113" s="260">
        <v>1122.369995</v>
      </c>
      <c r="D4113" s="260">
        <v>1114.920044</v>
      </c>
      <c r="E4113" s="260">
        <v>1118.329956</v>
      </c>
      <c r="F4113" s="261">
        <v>1118.329956</v>
      </c>
      <c r="G4113" s="260">
        <v>1328600000</v>
      </c>
      <c r="H4113" s="263">
        <f t="shared" si="64"/>
        <v>1.8992797717919819E-3</v>
      </c>
      <c r="I4113" s="262"/>
      <c r="J4113" s="266">
        <v>4111</v>
      </c>
      <c r="K4113">
        <v>1.8992797717919819E-3</v>
      </c>
      <c r="L4113" s="267">
        <v>1.0375935883720744E-3</v>
      </c>
    </row>
    <row r="4114" spans="1:12" ht="14.4" x14ac:dyDescent="0.3">
      <c r="A4114" s="8">
        <v>38174</v>
      </c>
      <c r="B4114" s="260">
        <v>1125.380005</v>
      </c>
      <c r="C4114" s="260">
        <v>1125.380005</v>
      </c>
      <c r="D4114" s="260">
        <v>1113.209961</v>
      </c>
      <c r="E4114" s="260">
        <v>1116.209961</v>
      </c>
      <c r="F4114" s="261">
        <v>1116.209961</v>
      </c>
      <c r="G4114" s="260">
        <v>1283300000</v>
      </c>
      <c r="H4114" s="263">
        <f t="shared" si="64"/>
        <v>-8.1483978382928188E-3</v>
      </c>
      <c r="I4114" s="262"/>
      <c r="J4114" s="266">
        <v>4112</v>
      </c>
      <c r="K4114">
        <v>-8.1483978382928188E-3</v>
      </c>
      <c r="L4114" s="267">
        <v>1.0391022833226714E-3</v>
      </c>
    </row>
    <row r="4115" spans="1:12" ht="14.4" x14ac:dyDescent="0.3">
      <c r="A4115" s="8">
        <v>38170</v>
      </c>
      <c r="B4115" s="260">
        <v>1128.9399410000001</v>
      </c>
      <c r="C4115" s="260">
        <v>1129.150024</v>
      </c>
      <c r="D4115" s="260">
        <v>1123.26001</v>
      </c>
      <c r="E4115" s="260">
        <v>1125.380005</v>
      </c>
      <c r="F4115" s="261">
        <v>1125.380005</v>
      </c>
      <c r="G4115" s="260">
        <v>1085000000</v>
      </c>
      <c r="H4115" s="263">
        <f t="shared" si="64"/>
        <v>-3.1533440094667592E-3</v>
      </c>
      <c r="I4115" s="262"/>
      <c r="J4115" s="266">
        <v>4113</v>
      </c>
      <c r="K4115">
        <v>-3.1533440094667592E-3</v>
      </c>
      <c r="L4115" s="267">
        <v>1.0404044239107051E-3</v>
      </c>
    </row>
    <row r="4116" spans="1:12" ht="14.4" x14ac:dyDescent="0.3">
      <c r="A4116" s="8">
        <v>38169</v>
      </c>
      <c r="B4116" s="260">
        <v>1140.839966</v>
      </c>
      <c r="C4116" s="260">
        <v>1140.839966</v>
      </c>
      <c r="D4116" s="260">
        <v>1123.0600589999999</v>
      </c>
      <c r="E4116" s="260">
        <v>1128.9399410000001</v>
      </c>
      <c r="F4116" s="261">
        <v>1128.9399410000001</v>
      </c>
      <c r="G4116" s="260">
        <v>1495700000</v>
      </c>
      <c r="H4116" s="263">
        <f t="shared" si="64"/>
        <v>-1.0430932781679839E-2</v>
      </c>
      <c r="I4116" s="262"/>
      <c r="J4116" s="266">
        <v>4114</v>
      </c>
      <c r="K4116">
        <v>-1.0430932781679839E-2</v>
      </c>
      <c r="L4116" s="267">
        <v>1.0426205647075357E-3</v>
      </c>
    </row>
    <row r="4117" spans="1:12" ht="14.4" x14ac:dyDescent="0.3">
      <c r="A4117" s="8">
        <v>38168</v>
      </c>
      <c r="B4117" s="260">
        <v>1136.1999510000001</v>
      </c>
      <c r="C4117" s="260">
        <v>1144.1999510000001</v>
      </c>
      <c r="D4117" s="260">
        <v>1133.619995</v>
      </c>
      <c r="E4117" s="260">
        <v>1140.839966</v>
      </c>
      <c r="F4117" s="261">
        <v>1140.839966</v>
      </c>
      <c r="G4117" s="260">
        <v>1473800000</v>
      </c>
      <c r="H4117" s="263">
        <f t="shared" si="64"/>
        <v>4.083801443501337E-3</v>
      </c>
      <c r="I4117" s="262"/>
      <c r="J4117" s="266">
        <v>4115</v>
      </c>
      <c r="K4117">
        <v>4.083801443501337E-3</v>
      </c>
      <c r="L4117" s="267">
        <v>1.0474601970707699E-3</v>
      </c>
    </row>
    <row r="4118" spans="1:12" ht="14.4" x14ac:dyDescent="0.3">
      <c r="A4118" s="8">
        <v>38167</v>
      </c>
      <c r="B4118" s="260">
        <v>1133.349976</v>
      </c>
      <c r="C4118" s="260">
        <v>1138.26001</v>
      </c>
      <c r="D4118" s="260">
        <v>1131.8100589999999</v>
      </c>
      <c r="E4118" s="260">
        <v>1136.1999510000001</v>
      </c>
      <c r="F4118" s="261">
        <v>1136.1999510000001</v>
      </c>
      <c r="G4118" s="260">
        <v>1375000000</v>
      </c>
      <c r="H4118" s="263">
        <f t="shared" si="64"/>
        <v>2.5146468966794119E-3</v>
      </c>
      <c r="I4118" s="262"/>
      <c r="J4118" s="266">
        <v>4116</v>
      </c>
      <c r="K4118">
        <v>2.5146468966794119E-3</v>
      </c>
      <c r="L4118" s="267">
        <v>1.051081101221471E-3</v>
      </c>
    </row>
    <row r="4119" spans="1:12" ht="14.4" x14ac:dyDescent="0.3">
      <c r="A4119" s="8">
        <v>38166</v>
      </c>
      <c r="B4119" s="260">
        <v>1134.4300539999999</v>
      </c>
      <c r="C4119" s="260">
        <v>1142.599976</v>
      </c>
      <c r="D4119" s="260">
        <v>1131.719971</v>
      </c>
      <c r="E4119" s="260">
        <v>1133.349976</v>
      </c>
      <c r="F4119" s="261">
        <v>1133.349976</v>
      </c>
      <c r="G4119" s="260">
        <v>1354600000</v>
      </c>
      <c r="H4119" s="263">
        <f t="shared" si="64"/>
        <v>-9.5208866883559988E-4</v>
      </c>
      <c r="I4119" s="262"/>
      <c r="J4119" s="266">
        <v>4117</v>
      </c>
      <c r="K4119">
        <v>-9.5208866883559988E-4</v>
      </c>
      <c r="L4119" s="267">
        <v>1.0549100783278102E-3</v>
      </c>
    </row>
    <row r="4120" spans="1:12" ht="14.4" x14ac:dyDescent="0.3">
      <c r="A4120" s="8">
        <v>38163</v>
      </c>
      <c r="B4120" s="260">
        <v>1140.650024</v>
      </c>
      <c r="C4120" s="260">
        <v>1145.969971</v>
      </c>
      <c r="D4120" s="260">
        <v>1134.23999</v>
      </c>
      <c r="E4120" s="260">
        <v>1134.4300539999999</v>
      </c>
      <c r="F4120" s="261">
        <v>1134.4300539999999</v>
      </c>
      <c r="G4120" s="260">
        <v>1812900000</v>
      </c>
      <c r="H4120" s="263">
        <f t="shared" si="64"/>
        <v>-5.4530047509121892E-3</v>
      </c>
      <c r="I4120" s="262"/>
      <c r="J4120" s="266">
        <v>4118</v>
      </c>
      <c r="K4120">
        <v>-5.4530047509121892E-3</v>
      </c>
      <c r="L4120" s="267">
        <v>1.0584416455383956E-3</v>
      </c>
    </row>
    <row r="4121" spans="1:12" ht="14.4" x14ac:dyDescent="0.3">
      <c r="A4121" s="8">
        <v>38162</v>
      </c>
      <c r="B4121" s="260">
        <v>1144.0600589999999</v>
      </c>
      <c r="C4121" s="260">
        <v>1146.339966</v>
      </c>
      <c r="D4121" s="260">
        <v>1139.9399410000001</v>
      </c>
      <c r="E4121" s="260">
        <v>1140.650024</v>
      </c>
      <c r="F4121" s="261">
        <v>1140.650024</v>
      </c>
      <c r="G4121" s="260">
        <v>1394900000</v>
      </c>
      <c r="H4121" s="263">
        <f t="shared" si="64"/>
        <v>-2.9806433440046176E-3</v>
      </c>
      <c r="I4121" s="262"/>
      <c r="J4121" s="266">
        <v>4119</v>
      </c>
      <c r="K4121">
        <v>-2.9806433440046176E-3</v>
      </c>
      <c r="L4121" s="267">
        <v>1.0659011739515762E-3</v>
      </c>
    </row>
    <row r="4122" spans="1:12" ht="14.4" x14ac:dyDescent="0.3">
      <c r="A4122" s="8">
        <v>38161</v>
      </c>
      <c r="B4122" s="260">
        <v>1134.410034</v>
      </c>
      <c r="C4122" s="260">
        <v>1145.150024</v>
      </c>
      <c r="D4122" s="260">
        <v>1131.7299800000001</v>
      </c>
      <c r="E4122" s="260">
        <v>1144.0600589999999</v>
      </c>
      <c r="F4122" s="261">
        <v>1144.0600589999999</v>
      </c>
      <c r="G4122" s="260">
        <v>1444200000</v>
      </c>
      <c r="H4122" s="263">
        <f t="shared" si="64"/>
        <v>8.5066463719236755E-3</v>
      </c>
      <c r="I4122" s="262"/>
      <c r="J4122" s="266">
        <v>4120</v>
      </c>
      <c r="K4122">
        <v>8.5066463719236755E-3</v>
      </c>
      <c r="L4122" s="267">
        <v>1.0664113801184475E-3</v>
      </c>
    </row>
    <row r="4123" spans="1:12" ht="14.4" x14ac:dyDescent="0.3">
      <c r="A4123" s="8">
        <v>38160</v>
      </c>
      <c r="B4123" s="260">
        <v>1130.3000489999999</v>
      </c>
      <c r="C4123" s="260">
        <v>1135.0500489999999</v>
      </c>
      <c r="D4123" s="260">
        <v>1124.369995</v>
      </c>
      <c r="E4123" s="260">
        <v>1134.410034</v>
      </c>
      <c r="F4123" s="261">
        <v>1134.410034</v>
      </c>
      <c r="G4123" s="260">
        <v>1382300000</v>
      </c>
      <c r="H4123" s="263">
        <f t="shared" si="64"/>
        <v>3.6361893495769032E-3</v>
      </c>
      <c r="I4123" s="262"/>
      <c r="J4123" s="266">
        <v>4121</v>
      </c>
      <c r="K4123">
        <v>3.6361893495769032E-3</v>
      </c>
      <c r="L4123" s="267">
        <v>1.0687077753775459E-3</v>
      </c>
    </row>
    <row r="4124" spans="1:12" ht="14.4" x14ac:dyDescent="0.3">
      <c r="A4124" s="8">
        <v>38159</v>
      </c>
      <c r="B4124" s="260">
        <v>1135.0200199999999</v>
      </c>
      <c r="C4124" s="260">
        <v>1138.0500489999999</v>
      </c>
      <c r="D4124" s="260">
        <v>1129.6400149999999</v>
      </c>
      <c r="E4124" s="260">
        <v>1130.3000489999999</v>
      </c>
      <c r="F4124" s="261">
        <v>1130.3000489999999</v>
      </c>
      <c r="G4124" s="260">
        <v>1123900000</v>
      </c>
      <c r="H4124" s="263">
        <f t="shared" si="64"/>
        <v>-4.1584914070502358E-3</v>
      </c>
      <c r="I4124" s="262"/>
      <c r="J4124" s="266">
        <v>4122</v>
      </c>
      <c r="K4124">
        <v>-4.1584914070502358E-3</v>
      </c>
      <c r="L4124" s="267">
        <v>1.0711458642225179E-3</v>
      </c>
    </row>
    <row r="4125" spans="1:12" ht="14.4" x14ac:dyDescent="0.3">
      <c r="A4125" s="8">
        <v>38156</v>
      </c>
      <c r="B4125" s="260">
        <v>1132.0500489999999</v>
      </c>
      <c r="C4125" s="260">
        <v>1138.959961</v>
      </c>
      <c r="D4125" s="260">
        <v>1129.829956</v>
      </c>
      <c r="E4125" s="260">
        <v>1135.0200199999999</v>
      </c>
      <c r="F4125" s="261">
        <v>1135.0200199999999</v>
      </c>
      <c r="G4125" s="260">
        <v>1500600000</v>
      </c>
      <c r="H4125" s="263">
        <f t="shared" si="64"/>
        <v>2.6235332992772891E-3</v>
      </c>
      <c r="I4125" s="262"/>
      <c r="J4125" s="266">
        <v>4123</v>
      </c>
      <c r="K4125">
        <v>2.6235332992772891E-3</v>
      </c>
      <c r="L4125" s="267">
        <v>1.071522009526928E-3</v>
      </c>
    </row>
    <row r="4126" spans="1:12" ht="14.4" x14ac:dyDescent="0.3">
      <c r="A4126" s="8">
        <v>38155</v>
      </c>
      <c r="B4126" s="260">
        <v>1133.5600589999999</v>
      </c>
      <c r="C4126" s="260">
        <v>1133.5600589999999</v>
      </c>
      <c r="D4126" s="260">
        <v>1126.8900149999999</v>
      </c>
      <c r="E4126" s="260">
        <v>1132.0500489999999</v>
      </c>
      <c r="F4126" s="261">
        <v>1132.0500489999999</v>
      </c>
      <c r="G4126" s="260">
        <v>1296700000</v>
      </c>
      <c r="H4126" s="263">
        <f t="shared" si="64"/>
        <v>-1.3320952763032786E-3</v>
      </c>
      <c r="I4126" s="262"/>
      <c r="J4126" s="266">
        <v>4124</v>
      </c>
      <c r="K4126">
        <v>-1.3320952763032786E-3</v>
      </c>
      <c r="L4126" s="267">
        <v>1.0792376622543276E-3</v>
      </c>
    </row>
    <row r="4127" spans="1:12" ht="14.4" x14ac:dyDescent="0.3">
      <c r="A4127" s="8">
        <v>38154</v>
      </c>
      <c r="B4127" s="260">
        <v>1132.01001</v>
      </c>
      <c r="C4127" s="260">
        <v>1135.280029</v>
      </c>
      <c r="D4127" s="260">
        <v>1130.5500489999999</v>
      </c>
      <c r="E4127" s="260">
        <v>1133.5600589999999</v>
      </c>
      <c r="F4127" s="261">
        <v>1133.5600589999999</v>
      </c>
      <c r="G4127" s="260">
        <v>1168400000</v>
      </c>
      <c r="H4127" s="263">
        <f t="shared" si="64"/>
        <v>1.3692891284591596E-3</v>
      </c>
      <c r="I4127" s="262"/>
      <c r="J4127" s="266">
        <v>4125</v>
      </c>
      <c r="K4127">
        <v>1.3692891284591596E-3</v>
      </c>
      <c r="L4127" s="267">
        <v>1.0842200567422E-3</v>
      </c>
    </row>
    <row r="4128" spans="1:12" ht="14.4" x14ac:dyDescent="0.3">
      <c r="A4128" s="8">
        <v>38153</v>
      </c>
      <c r="B4128" s="260">
        <v>1125.290039</v>
      </c>
      <c r="C4128" s="260">
        <v>1137.3599850000001</v>
      </c>
      <c r="D4128" s="260">
        <v>1125.290039</v>
      </c>
      <c r="E4128" s="260">
        <v>1132.01001</v>
      </c>
      <c r="F4128" s="261">
        <v>1132.01001</v>
      </c>
      <c r="G4128" s="260">
        <v>1345900000</v>
      </c>
      <c r="H4128" s="263">
        <f t="shared" si="64"/>
        <v>5.9717679594602606E-3</v>
      </c>
      <c r="I4128" s="262"/>
      <c r="J4128" s="266">
        <v>4126</v>
      </c>
      <c r="K4128">
        <v>5.9717679594602606E-3</v>
      </c>
      <c r="L4128" s="267">
        <v>1.0845127957085339E-3</v>
      </c>
    </row>
    <row r="4129" spans="1:12" ht="14.4" x14ac:dyDescent="0.3">
      <c r="A4129" s="8">
        <v>38152</v>
      </c>
      <c r="B4129" s="260">
        <v>1136.469971</v>
      </c>
      <c r="C4129" s="260">
        <v>1136.469971</v>
      </c>
      <c r="D4129" s="260">
        <v>1122.160034</v>
      </c>
      <c r="E4129" s="260">
        <v>1125.290039</v>
      </c>
      <c r="F4129" s="261">
        <v>1125.290039</v>
      </c>
      <c r="G4129" s="260">
        <v>1179400000</v>
      </c>
      <c r="H4129" s="263">
        <f t="shared" si="64"/>
        <v>-9.8374196285737209E-3</v>
      </c>
      <c r="I4129" s="262"/>
      <c r="J4129" s="266">
        <v>4127</v>
      </c>
      <c r="K4129">
        <v>-9.8374196285737209E-3</v>
      </c>
      <c r="L4129" s="267">
        <v>1.0853249749627838E-3</v>
      </c>
    </row>
    <row r="4130" spans="1:12" ht="14.4" x14ac:dyDescent="0.3">
      <c r="A4130" s="8">
        <v>38148</v>
      </c>
      <c r="B4130" s="260">
        <v>1131.329956</v>
      </c>
      <c r="C4130" s="260">
        <v>1136.469971</v>
      </c>
      <c r="D4130" s="260">
        <v>1131.329956</v>
      </c>
      <c r="E4130" s="260">
        <v>1136.469971</v>
      </c>
      <c r="F4130" s="261">
        <v>1136.469971</v>
      </c>
      <c r="G4130" s="260">
        <v>1160600000</v>
      </c>
      <c r="H4130" s="263">
        <f t="shared" si="64"/>
        <v>4.5433385483518024E-3</v>
      </c>
      <c r="I4130" s="262"/>
      <c r="J4130" s="266">
        <v>4128</v>
      </c>
      <c r="K4130">
        <v>4.5433385483518024E-3</v>
      </c>
      <c r="L4130" s="267">
        <v>1.0860544061315118E-3</v>
      </c>
    </row>
    <row r="4131" spans="1:12" ht="14.4" x14ac:dyDescent="0.3">
      <c r="A4131" s="8">
        <v>38147</v>
      </c>
      <c r="B4131" s="260">
        <v>1142.1800539999999</v>
      </c>
      <c r="C4131" s="260">
        <v>1142.1800539999999</v>
      </c>
      <c r="D4131" s="260">
        <v>1131.170044</v>
      </c>
      <c r="E4131" s="260">
        <v>1131.329956</v>
      </c>
      <c r="F4131" s="261">
        <v>1131.329956</v>
      </c>
      <c r="G4131" s="260">
        <v>1276800000</v>
      </c>
      <c r="H4131" s="263">
        <f t="shared" si="64"/>
        <v>-9.4994637334122889E-3</v>
      </c>
      <c r="I4131" s="262"/>
      <c r="J4131" s="266">
        <v>4129</v>
      </c>
      <c r="K4131">
        <v>-9.4994637334122889E-3</v>
      </c>
      <c r="L4131" s="267">
        <v>1.0904677866725046E-3</v>
      </c>
    </row>
    <row r="4132" spans="1:12" ht="14.4" x14ac:dyDescent="0.3">
      <c r="A4132" s="8">
        <v>38146</v>
      </c>
      <c r="B4132" s="260">
        <v>1140.420044</v>
      </c>
      <c r="C4132" s="260">
        <v>1142.1800539999999</v>
      </c>
      <c r="D4132" s="260">
        <v>1135.4499510000001</v>
      </c>
      <c r="E4132" s="260">
        <v>1142.1800539999999</v>
      </c>
      <c r="F4132" s="261">
        <v>1142.1800539999999</v>
      </c>
      <c r="G4132" s="260">
        <v>1190300000</v>
      </c>
      <c r="H4132" s="263">
        <f t="shared" si="64"/>
        <v>1.5432997773581448E-3</v>
      </c>
      <c r="I4132" s="262"/>
      <c r="J4132" s="266">
        <v>4130</v>
      </c>
      <c r="K4132">
        <v>1.5432997773581448E-3</v>
      </c>
      <c r="L4132" s="267">
        <v>1.0932676514076841E-3</v>
      </c>
    </row>
    <row r="4133" spans="1:12" ht="14.4" x14ac:dyDescent="0.3">
      <c r="A4133" s="8">
        <v>38145</v>
      </c>
      <c r="B4133" s="260">
        <v>1122.5</v>
      </c>
      <c r="C4133" s="260">
        <v>1140.540039</v>
      </c>
      <c r="D4133" s="260">
        <v>1122.5</v>
      </c>
      <c r="E4133" s="260">
        <v>1140.420044</v>
      </c>
      <c r="F4133" s="261">
        <v>1140.420044</v>
      </c>
      <c r="G4133" s="260">
        <v>1211800000</v>
      </c>
      <c r="H4133" s="263">
        <f t="shared" si="64"/>
        <v>1.596440445434295E-2</v>
      </c>
      <c r="I4133" s="262"/>
      <c r="J4133" s="266">
        <v>4131</v>
      </c>
      <c r="K4133">
        <v>1.596440445434295E-2</v>
      </c>
      <c r="L4133" s="267">
        <v>1.0935306116867827E-3</v>
      </c>
    </row>
    <row r="4134" spans="1:12" ht="14.4" x14ac:dyDescent="0.3">
      <c r="A4134" s="8">
        <v>38142</v>
      </c>
      <c r="B4134" s="260">
        <v>1116.6400149999999</v>
      </c>
      <c r="C4134" s="260">
        <v>1129.170044</v>
      </c>
      <c r="D4134" s="260">
        <v>1116.6400149999999</v>
      </c>
      <c r="E4134" s="260">
        <v>1122.5</v>
      </c>
      <c r="F4134" s="261">
        <v>1122.5</v>
      </c>
      <c r="G4134" s="260">
        <v>1115300000</v>
      </c>
      <c r="H4134" s="263">
        <f t="shared" si="64"/>
        <v>5.2478730130408697E-3</v>
      </c>
      <c r="I4134" s="262"/>
      <c r="J4134" s="266">
        <v>4132</v>
      </c>
      <c r="K4134">
        <v>5.2478730130408697E-3</v>
      </c>
      <c r="L4134" s="267">
        <v>1.0939216010223121E-3</v>
      </c>
    </row>
    <row r="4135" spans="1:12" ht="14.4" x14ac:dyDescent="0.3">
      <c r="A4135" s="8">
        <v>38141</v>
      </c>
      <c r="B4135" s="260">
        <v>1124.98999</v>
      </c>
      <c r="C4135" s="260">
        <v>1125.3100589999999</v>
      </c>
      <c r="D4135" s="260">
        <v>1116.5699460000001</v>
      </c>
      <c r="E4135" s="260">
        <v>1116.6400149999999</v>
      </c>
      <c r="F4135" s="261">
        <v>1116.6400149999999</v>
      </c>
      <c r="G4135" s="260">
        <v>1232400000</v>
      </c>
      <c r="H4135" s="263">
        <f t="shared" si="64"/>
        <v>-7.4222660416739224E-3</v>
      </c>
      <c r="I4135" s="262"/>
      <c r="J4135" s="266">
        <v>4133</v>
      </c>
      <c r="K4135">
        <v>-7.4222660416739224E-3</v>
      </c>
      <c r="L4135" s="267">
        <v>1.0943898094991217E-3</v>
      </c>
    </row>
    <row r="4136" spans="1:12" ht="14.4" x14ac:dyDescent="0.3">
      <c r="A4136" s="8">
        <v>38140</v>
      </c>
      <c r="B4136" s="260">
        <v>1121.1999510000001</v>
      </c>
      <c r="C4136" s="260">
        <v>1128.099976</v>
      </c>
      <c r="D4136" s="260">
        <v>1118.6400149999999</v>
      </c>
      <c r="E4136" s="260">
        <v>1124.98999</v>
      </c>
      <c r="F4136" s="261">
        <v>1124.98999</v>
      </c>
      <c r="G4136" s="260">
        <v>1251700000</v>
      </c>
      <c r="H4136" s="263">
        <f t="shared" si="64"/>
        <v>3.3803417460191976E-3</v>
      </c>
      <c r="I4136" s="262"/>
      <c r="J4136" s="266">
        <v>4134</v>
      </c>
      <c r="K4136">
        <v>3.3803417460191976E-3</v>
      </c>
      <c r="L4136" s="267">
        <v>1.0951468836974594E-3</v>
      </c>
    </row>
    <row r="4137" spans="1:12" ht="14.4" x14ac:dyDescent="0.3">
      <c r="A4137" s="8">
        <v>38139</v>
      </c>
      <c r="B4137" s="260">
        <v>1120.6800539999999</v>
      </c>
      <c r="C4137" s="260">
        <v>1122.6999510000001</v>
      </c>
      <c r="D4137" s="260">
        <v>1113.3199460000001</v>
      </c>
      <c r="E4137" s="260">
        <v>1121.1999510000001</v>
      </c>
      <c r="F4137" s="261">
        <v>1121.1999510000001</v>
      </c>
      <c r="G4137" s="260">
        <v>1238000000</v>
      </c>
      <c r="H4137" s="263">
        <f t="shared" si="64"/>
        <v>4.6391206673526486E-4</v>
      </c>
      <c r="I4137" s="262"/>
      <c r="J4137" s="266">
        <v>4135</v>
      </c>
      <c r="K4137">
        <v>4.6391206673526486E-4</v>
      </c>
      <c r="L4137" s="267">
        <v>1.1010643730945541E-3</v>
      </c>
    </row>
    <row r="4138" spans="1:12" ht="14.4" x14ac:dyDescent="0.3">
      <c r="A4138" s="8">
        <v>38135</v>
      </c>
      <c r="B4138" s="260">
        <v>1121.280029</v>
      </c>
      <c r="C4138" s="260">
        <v>1122.6899410000001</v>
      </c>
      <c r="D4138" s="260">
        <v>1118.099976</v>
      </c>
      <c r="E4138" s="260">
        <v>1120.6800539999999</v>
      </c>
      <c r="F4138" s="261">
        <v>1120.6800539999999</v>
      </c>
      <c r="G4138" s="260">
        <v>1172600000</v>
      </c>
      <c r="H4138" s="263">
        <f t="shared" si="64"/>
        <v>-5.3508042993967019E-4</v>
      </c>
      <c r="I4138" s="262"/>
      <c r="J4138" s="266">
        <v>4136</v>
      </c>
      <c r="K4138">
        <v>-5.3508042993967019E-4</v>
      </c>
      <c r="L4138" s="267">
        <v>1.1047038655145887E-3</v>
      </c>
    </row>
    <row r="4139" spans="1:12" ht="14.4" x14ac:dyDescent="0.3">
      <c r="A4139" s="8">
        <v>38134</v>
      </c>
      <c r="B4139" s="260">
        <v>1114.9399410000001</v>
      </c>
      <c r="C4139" s="260">
        <v>1123.9499510000001</v>
      </c>
      <c r="D4139" s="260">
        <v>1114.8599850000001</v>
      </c>
      <c r="E4139" s="260">
        <v>1121.280029</v>
      </c>
      <c r="F4139" s="261">
        <v>1121.280029</v>
      </c>
      <c r="G4139" s="260">
        <v>1447500000</v>
      </c>
      <c r="H4139" s="263">
        <f t="shared" si="64"/>
        <v>5.6864838785068896E-3</v>
      </c>
      <c r="I4139" s="262"/>
      <c r="J4139" s="266">
        <v>4137</v>
      </c>
      <c r="K4139">
        <v>5.6864838785068896E-3</v>
      </c>
      <c r="L4139" s="267">
        <v>1.1057490761549845E-3</v>
      </c>
    </row>
    <row r="4140" spans="1:12" ht="14.4" x14ac:dyDescent="0.3">
      <c r="A4140" s="8">
        <v>38133</v>
      </c>
      <c r="B4140" s="260">
        <v>1113.0500489999999</v>
      </c>
      <c r="C4140" s="260">
        <v>1116.709961</v>
      </c>
      <c r="D4140" s="260">
        <v>1109.910034</v>
      </c>
      <c r="E4140" s="260">
        <v>1114.9399410000001</v>
      </c>
      <c r="F4140" s="261">
        <v>1114.9399410000001</v>
      </c>
      <c r="G4140" s="260">
        <v>1369400000</v>
      </c>
      <c r="H4140" s="263">
        <f t="shared" si="64"/>
        <v>1.6979398201348494E-3</v>
      </c>
      <c r="I4140" s="262"/>
      <c r="J4140" s="266">
        <v>4138</v>
      </c>
      <c r="K4140">
        <v>1.6979398201348494E-3</v>
      </c>
      <c r="L4140" s="267">
        <v>1.1061832220925132E-3</v>
      </c>
    </row>
    <row r="4141" spans="1:12" ht="14.4" x14ac:dyDescent="0.3">
      <c r="A4141" s="8">
        <v>38132</v>
      </c>
      <c r="B4141" s="260">
        <v>1095.410034</v>
      </c>
      <c r="C4141" s="260">
        <v>1113.8000489999999</v>
      </c>
      <c r="D4141" s="260">
        <v>1090.73999</v>
      </c>
      <c r="E4141" s="260">
        <v>1113.0500489999999</v>
      </c>
      <c r="F4141" s="261">
        <v>1113.0500489999999</v>
      </c>
      <c r="G4141" s="260">
        <v>1545700000</v>
      </c>
      <c r="H4141" s="263">
        <f t="shared" si="64"/>
        <v>1.6103572591521422E-2</v>
      </c>
      <c r="I4141" s="262"/>
      <c r="J4141" s="266">
        <v>4139</v>
      </c>
      <c r="K4141">
        <v>1.6103572591521422E-2</v>
      </c>
      <c r="L4141" s="267">
        <v>1.107797703455886E-3</v>
      </c>
    </row>
    <row r="4142" spans="1:12" ht="14.4" x14ac:dyDescent="0.3">
      <c r="A4142" s="8">
        <v>38131</v>
      </c>
      <c r="B4142" s="260">
        <v>1093.5600589999999</v>
      </c>
      <c r="C4142" s="260">
        <v>1101.280029</v>
      </c>
      <c r="D4142" s="260">
        <v>1091.7700199999999</v>
      </c>
      <c r="E4142" s="260">
        <v>1095.410034</v>
      </c>
      <c r="F4142" s="261">
        <v>1095.410034</v>
      </c>
      <c r="G4142" s="260">
        <v>1227500000</v>
      </c>
      <c r="H4142" s="263">
        <f t="shared" si="64"/>
        <v>1.6916994954001754E-3</v>
      </c>
      <c r="I4142" s="262"/>
      <c r="J4142" s="266">
        <v>4140</v>
      </c>
      <c r="K4142">
        <v>1.6916994954001754E-3</v>
      </c>
      <c r="L4142" s="267">
        <v>1.1093679030134331E-3</v>
      </c>
    </row>
    <row r="4143" spans="1:12" ht="14.4" x14ac:dyDescent="0.3">
      <c r="A4143" s="8">
        <v>38128</v>
      </c>
      <c r="B4143" s="260">
        <v>1089.1899410000001</v>
      </c>
      <c r="C4143" s="260">
        <v>1099.6400149999999</v>
      </c>
      <c r="D4143" s="260">
        <v>1089.1899410000001</v>
      </c>
      <c r="E4143" s="260">
        <v>1093.5600589999999</v>
      </c>
      <c r="F4143" s="261">
        <v>1093.5600589999999</v>
      </c>
      <c r="G4143" s="260">
        <v>1258600000</v>
      </c>
      <c r="H4143" s="263">
        <f t="shared" si="64"/>
        <v>4.0122643769438006E-3</v>
      </c>
      <c r="I4143" s="262"/>
      <c r="J4143" s="266">
        <v>4141</v>
      </c>
      <c r="K4143">
        <v>4.0122643769438006E-3</v>
      </c>
      <c r="L4143" s="267">
        <v>1.1101953656169517E-3</v>
      </c>
    </row>
    <row r="4144" spans="1:12" ht="14.4" x14ac:dyDescent="0.3">
      <c r="A4144" s="8">
        <v>38127</v>
      </c>
      <c r="B4144" s="260">
        <v>1088.6800539999999</v>
      </c>
      <c r="C4144" s="260">
        <v>1092.619995</v>
      </c>
      <c r="D4144" s="260">
        <v>1085.4300539999999</v>
      </c>
      <c r="E4144" s="260">
        <v>1089.1899410000001</v>
      </c>
      <c r="F4144" s="261">
        <v>1089.1899410000001</v>
      </c>
      <c r="G4144" s="260">
        <v>1211000000</v>
      </c>
      <c r="H4144" s="263">
        <f t="shared" si="64"/>
        <v>4.6835339558830801E-4</v>
      </c>
      <c r="I4144" s="262"/>
      <c r="J4144" s="266">
        <v>4142</v>
      </c>
      <c r="K4144">
        <v>4.6835339558830801E-4</v>
      </c>
      <c r="L4144" s="267">
        <v>1.1128170554008949E-3</v>
      </c>
    </row>
    <row r="4145" spans="1:12" ht="14.4" x14ac:dyDescent="0.3">
      <c r="A4145" s="8">
        <v>38126</v>
      </c>
      <c r="B4145" s="260">
        <v>1091.48999</v>
      </c>
      <c r="C4145" s="260">
        <v>1105.9300539999999</v>
      </c>
      <c r="D4145" s="260">
        <v>1088.48999</v>
      </c>
      <c r="E4145" s="260">
        <v>1088.6800539999999</v>
      </c>
      <c r="F4145" s="261">
        <v>1088.6800539999999</v>
      </c>
      <c r="G4145" s="260">
        <v>1548600000</v>
      </c>
      <c r="H4145" s="263">
        <f t="shared" si="64"/>
        <v>-2.5744038202311931E-3</v>
      </c>
      <c r="I4145" s="262"/>
      <c r="J4145" s="266">
        <v>4143</v>
      </c>
      <c r="K4145">
        <v>-2.5744038202311931E-3</v>
      </c>
      <c r="L4145" s="267">
        <v>1.1136250030761329E-3</v>
      </c>
    </row>
    <row r="4146" spans="1:12" ht="14.4" x14ac:dyDescent="0.3">
      <c r="A4146" s="8">
        <v>38125</v>
      </c>
      <c r="B4146" s="260">
        <v>1084.099976</v>
      </c>
      <c r="C4146" s="260">
        <v>1094.099976</v>
      </c>
      <c r="D4146" s="260">
        <v>1084.099976</v>
      </c>
      <c r="E4146" s="260">
        <v>1091.48999</v>
      </c>
      <c r="F4146" s="261">
        <v>1091.48999</v>
      </c>
      <c r="G4146" s="260">
        <v>1353000000</v>
      </c>
      <c r="H4146" s="263">
        <f t="shared" si="64"/>
        <v>6.8167273900945693E-3</v>
      </c>
      <c r="I4146" s="262"/>
      <c r="J4146" s="266">
        <v>4144</v>
      </c>
      <c r="K4146">
        <v>6.8167273900945693E-3</v>
      </c>
      <c r="L4146" s="267">
        <v>1.1193982795276991E-3</v>
      </c>
    </row>
    <row r="4147" spans="1:12" ht="14.4" x14ac:dyDescent="0.3">
      <c r="A4147" s="8">
        <v>38124</v>
      </c>
      <c r="B4147" s="260">
        <v>1095.6999510000001</v>
      </c>
      <c r="C4147" s="260">
        <v>1095.6999510000001</v>
      </c>
      <c r="D4147" s="260">
        <v>1079.3599850000001</v>
      </c>
      <c r="E4147" s="260">
        <v>1084.099976</v>
      </c>
      <c r="F4147" s="261">
        <v>1084.099976</v>
      </c>
      <c r="G4147" s="260">
        <v>1430100000</v>
      </c>
      <c r="H4147" s="263">
        <f t="shared" si="64"/>
        <v>-1.0586817120337797E-2</v>
      </c>
      <c r="I4147" s="262"/>
      <c r="J4147" s="266">
        <v>4145</v>
      </c>
      <c r="K4147">
        <v>-1.0586817120337797E-2</v>
      </c>
      <c r="L4147" s="267">
        <v>1.1224042337890914E-3</v>
      </c>
    </row>
    <row r="4148" spans="1:12" ht="14.4" x14ac:dyDescent="0.3">
      <c r="A4148" s="8">
        <v>38121</v>
      </c>
      <c r="B4148" s="260">
        <v>1096.4399410000001</v>
      </c>
      <c r="C4148" s="260">
        <v>1102.099976</v>
      </c>
      <c r="D4148" s="260">
        <v>1088.23999</v>
      </c>
      <c r="E4148" s="260">
        <v>1095.6999510000001</v>
      </c>
      <c r="F4148" s="261">
        <v>1095.6999510000001</v>
      </c>
      <c r="G4148" s="260">
        <v>1335900000</v>
      </c>
      <c r="H4148" s="263">
        <f t="shared" si="64"/>
        <v>-6.7490244775754145E-4</v>
      </c>
      <c r="I4148" s="262"/>
      <c r="J4148" s="266">
        <v>4146</v>
      </c>
      <c r="K4148">
        <v>-6.7490244775754145E-4</v>
      </c>
      <c r="L4148" s="267">
        <v>1.1247366430053405E-3</v>
      </c>
    </row>
    <row r="4149" spans="1:12" ht="14.4" x14ac:dyDescent="0.3">
      <c r="A4149" s="8">
        <v>38120</v>
      </c>
      <c r="B4149" s="260">
        <v>1097.280029</v>
      </c>
      <c r="C4149" s="260">
        <v>1102.7700199999999</v>
      </c>
      <c r="D4149" s="260">
        <v>1091.76001</v>
      </c>
      <c r="E4149" s="260">
        <v>1096.4399410000001</v>
      </c>
      <c r="F4149" s="261">
        <v>1096.4399410000001</v>
      </c>
      <c r="G4149" s="260">
        <v>1411100000</v>
      </c>
      <c r="H4149" s="263">
        <f t="shared" si="64"/>
        <v>-7.6560948691058639E-4</v>
      </c>
      <c r="I4149" s="262"/>
      <c r="J4149" s="266">
        <v>4147</v>
      </c>
      <c r="K4149">
        <v>-7.6560948691058639E-4</v>
      </c>
      <c r="L4149" s="267">
        <v>1.1248493002812578E-3</v>
      </c>
    </row>
    <row r="4150" spans="1:12" ht="14.4" x14ac:dyDescent="0.3">
      <c r="A4150" s="8">
        <v>38119</v>
      </c>
      <c r="B4150" s="260">
        <v>1095.4499510000001</v>
      </c>
      <c r="C4150" s="260">
        <v>1097.5500489999999</v>
      </c>
      <c r="D4150" s="260">
        <v>1076.3199460000001</v>
      </c>
      <c r="E4150" s="260">
        <v>1097.280029</v>
      </c>
      <c r="F4150" s="261">
        <v>1097.280029</v>
      </c>
      <c r="G4150" s="260">
        <v>1697600000</v>
      </c>
      <c r="H4150" s="263">
        <f t="shared" si="64"/>
        <v>1.6706176291571696E-3</v>
      </c>
      <c r="I4150" s="262"/>
      <c r="J4150" s="266">
        <v>4148</v>
      </c>
      <c r="K4150">
        <v>1.6706176291571696E-3</v>
      </c>
      <c r="L4150" s="267">
        <v>1.1282300678522798E-3</v>
      </c>
    </row>
    <row r="4151" spans="1:12" ht="14.4" x14ac:dyDescent="0.3">
      <c r="A4151" s="8">
        <v>38118</v>
      </c>
      <c r="B4151" s="260">
        <v>1087.119995</v>
      </c>
      <c r="C4151" s="260">
        <v>1095.6899410000001</v>
      </c>
      <c r="D4151" s="260">
        <v>1087.119995</v>
      </c>
      <c r="E4151" s="260">
        <v>1095.4499510000001</v>
      </c>
      <c r="F4151" s="261">
        <v>1095.4499510000001</v>
      </c>
      <c r="G4151" s="260">
        <v>1533800000</v>
      </c>
      <c r="H4151" s="263">
        <f t="shared" si="64"/>
        <v>7.6624071292148736E-3</v>
      </c>
      <c r="I4151" s="262"/>
      <c r="J4151" s="266">
        <v>4149</v>
      </c>
      <c r="K4151">
        <v>7.6624071292148736E-3</v>
      </c>
      <c r="L4151" s="267">
        <v>1.1286696895666723E-3</v>
      </c>
    </row>
    <row r="4152" spans="1:12" ht="14.4" x14ac:dyDescent="0.3">
      <c r="A4152" s="8">
        <v>38117</v>
      </c>
      <c r="B4152" s="260">
        <v>1098.6999510000001</v>
      </c>
      <c r="C4152" s="260">
        <v>1098.6999510000001</v>
      </c>
      <c r="D4152" s="260">
        <v>1079.630005</v>
      </c>
      <c r="E4152" s="260">
        <v>1087.119995</v>
      </c>
      <c r="F4152" s="261">
        <v>1087.119995</v>
      </c>
      <c r="G4152" s="260">
        <v>1918400000</v>
      </c>
      <c r="H4152" s="263">
        <f t="shared" si="64"/>
        <v>-1.053968919308711E-2</v>
      </c>
      <c r="I4152" s="262"/>
      <c r="J4152" s="266">
        <v>4150</v>
      </c>
      <c r="K4152">
        <v>-1.053968919308711E-2</v>
      </c>
      <c r="L4152" s="267">
        <v>1.1306013918641129E-3</v>
      </c>
    </row>
    <row r="4153" spans="1:12" ht="14.4" x14ac:dyDescent="0.3">
      <c r="A4153" s="8">
        <v>38114</v>
      </c>
      <c r="B4153" s="260">
        <v>1113.98999</v>
      </c>
      <c r="C4153" s="260">
        <v>1117.3000489999999</v>
      </c>
      <c r="D4153" s="260">
        <v>1098.630005</v>
      </c>
      <c r="E4153" s="260">
        <v>1098.6999510000001</v>
      </c>
      <c r="F4153" s="261">
        <v>1098.6999510000001</v>
      </c>
      <c r="G4153" s="260">
        <v>1653600000</v>
      </c>
      <c r="H4153" s="263">
        <f t="shared" si="64"/>
        <v>-1.3725472524218981E-2</v>
      </c>
      <c r="I4153" s="262"/>
      <c r="J4153" s="266">
        <v>4151</v>
      </c>
      <c r="K4153">
        <v>-1.3725472524218981E-2</v>
      </c>
      <c r="L4153" s="267">
        <v>1.135042349897221E-3</v>
      </c>
    </row>
    <row r="4154" spans="1:12" ht="14.4" x14ac:dyDescent="0.3">
      <c r="A4154" s="8">
        <v>38113</v>
      </c>
      <c r="B4154" s="260">
        <v>1121.530029</v>
      </c>
      <c r="C4154" s="260">
        <v>1121.530029</v>
      </c>
      <c r="D4154" s="260">
        <v>1106.3000489999999</v>
      </c>
      <c r="E4154" s="260">
        <v>1113.98999</v>
      </c>
      <c r="F4154" s="261">
        <v>1113.98999</v>
      </c>
      <c r="G4154" s="260">
        <v>1509300000</v>
      </c>
      <c r="H4154" s="263">
        <f t="shared" si="64"/>
        <v>-6.7229934152748206E-3</v>
      </c>
      <c r="I4154" s="262"/>
      <c r="J4154" s="266">
        <v>4152</v>
      </c>
      <c r="K4154">
        <v>-6.7229934152748206E-3</v>
      </c>
      <c r="L4154" s="267">
        <v>1.1396401091646449E-3</v>
      </c>
    </row>
    <row r="4155" spans="1:12" ht="14.4" x14ac:dyDescent="0.3">
      <c r="A4155" s="8">
        <v>38112</v>
      </c>
      <c r="B4155" s="260">
        <v>1119.5500489999999</v>
      </c>
      <c r="C4155" s="260">
        <v>1125.0699460000001</v>
      </c>
      <c r="D4155" s="260">
        <v>1117.900024</v>
      </c>
      <c r="E4155" s="260">
        <v>1121.530029</v>
      </c>
      <c r="F4155" s="261">
        <v>1121.530029</v>
      </c>
      <c r="G4155" s="260">
        <v>1469000000</v>
      </c>
      <c r="H4155" s="263">
        <f t="shared" si="64"/>
        <v>1.7685497863794643E-3</v>
      </c>
      <c r="I4155" s="262"/>
      <c r="J4155" s="266">
        <v>4153</v>
      </c>
      <c r="K4155">
        <v>1.7685497863794643E-3</v>
      </c>
      <c r="L4155" s="267">
        <v>1.1409765936629724E-3</v>
      </c>
    </row>
    <row r="4156" spans="1:12" ht="14.4" x14ac:dyDescent="0.3">
      <c r="A4156" s="8">
        <v>38111</v>
      </c>
      <c r="B4156" s="260">
        <v>1117.48999</v>
      </c>
      <c r="C4156" s="260">
        <v>1127.73999</v>
      </c>
      <c r="D4156" s="260">
        <v>1112.8900149999999</v>
      </c>
      <c r="E4156" s="260">
        <v>1119.5500489999999</v>
      </c>
      <c r="F4156" s="261">
        <v>1119.5500489999999</v>
      </c>
      <c r="G4156" s="260">
        <v>1662100000</v>
      </c>
      <c r="H4156" s="263">
        <f t="shared" si="64"/>
        <v>1.8434697567178298E-3</v>
      </c>
      <c r="I4156" s="262"/>
      <c r="J4156" s="266">
        <v>4154</v>
      </c>
      <c r="K4156">
        <v>1.8434697567178298E-3</v>
      </c>
      <c r="L4156" s="267">
        <v>1.145086181727793E-3</v>
      </c>
    </row>
    <row r="4157" spans="1:12" ht="14.4" x14ac:dyDescent="0.3">
      <c r="A4157" s="8">
        <v>38110</v>
      </c>
      <c r="B4157" s="260">
        <v>1107.3000489999999</v>
      </c>
      <c r="C4157" s="260">
        <v>1118.719971</v>
      </c>
      <c r="D4157" s="260">
        <v>1107.3000489999999</v>
      </c>
      <c r="E4157" s="260">
        <v>1117.48999</v>
      </c>
      <c r="F4157" s="261">
        <v>1117.48999</v>
      </c>
      <c r="G4157" s="260">
        <v>1571600000</v>
      </c>
      <c r="H4157" s="263">
        <f t="shared" si="64"/>
        <v>9.202511107267268E-3</v>
      </c>
      <c r="I4157" s="262"/>
      <c r="J4157" s="266">
        <v>4155</v>
      </c>
      <c r="K4157">
        <v>9.202511107267268E-3</v>
      </c>
      <c r="L4157" s="267">
        <v>1.1465894253984957E-3</v>
      </c>
    </row>
    <row r="4158" spans="1:12" ht="14.4" x14ac:dyDescent="0.3">
      <c r="A4158" s="8">
        <v>38107</v>
      </c>
      <c r="B4158" s="260">
        <v>1113.8900149999999</v>
      </c>
      <c r="C4158" s="260">
        <v>1119.26001</v>
      </c>
      <c r="D4158" s="260">
        <v>1107.2299800000001</v>
      </c>
      <c r="E4158" s="260">
        <v>1107.3000489999999</v>
      </c>
      <c r="F4158" s="261">
        <v>1107.3000489999999</v>
      </c>
      <c r="G4158" s="260">
        <v>1634700000</v>
      </c>
      <c r="H4158" s="263">
        <f t="shared" si="64"/>
        <v>-5.916172971529873E-3</v>
      </c>
      <c r="I4158" s="262"/>
      <c r="J4158" s="266">
        <v>4156</v>
      </c>
      <c r="K4158">
        <v>-5.916172971529873E-3</v>
      </c>
      <c r="L4158" s="267">
        <v>1.151826956062785E-3</v>
      </c>
    </row>
    <row r="4159" spans="1:12" ht="14.4" x14ac:dyDescent="0.3">
      <c r="A4159" s="8">
        <v>38106</v>
      </c>
      <c r="B4159" s="260">
        <v>1122.410034</v>
      </c>
      <c r="C4159" s="260">
        <v>1128.8000489999999</v>
      </c>
      <c r="D4159" s="260">
        <v>1108.040039</v>
      </c>
      <c r="E4159" s="260">
        <v>1113.8900149999999</v>
      </c>
      <c r="F4159" s="261">
        <v>1113.8900149999999</v>
      </c>
      <c r="G4159" s="260">
        <v>1859000000</v>
      </c>
      <c r="H4159" s="263">
        <f t="shared" si="64"/>
        <v>-7.5908257605616231E-3</v>
      </c>
      <c r="I4159" s="262"/>
      <c r="J4159" s="266">
        <v>4157</v>
      </c>
      <c r="K4159">
        <v>-7.5908257605616231E-3</v>
      </c>
      <c r="L4159" s="267">
        <v>1.1540808741225426E-3</v>
      </c>
    </row>
    <row r="4160" spans="1:12" ht="14.4" x14ac:dyDescent="0.3">
      <c r="A4160" s="8">
        <v>38105</v>
      </c>
      <c r="B4160" s="260">
        <v>1138.1099850000001</v>
      </c>
      <c r="C4160" s="260">
        <v>1138.1099850000001</v>
      </c>
      <c r="D4160" s="260">
        <v>1121.6999510000001</v>
      </c>
      <c r="E4160" s="260">
        <v>1122.410034</v>
      </c>
      <c r="F4160" s="261">
        <v>1122.410034</v>
      </c>
      <c r="G4160" s="260">
        <v>1855600000</v>
      </c>
      <c r="H4160" s="263">
        <f t="shared" si="64"/>
        <v>-1.3794757279104317E-2</v>
      </c>
      <c r="I4160" s="262"/>
      <c r="J4160" s="266">
        <v>4158</v>
      </c>
      <c r="K4160">
        <v>-1.3794757279104317E-2</v>
      </c>
      <c r="L4160" s="267">
        <v>1.1578018752547588E-3</v>
      </c>
    </row>
    <row r="4161" spans="1:12" ht="14.4" x14ac:dyDescent="0.3">
      <c r="A4161" s="8">
        <v>38104</v>
      </c>
      <c r="B4161" s="260">
        <v>1135.530029</v>
      </c>
      <c r="C4161" s="260">
        <v>1146.5600589999999</v>
      </c>
      <c r="D4161" s="260">
        <v>1135.530029</v>
      </c>
      <c r="E4161" s="260">
        <v>1138.1099850000001</v>
      </c>
      <c r="F4161" s="261">
        <v>1138.1099850000001</v>
      </c>
      <c r="G4161" s="260">
        <v>1518000000</v>
      </c>
      <c r="H4161" s="263">
        <f t="shared" si="64"/>
        <v>2.2720279817452877E-3</v>
      </c>
      <c r="I4161" s="262"/>
      <c r="J4161" s="266">
        <v>4159</v>
      </c>
      <c r="K4161">
        <v>2.2720279817452877E-3</v>
      </c>
      <c r="L4161" s="267">
        <v>1.1582411457991247E-3</v>
      </c>
    </row>
    <row r="4162" spans="1:12" ht="14.4" x14ac:dyDescent="0.3">
      <c r="A4162" s="8">
        <v>38103</v>
      </c>
      <c r="B4162" s="260">
        <v>1140.599976</v>
      </c>
      <c r="C4162" s="260">
        <v>1145.079956</v>
      </c>
      <c r="D4162" s="260">
        <v>1132.910034</v>
      </c>
      <c r="E4162" s="260">
        <v>1135.530029</v>
      </c>
      <c r="F4162" s="261">
        <v>1135.530029</v>
      </c>
      <c r="G4162" s="260">
        <v>1290600000</v>
      </c>
      <c r="H4162" s="263">
        <f t="shared" si="64"/>
        <v>-4.4449825588984198E-3</v>
      </c>
      <c r="I4162" s="262"/>
      <c r="J4162" s="266">
        <v>4160</v>
      </c>
      <c r="K4162">
        <v>-4.4449825588984198E-3</v>
      </c>
      <c r="L4162" s="267">
        <v>1.1584739693182495E-3</v>
      </c>
    </row>
    <row r="4163" spans="1:12" ht="14.4" x14ac:dyDescent="0.3">
      <c r="A4163" s="8">
        <v>38100</v>
      </c>
      <c r="B4163" s="260">
        <v>1139.9300539999999</v>
      </c>
      <c r="C4163" s="260">
        <v>1141.920044</v>
      </c>
      <c r="D4163" s="260">
        <v>1134.8100589999999</v>
      </c>
      <c r="E4163" s="260">
        <v>1140.599976</v>
      </c>
      <c r="F4163" s="261">
        <v>1140.599976</v>
      </c>
      <c r="G4163" s="260">
        <v>1396100000</v>
      </c>
      <c r="H4163" s="263">
        <f t="shared" si="64"/>
        <v>5.8768693539511013E-4</v>
      </c>
      <c r="I4163" s="262"/>
      <c r="J4163" s="266">
        <v>4161</v>
      </c>
      <c r="K4163">
        <v>5.8768693539511013E-4</v>
      </c>
      <c r="L4163" s="267">
        <v>1.1604362470628142E-3</v>
      </c>
    </row>
    <row r="4164" spans="1:12" ht="14.4" x14ac:dyDescent="0.3">
      <c r="A4164" s="8">
        <v>38099</v>
      </c>
      <c r="B4164" s="260">
        <v>1124.089966</v>
      </c>
      <c r="C4164" s="260">
        <v>1142.7700199999999</v>
      </c>
      <c r="D4164" s="260">
        <v>1121.9499510000001</v>
      </c>
      <c r="E4164" s="260">
        <v>1139.9300539999999</v>
      </c>
      <c r="F4164" s="261">
        <v>1139.9300539999999</v>
      </c>
      <c r="G4164" s="260">
        <v>1826700000</v>
      </c>
      <c r="H4164" s="263">
        <f t="shared" ref="H4164:H4227" si="65">(F4164-F4165)/F4165</f>
        <v>1.4091477087341889E-2</v>
      </c>
      <c r="I4164" s="262"/>
      <c r="J4164" s="266">
        <v>4162</v>
      </c>
      <c r="K4164">
        <v>1.4091477087341889E-2</v>
      </c>
      <c r="L4164" s="267">
        <v>1.1616251514389646E-3</v>
      </c>
    </row>
    <row r="4165" spans="1:12" ht="14.4" x14ac:dyDescent="0.3">
      <c r="A4165" s="8">
        <v>38098</v>
      </c>
      <c r="B4165" s="260">
        <v>1118.150024</v>
      </c>
      <c r="C4165" s="260">
        <v>1125.719971</v>
      </c>
      <c r="D4165" s="260">
        <v>1116.030029</v>
      </c>
      <c r="E4165" s="260">
        <v>1124.089966</v>
      </c>
      <c r="F4165" s="261">
        <v>1124.089966</v>
      </c>
      <c r="G4165" s="260">
        <v>1738100000</v>
      </c>
      <c r="H4165" s="263">
        <f t="shared" si="65"/>
        <v>5.3122943008584809E-3</v>
      </c>
      <c r="I4165" s="262"/>
      <c r="J4165" s="266">
        <v>4163</v>
      </c>
      <c r="K4165">
        <v>5.3122943008584809E-3</v>
      </c>
      <c r="L4165" s="267">
        <v>1.1626509216590452E-3</v>
      </c>
    </row>
    <row r="4166" spans="1:12" ht="14.4" x14ac:dyDescent="0.3">
      <c r="A4166" s="8">
        <v>38097</v>
      </c>
      <c r="B4166" s="260">
        <v>1135.8199460000001</v>
      </c>
      <c r="C4166" s="260">
        <v>1139.26001</v>
      </c>
      <c r="D4166" s="260">
        <v>1118.089966</v>
      </c>
      <c r="E4166" s="260">
        <v>1118.150024</v>
      </c>
      <c r="F4166" s="261">
        <v>1118.150024</v>
      </c>
      <c r="G4166" s="260">
        <v>1508500000</v>
      </c>
      <c r="H4166" s="263">
        <f t="shared" si="65"/>
        <v>-1.5556974555895007E-2</v>
      </c>
      <c r="I4166" s="262"/>
      <c r="J4166" s="266">
        <v>4164</v>
      </c>
      <c r="K4166">
        <v>-1.5556974555895007E-2</v>
      </c>
      <c r="L4166" s="267">
        <v>1.1638812351356458E-3</v>
      </c>
    </row>
    <row r="4167" spans="1:12" ht="14.4" x14ac:dyDescent="0.3">
      <c r="A4167" s="8">
        <v>38096</v>
      </c>
      <c r="B4167" s="260">
        <v>1134.5600589999999</v>
      </c>
      <c r="C4167" s="260">
        <v>1136.1800539999999</v>
      </c>
      <c r="D4167" s="260">
        <v>1129.839966</v>
      </c>
      <c r="E4167" s="260">
        <v>1135.8199460000001</v>
      </c>
      <c r="F4167" s="261">
        <v>1135.8199460000001</v>
      </c>
      <c r="G4167" s="260">
        <v>1194900000</v>
      </c>
      <c r="H4167" s="263">
        <f t="shared" si="65"/>
        <v>1.0664113801184475E-3</v>
      </c>
      <c r="I4167" s="262"/>
      <c r="J4167" s="266">
        <v>4165</v>
      </c>
      <c r="K4167">
        <v>1.0664113801184475E-3</v>
      </c>
      <c r="L4167" s="267">
        <v>1.1647937858398438E-3</v>
      </c>
    </row>
    <row r="4168" spans="1:12" ht="14.4" x14ac:dyDescent="0.3">
      <c r="A4168" s="8">
        <v>38093</v>
      </c>
      <c r="B4168" s="260">
        <v>1128.839966</v>
      </c>
      <c r="C4168" s="260">
        <v>1136.8000489999999</v>
      </c>
      <c r="D4168" s="260">
        <v>1126.900024</v>
      </c>
      <c r="E4168" s="260">
        <v>1134.6099850000001</v>
      </c>
      <c r="F4168" s="261">
        <v>1134.6099850000001</v>
      </c>
      <c r="G4168" s="260">
        <v>1487800000</v>
      </c>
      <c r="H4168" s="263">
        <f t="shared" si="65"/>
        <v>5.1114588194869489E-3</v>
      </c>
      <c r="I4168" s="262"/>
      <c r="J4168" s="266">
        <v>4166</v>
      </c>
      <c r="K4168">
        <v>5.1114588194869489E-3</v>
      </c>
      <c r="L4168" s="267">
        <v>1.1650349213194295E-3</v>
      </c>
    </row>
    <row r="4169" spans="1:12" ht="14.4" x14ac:dyDescent="0.3">
      <c r="A4169" s="8">
        <v>38092</v>
      </c>
      <c r="B4169" s="260">
        <v>1128.170044</v>
      </c>
      <c r="C4169" s="260">
        <v>1134.079956</v>
      </c>
      <c r="D4169" s="260">
        <v>1120.75</v>
      </c>
      <c r="E4169" s="260">
        <v>1128.839966</v>
      </c>
      <c r="F4169" s="261">
        <v>1128.839966</v>
      </c>
      <c r="G4169" s="260">
        <v>1568700000</v>
      </c>
      <c r="H4169" s="263">
        <f t="shared" si="65"/>
        <v>5.9381296601777379E-4</v>
      </c>
      <c r="I4169" s="262"/>
      <c r="J4169" s="266">
        <v>4167</v>
      </c>
      <c r="K4169">
        <v>5.9381296601777379E-4</v>
      </c>
      <c r="L4169" s="267">
        <v>1.1666763666886833E-3</v>
      </c>
    </row>
    <row r="4170" spans="1:12" ht="14.4" x14ac:dyDescent="0.3">
      <c r="A4170" s="8">
        <v>38091</v>
      </c>
      <c r="B4170" s="260">
        <v>1129.4399410000001</v>
      </c>
      <c r="C4170" s="260">
        <v>1132.5200199999999</v>
      </c>
      <c r="D4170" s="260">
        <v>1122.150024</v>
      </c>
      <c r="E4170" s="260">
        <v>1128.170044</v>
      </c>
      <c r="F4170" s="261">
        <v>1128.170044</v>
      </c>
      <c r="G4170" s="260">
        <v>1547700000</v>
      </c>
      <c r="H4170" s="263">
        <f t="shared" si="65"/>
        <v>-1.1243599184882448E-3</v>
      </c>
      <c r="I4170" s="262"/>
      <c r="J4170" s="266">
        <v>4168</v>
      </c>
      <c r="K4170">
        <v>-1.1243599184882448E-3</v>
      </c>
      <c r="L4170" s="267">
        <v>1.1679302992769519E-3</v>
      </c>
    </row>
    <row r="4171" spans="1:12" ht="14.4" x14ac:dyDescent="0.3">
      <c r="A4171" s="8">
        <v>38090</v>
      </c>
      <c r="B4171" s="260">
        <v>1145.1999510000001</v>
      </c>
      <c r="C4171" s="260">
        <v>1147.780029</v>
      </c>
      <c r="D4171" s="260">
        <v>1127.6999510000001</v>
      </c>
      <c r="E4171" s="260">
        <v>1129.4399410000001</v>
      </c>
      <c r="F4171" s="261">
        <v>1129.4399410000001</v>
      </c>
      <c r="G4171" s="260">
        <v>1423200000</v>
      </c>
      <c r="H4171" s="263">
        <f t="shared" si="65"/>
        <v>-1.3761797654844612E-2</v>
      </c>
      <c r="I4171" s="262"/>
      <c r="J4171" s="266">
        <v>4169</v>
      </c>
      <c r="K4171">
        <v>-1.3761797654844612E-2</v>
      </c>
      <c r="L4171" s="267">
        <v>1.1688500177377938E-3</v>
      </c>
    </row>
    <row r="4172" spans="1:12" ht="14.4" x14ac:dyDescent="0.3">
      <c r="A4172" s="8">
        <v>38089</v>
      </c>
      <c r="B4172" s="260">
        <v>1139.3199460000001</v>
      </c>
      <c r="C4172" s="260">
        <v>1147.290039</v>
      </c>
      <c r="D4172" s="260">
        <v>1139.3199460000001</v>
      </c>
      <c r="E4172" s="260">
        <v>1145.1999510000001</v>
      </c>
      <c r="F4172" s="261">
        <v>1145.1999510000001</v>
      </c>
      <c r="G4172" s="260">
        <v>1102400000</v>
      </c>
      <c r="H4172" s="263">
        <f t="shared" si="65"/>
        <v>5.160977845287352E-3</v>
      </c>
      <c r="I4172" s="262"/>
      <c r="J4172" s="266">
        <v>4170</v>
      </c>
      <c r="K4172">
        <v>5.160977845287352E-3</v>
      </c>
      <c r="L4172" s="267">
        <v>1.1692654246814433E-3</v>
      </c>
    </row>
    <row r="4173" spans="1:12" ht="14.4" x14ac:dyDescent="0.3">
      <c r="A4173" s="8">
        <v>38085</v>
      </c>
      <c r="B4173" s="260">
        <v>1140.530029</v>
      </c>
      <c r="C4173" s="260">
        <v>1148.969971</v>
      </c>
      <c r="D4173" s="260">
        <v>1134.5200199999999</v>
      </c>
      <c r="E4173" s="260">
        <v>1139.3199460000001</v>
      </c>
      <c r="F4173" s="261">
        <v>1139.3199460000001</v>
      </c>
      <c r="G4173" s="260">
        <v>1199800000</v>
      </c>
      <c r="H4173" s="263">
        <f t="shared" si="65"/>
        <v>-1.0609830247616746E-3</v>
      </c>
      <c r="I4173" s="262"/>
      <c r="J4173" s="266">
        <v>4171</v>
      </c>
      <c r="K4173">
        <v>-1.0609830247616746E-3</v>
      </c>
      <c r="L4173" s="267">
        <v>1.1721935395269199E-3</v>
      </c>
    </row>
    <row r="4174" spans="1:12" ht="14.4" x14ac:dyDescent="0.3">
      <c r="A4174" s="8">
        <v>38084</v>
      </c>
      <c r="B4174" s="260">
        <v>1148.160034</v>
      </c>
      <c r="C4174" s="260">
        <v>1148.160034</v>
      </c>
      <c r="D4174" s="260">
        <v>1138.410034</v>
      </c>
      <c r="E4174" s="260">
        <v>1140.530029</v>
      </c>
      <c r="F4174" s="261">
        <v>1140.530029</v>
      </c>
      <c r="G4174" s="260">
        <v>1458800000</v>
      </c>
      <c r="H4174" s="263">
        <f t="shared" si="65"/>
        <v>-6.6454194311382758E-3</v>
      </c>
      <c r="I4174" s="262"/>
      <c r="J4174" s="266">
        <v>4172</v>
      </c>
      <c r="K4174">
        <v>-6.6454194311382758E-3</v>
      </c>
      <c r="L4174" s="267">
        <v>1.1748451874305764E-3</v>
      </c>
    </row>
    <row r="4175" spans="1:12" ht="14.4" x14ac:dyDescent="0.3">
      <c r="A4175" s="8">
        <v>38083</v>
      </c>
      <c r="B4175" s="260">
        <v>1150.5699460000001</v>
      </c>
      <c r="C4175" s="260">
        <v>1150.5699460000001</v>
      </c>
      <c r="D4175" s="260">
        <v>1143.3000489999999</v>
      </c>
      <c r="E4175" s="260">
        <v>1148.160034</v>
      </c>
      <c r="F4175" s="261">
        <v>1148.160034</v>
      </c>
      <c r="G4175" s="260">
        <v>1397700000</v>
      </c>
      <c r="H4175" s="263">
        <f t="shared" si="65"/>
        <v>-2.094537588417138E-3</v>
      </c>
      <c r="I4175" s="262"/>
      <c r="J4175" s="266">
        <v>4173</v>
      </c>
      <c r="K4175">
        <v>-2.094537588417138E-3</v>
      </c>
      <c r="L4175" s="267">
        <v>1.185554274607216E-3</v>
      </c>
    </row>
    <row r="4176" spans="1:12" ht="14.4" x14ac:dyDescent="0.3">
      <c r="A4176" s="8">
        <v>38082</v>
      </c>
      <c r="B4176" s="260">
        <v>1141.8100589999999</v>
      </c>
      <c r="C4176" s="260">
        <v>1150.5699460000001</v>
      </c>
      <c r="D4176" s="260">
        <v>1141.6400149999999</v>
      </c>
      <c r="E4176" s="260">
        <v>1150.5699460000001</v>
      </c>
      <c r="F4176" s="261">
        <v>1150.5699460000001</v>
      </c>
      <c r="G4176" s="260">
        <v>1413700000</v>
      </c>
      <c r="H4176" s="263">
        <f t="shared" si="65"/>
        <v>7.6719301349228728E-3</v>
      </c>
      <c r="I4176" s="262"/>
      <c r="J4176" s="266">
        <v>4174</v>
      </c>
      <c r="K4176">
        <v>7.6719301349228728E-3</v>
      </c>
      <c r="L4176" s="267">
        <v>1.1890500505600905E-3</v>
      </c>
    </row>
    <row r="4177" spans="1:12" ht="14.4" x14ac:dyDescent="0.3">
      <c r="A4177" s="8">
        <v>38079</v>
      </c>
      <c r="B4177" s="260">
        <v>1132.170044</v>
      </c>
      <c r="C4177" s="260">
        <v>1144.8100589999999</v>
      </c>
      <c r="D4177" s="260">
        <v>1132.170044</v>
      </c>
      <c r="E4177" s="260">
        <v>1141.8100589999999</v>
      </c>
      <c r="F4177" s="261">
        <v>1141.8100589999999</v>
      </c>
      <c r="G4177" s="260">
        <v>1629200000</v>
      </c>
      <c r="H4177" s="263">
        <f t="shared" si="65"/>
        <v>8.5146352803518871E-3</v>
      </c>
      <c r="I4177" s="262"/>
      <c r="J4177" s="266">
        <v>4175</v>
      </c>
      <c r="K4177">
        <v>8.5146352803518871E-3</v>
      </c>
      <c r="L4177" s="267">
        <v>1.1960470303869915E-3</v>
      </c>
    </row>
    <row r="4178" spans="1:12" ht="14.4" x14ac:dyDescent="0.3">
      <c r="A4178" s="8">
        <v>38078</v>
      </c>
      <c r="B4178" s="260">
        <v>1126.209961</v>
      </c>
      <c r="C4178" s="260">
        <v>1135.670044</v>
      </c>
      <c r="D4178" s="260">
        <v>1126.1999510000001</v>
      </c>
      <c r="E4178" s="260">
        <v>1132.170044</v>
      </c>
      <c r="F4178" s="261">
        <v>1132.170044</v>
      </c>
      <c r="G4178" s="260">
        <v>1560700000</v>
      </c>
      <c r="H4178" s="263">
        <f t="shared" si="65"/>
        <v>5.2921597272215393E-3</v>
      </c>
      <c r="I4178" s="262"/>
      <c r="J4178" s="266">
        <v>4176</v>
      </c>
      <c r="K4178">
        <v>5.2921597272215393E-3</v>
      </c>
      <c r="L4178" s="267">
        <v>1.1960800966932296E-3</v>
      </c>
    </row>
    <row r="4179" spans="1:12" ht="14.4" x14ac:dyDescent="0.3">
      <c r="A4179" s="8">
        <v>38077</v>
      </c>
      <c r="B4179" s="260">
        <v>1127</v>
      </c>
      <c r="C4179" s="260">
        <v>1130.829956</v>
      </c>
      <c r="D4179" s="260">
        <v>1121.459961</v>
      </c>
      <c r="E4179" s="260">
        <v>1126.209961</v>
      </c>
      <c r="F4179" s="261">
        <v>1126.209961</v>
      </c>
      <c r="G4179" s="260">
        <v>1560700000</v>
      </c>
      <c r="H4179" s="263">
        <f t="shared" si="65"/>
        <v>-7.0101064773733703E-4</v>
      </c>
      <c r="I4179" s="262"/>
      <c r="J4179" s="266">
        <v>4177</v>
      </c>
      <c r="K4179">
        <v>-7.0101064773733703E-4</v>
      </c>
      <c r="L4179" s="267">
        <v>1.1961028400810669E-3</v>
      </c>
    </row>
    <row r="4180" spans="1:12" ht="14.4" x14ac:dyDescent="0.3">
      <c r="A4180" s="8">
        <v>38076</v>
      </c>
      <c r="B4180" s="260">
        <v>1122.469971</v>
      </c>
      <c r="C4180" s="260">
        <v>1127.599976</v>
      </c>
      <c r="D4180" s="260">
        <v>1119.660034</v>
      </c>
      <c r="E4180" s="260">
        <v>1127</v>
      </c>
      <c r="F4180" s="261">
        <v>1127</v>
      </c>
      <c r="G4180" s="260">
        <v>1332400000</v>
      </c>
      <c r="H4180" s="263">
        <f t="shared" si="65"/>
        <v>4.0357685435132348E-3</v>
      </c>
      <c r="I4180" s="262"/>
      <c r="J4180" s="266">
        <v>4178</v>
      </c>
      <c r="K4180">
        <v>4.0357685435132348E-3</v>
      </c>
      <c r="L4180" s="267">
        <v>1.1974363814688119E-3</v>
      </c>
    </row>
    <row r="4181" spans="1:12" ht="14.4" x14ac:dyDescent="0.3">
      <c r="A4181" s="8">
        <v>38075</v>
      </c>
      <c r="B4181" s="260">
        <v>1108.0600589999999</v>
      </c>
      <c r="C4181" s="260">
        <v>1124.369995</v>
      </c>
      <c r="D4181" s="260">
        <v>1108.0600589999999</v>
      </c>
      <c r="E4181" s="260">
        <v>1122.469971</v>
      </c>
      <c r="F4181" s="261">
        <v>1122.469971</v>
      </c>
      <c r="G4181" s="260">
        <v>1405500000</v>
      </c>
      <c r="H4181" s="263">
        <f t="shared" si="65"/>
        <v>1.300463082570155E-2</v>
      </c>
      <c r="I4181" s="262"/>
      <c r="J4181" s="266">
        <v>4179</v>
      </c>
      <c r="K4181">
        <v>1.300463082570155E-2</v>
      </c>
      <c r="L4181" s="267">
        <v>1.1997535017779124E-3</v>
      </c>
    </row>
    <row r="4182" spans="1:12" ht="14.4" x14ac:dyDescent="0.3">
      <c r="A4182" s="8">
        <v>38072</v>
      </c>
      <c r="B4182" s="260">
        <v>1109.1899410000001</v>
      </c>
      <c r="C4182" s="260">
        <v>1115.2700199999999</v>
      </c>
      <c r="D4182" s="260">
        <v>1106.130005</v>
      </c>
      <c r="E4182" s="260">
        <v>1108.0600589999999</v>
      </c>
      <c r="F4182" s="261">
        <v>1108.0600589999999</v>
      </c>
      <c r="G4182" s="260">
        <v>1319100000</v>
      </c>
      <c r="H4182" s="263">
        <f t="shared" si="65"/>
        <v>-1.0186551087738179E-3</v>
      </c>
      <c r="I4182" s="262"/>
      <c r="J4182" s="266">
        <v>4180</v>
      </c>
      <c r="K4182">
        <v>-1.0186551087738179E-3</v>
      </c>
      <c r="L4182" s="267">
        <v>1.201097765363197E-3</v>
      </c>
    </row>
    <row r="4183" spans="1:12" ht="14.4" x14ac:dyDescent="0.3">
      <c r="A4183" s="8">
        <v>38071</v>
      </c>
      <c r="B4183" s="260">
        <v>1091.329956</v>
      </c>
      <c r="C4183" s="260">
        <v>1110.380005</v>
      </c>
      <c r="D4183" s="260">
        <v>1091.329956</v>
      </c>
      <c r="E4183" s="260">
        <v>1109.1899410000001</v>
      </c>
      <c r="F4183" s="261">
        <v>1109.1899410000001</v>
      </c>
      <c r="G4183" s="260">
        <v>1471700000</v>
      </c>
      <c r="H4183" s="263">
        <f t="shared" si="65"/>
        <v>1.6365339283328579E-2</v>
      </c>
      <c r="I4183" s="262"/>
      <c r="J4183" s="266">
        <v>4181</v>
      </c>
      <c r="K4183">
        <v>1.6365339283328579E-2</v>
      </c>
      <c r="L4183" s="267">
        <v>1.2042997484964289E-3</v>
      </c>
    </row>
    <row r="4184" spans="1:12" ht="14.4" x14ac:dyDescent="0.3">
      <c r="A4184" s="8">
        <v>38070</v>
      </c>
      <c r="B4184" s="260">
        <v>1093.9499510000001</v>
      </c>
      <c r="C4184" s="260">
        <v>1098.3199460000001</v>
      </c>
      <c r="D4184" s="260">
        <v>1087.160034</v>
      </c>
      <c r="E4184" s="260">
        <v>1091.329956</v>
      </c>
      <c r="F4184" s="261">
        <v>1091.329956</v>
      </c>
      <c r="G4184" s="260">
        <v>1527800000</v>
      </c>
      <c r="H4184" s="263">
        <f t="shared" si="65"/>
        <v>-2.3949861669677218E-3</v>
      </c>
      <c r="I4184" s="262"/>
      <c r="J4184" s="266">
        <v>4182</v>
      </c>
      <c r="K4184">
        <v>-2.3949861669677218E-3</v>
      </c>
      <c r="L4184" s="267">
        <v>1.2046157831625804E-3</v>
      </c>
    </row>
    <row r="4185" spans="1:12" ht="14.4" x14ac:dyDescent="0.3">
      <c r="A4185" s="8">
        <v>38069</v>
      </c>
      <c r="B4185" s="260">
        <v>1095.400024</v>
      </c>
      <c r="C4185" s="260">
        <v>1101.5200199999999</v>
      </c>
      <c r="D4185" s="260">
        <v>1091.5699460000001</v>
      </c>
      <c r="E4185" s="260">
        <v>1093.9499510000001</v>
      </c>
      <c r="F4185" s="261">
        <v>1093.9499510000001</v>
      </c>
      <c r="G4185" s="260">
        <v>1458200000</v>
      </c>
      <c r="H4185" s="263">
        <f t="shared" si="65"/>
        <v>-1.3237839768387432E-3</v>
      </c>
      <c r="I4185" s="262"/>
      <c r="J4185" s="266">
        <v>4183</v>
      </c>
      <c r="K4185">
        <v>-1.3237839768387432E-3</v>
      </c>
      <c r="L4185" s="267">
        <v>1.2047918613512711E-3</v>
      </c>
    </row>
    <row r="4186" spans="1:12" ht="14.4" x14ac:dyDescent="0.3">
      <c r="A4186" s="8">
        <v>38068</v>
      </c>
      <c r="B4186" s="260">
        <v>1109.780029</v>
      </c>
      <c r="C4186" s="260">
        <v>1109.780029</v>
      </c>
      <c r="D4186" s="260">
        <v>1089.540039</v>
      </c>
      <c r="E4186" s="260">
        <v>1095.400024</v>
      </c>
      <c r="F4186" s="261">
        <v>1095.400024</v>
      </c>
      <c r="G4186" s="260">
        <v>1452300000</v>
      </c>
      <c r="H4186" s="263">
        <f t="shared" si="65"/>
        <v>-1.295752727948935E-2</v>
      </c>
      <c r="I4186" s="262"/>
      <c r="J4186" s="266">
        <v>4184</v>
      </c>
      <c r="K4186">
        <v>-1.295752727948935E-2</v>
      </c>
      <c r="L4186" s="267">
        <v>1.2048773115483869E-3</v>
      </c>
    </row>
    <row r="4187" spans="1:12" ht="14.4" x14ac:dyDescent="0.3">
      <c r="A4187" s="8">
        <v>38065</v>
      </c>
      <c r="B4187" s="260">
        <v>1122.3199460000001</v>
      </c>
      <c r="C4187" s="260">
        <v>1122.719971</v>
      </c>
      <c r="D4187" s="260">
        <v>1109.6899410000001</v>
      </c>
      <c r="E4187" s="260">
        <v>1109.780029</v>
      </c>
      <c r="F4187" s="261">
        <v>1109.780029</v>
      </c>
      <c r="G4187" s="260">
        <v>1457400000</v>
      </c>
      <c r="H4187" s="263">
        <f t="shared" si="65"/>
        <v>-1.1173210495539085E-2</v>
      </c>
      <c r="I4187" s="262"/>
      <c r="J4187" s="266">
        <v>4185</v>
      </c>
      <c r="K4187">
        <v>-1.1173210495539085E-2</v>
      </c>
      <c r="L4187" s="267">
        <v>1.2051738868286723E-3</v>
      </c>
    </row>
    <row r="4188" spans="1:12" ht="14.4" x14ac:dyDescent="0.3">
      <c r="A4188" s="8">
        <v>38064</v>
      </c>
      <c r="B4188" s="260">
        <v>1123.75</v>
      </c>
      <c r="C4188" s="260">
        <v>1125.5</v>
      </c>
      <c r="D4188" s="260">
        <v>1113.25</v>
      </c>
      <c r="E4188" s="260">
        <v>1122.3199460000001</v>
      </c>
      <c r="F4188" s="261">
        <v>1122.3199460000001</v>
      </c>
      <c r="G4188" s="260">
        <v>1369200000</v>
      </c>
      <c r="H4188" s="263">
        <f t="shared" si="65"/>
        <v>-1.2725730812012703E-3</v>
      </c>
      <c r="I4188" s="262"/>
      <c r="J4188" s="266">
        <v>4186</v>
      </c>
      <c r="K4188">
        <v>-1.2725730812012703E-3</v>
      </c>
      <c r="L4188" s="267">
        <v>1.2098628337612002E-3</v>
      </c>
    </row>
    <row r="4189" spans="1:12" ht="14.4" x14ac:dyDescent="0.3">
      <c r="A4189" s="8">
        <v>38063</v>
      </c>
      <c r="B4189" s="260">
        <v>1110.6999510000001</v>
      </c>
      <c r="C4189" s="260">
        <v>1125.76001</v>
      </c>
      <c r="D4189" s="260">
        <v>1110.6999510000001</v>
      </c>
      <c r="E4189" s="260">
        <v>1123.75</v>
      </c>
      <c r="F4189" s="261">
        <v>1123.75</v>
      </c>
      <c r="G4189" s="260">
        <v>1490100000</v>
      </c>
      <c r="H4189" s="263">
        <f t="shared" si="65"/>
        <v>1.1749391893148596E-2</v>
      </c>
      <c r="I4189" s="262"/>
      <c r="J4189" s="266">
        <v>4187</v>
      </c>
      <c r="K4189">
        <v>1.1749391893148596E-2</v>
      </c>
      <c r="L4189" s="267">
        <v>1.2116689379432766E-3</v>
      </c>
    </row>
    <row r="4190" spans="1:12" ht="14.4" x14ac:dyDescent="0.3">
      <c r="A4190" s="8">
        <v>38062</v>
      </c>
      <c r="B4190" s="260">
        <v>1104.48999</v>
      </c>
      <c r="C4190" s="260">
        <v>1113.76001</v>
      </c>
      <c r="D4190" s="260">
        <v>1102.6099850000001</v>
      </c>
      <c r="E4190" s="260">
        <v>1110.6999510000001</v>
      </c>
      <c r="F4190" s="261">
        <v>1110.6999510000001</v>
      </c>
      <c r="G4190" s="260">
        <v>1500700000</v>
      </c>
      <c r="H4190" s="263">
        <f t="shared" si="65"/>
        <v>5.6224692448321968E-3</v>
      </c>
      <c r="I4190" s="262"/>
      <c r="J4190" s="266">
        <v>4188</v>
      </c>
      <c r="K4190">
        <v>5.6224692448321968E-3</v>
      </c>
      <c r="L4190" s="267">
        <v>1.2119619276390694E-3</v>
      </c>
    </row>
    <row r="4191" spans="1:12" ht="14.4" x14ac:dyDescent="0.3">
      <c r="A4191" s="8">
        <v>38061</v>
      </c>
      <c r="B4191" s="260">
        <v>1120.5699460000001</v>
      </c>
      <c r="C4191" s="260">
        <v>1120.5699460000001</v>
      </c>
      <c r="D4191" s="260">
        <v>1103.3599850000001</v>
      </c>
      <c r="E4191" s="260">
        <v>1104.48999</v>
      </c>
      <c r="F4191" s="261">
        <v>1104.48999</v>
      </c>
      <c r="G4191" s="260">
        <v>1600600000</v>
      </c>
      <c r="H4191" s="263">
        <f t="shared" si="65"/>
        <v>-1.4349801239448946E-2</v>
      </c>
      <c r="I4191" s="262"/>
      <c r="J4191" s="266">
        <v>4189</v>
      </c>
      <c r="K4191">
        <v>-1.4349801239448946E-2</v>
      </c>
      <c r="L4191" s="267">
        <v>1.2158353561002393E-3</v>
      </c>
    </row>
    <row r="4192" spans="1:12" ht="14.4" x14ac:dyDescent="0.3">
      <c r="A4192" s="8">
        <v>38058</v>
      </c>
      <c r="B4192" s="260">
        <v>1106.780029</v>
      </c>
      <c r="C4192" s="260">
        <v>1120.630005</v>
      </c>
      <c r="D4192" s="260">
        <v>1106.780029</v>
      </c>
      <c r="E4192" s="260">
        <v>1120.5699460000001</v>
      </c>
      <c r="F4192" s="261">
        <v>1120.5699460000001</v>
      </c>
      <c r="G4192" s="260">
        <v>1388500000</v>
      </c>
      <c r="H4192" s="263">
        <f t="shared" si="65"/>
        <v>1.245949207491533E-2</v>
      </c>
      <c r="I4192" s="262"/>
      <c r="J4192" s="266">
        <v>4190</v>
      </c>
      <c r="K4192">
        <v>1.245949207491533E-2</v>
      </c>
      <c r="L4192" s="267">
        <v>1.2160530577871728E-3</v>
      </c>
    </row>
    <row r="4193" spans="1:12" ht="14.4" x14ac:dyDescent="0.3">
      <c r="A4193" s="8">
        <v>38057</v>
      </c>
      <c r="B4193" s="260">
        <v>1123.8900149999999</v>
      </c>
      <c r="C4193" s="260">
        <v>1125.959961</v>
      </c>
      <c r="D4193" s="260">
        <v>1105.869995</v>
      </c>
      <c r="E4193" s="260">
        <v>1106.780029</v>
      </c>
      <c r="F4193" s="261">
        <v>1106.780029</v>
      </c>
      <c r="G4193" s="260">
        <v>1889900000</v>
      </c>
      <c r="H4193" s="263">
        <f t="shared" si="65"/>
        <v>-1.5223897153317031E-2</v>
      </c>
      <c r="I4193" s="262"/>
      <c r="J4193" s="266">
        <v>4191</v>
      </c>
      <c r="K4193">
        <v>-1.5223897153317031E-2</v>
      </c>
      <c r="L4193" s="267">
        <v>1.2206606832852172E-3</v>
      </c>
    </row>
    <row r="4194" spans="1:12" ht="14.4" x14ac:dyDescent="0.3">
      <c r="A4194" s="8">
        <v>38056</v>
      </c>
      <c r="B4194" s="260">
        <v>1140.579956</v>
      </c>
      <c r="C4194" s="260">
        <v>1141.4499510000001</v>
      </c>
      <c r="D4194" s="260">
        <v>1122.530029</v>
      </c>
      <c r="E4194" s="260">
        <v>1123.8900149999999</v>
      </c>
      <c r="F4194" s="261">
        <v>1123.8900149999999</v>
      </c>
      <c r="G4194" s="260">
        <v>1648400000</v>
      </c>
      <c r="H4194" s="263">
        <f t="shared" si="65"/>
        <v>-1.4632854901756743E-2</v>
      </c>
      <c r="I4194" s="262"/>
      <c r="J4194" s="266">
        <v>4192</v>
      </c>
      <c r="K4194">
        <v>-1.4632854901756743E-2</v>
      </c>
      <c r="L4194" s="267">
        <v>1.2219961240418323E-3</v>
      </c>
    </row>
    <row r="4195" spans="1:12" ht="14.4" x14ac:dyDescent="0.3">
      <c r="A4195" s="8">
        <v>38055</v>
      </c>
      <c r="B4195" s="260">
        <v>1147.1999510000001</v>
      </c>
      <c r="C4195" s="260">
        <v>1147.3199460000001</v>
      </c>
      <c r="D4195" s="260">
        <v>1136.839966</v>
      </c>
      <c r="E4195" s="260">
        <v>1140.579956</v>
      </c>
      <c r="F4195" s="261">
        <v>1140.579956</v>
      </c>
      <c r="G4195" s="260">
        <v>1499400000</v>
      </c>
      <c r="H4195" s="263">
        <f t="shared" si="65"/>
        <v>-5.7705677150957421E-3</v>
      </c>
      <c r="I4195" s="262"/>
      <c r="J4195" s="266">
        <v>4193</v>
      </c>
      <c r="K4195">
        <v>-5.7705677150957421E-3</v>
      </c>
      <c r="L4195" s="267">
        <v>1.2243241523399277E-3</v>
      </c>
    </row>
    <row r="4196" spans="1:12" ht="14.4" x14ac:dyDescent="0.3">
      <c r="A4196" s="8">
        <v>38054</v>
      </c>
      <c r="B4196" s="260">
        <v>1156.8599850000001</v>
      </c>
      <c r="C4196" s="260">
        <v>1159.9399410000001</v>
      </c>
      <c r="D4196" s="260">
        <v>1146.969971</v>
      </c>
      <c r="E4196" s="260">
        <v>1147.1999510000001</v>
      </c>
      <c r="F4196" s="261">
        <v>1147.1999510000001</v>
      </c>
      <c r="G4196" s="260">
        <v>1254400000</v>
      </c>
      <c r="H4196" s="263">
        <f t="shared" si="65"/>
        <v>-8.3502188037042312E-3</v>
      </c>
      <c r="I4196" s="262"/>
      <c r="J4196" s="266">
        <v>4194</v>
      </c>
      <c r="K4196">
        <v>-8.3502188037042312E-3</v>
      </c>
      <c r="L4196" s="267">
        <v>1.2272956371221823E-3</v>
      </c>
    </row>
    <row r="4197" spans="1:12" ht="14.4" x14ac:dyDescent="0.3">
      <c r="A4197" s="8">
        <v>38051</v>
      </c>
      <c r="B4197" s="260">
        <v>1154.869995</v>
      </c>
      <c r="C4197" s="260">
        <v>1163.2299800000001</v>
      </c>
      <c r="D4197" s="260">
        <v>1148.7700199999999</v>
      </c>
      <c r="E4197" s="260">
        <v>1156.8599850000001</v>
      </c>
      <c r="F4197" s="261">
        <v>1156.8599850000001</v>
      </c>
      <c r="G4197" s="260">
        <v>1398200000</v>
      </c>
      <c r="H4197" s="263">
        <f t="shared" si="65"/>
        <v>1.7231290176519256E-3</v>
      </c>
      <c r="I4197" s="262"/>
      <c r="J4197" s="266">
        <v>4195</v>
      </c>
      <c r="K4197">
        <v>1.7231290176519256E-3</v>
      </c>
      <c r="L4197" s="267">
        <v>1.2282860577995905E-3</v>
      </c>
    </row>
    <row r="4198" spans="1:12" ht="14.4" x14ac:dyDescent="0.3">
      <c r="A4198" s="8">
        <v>38050</v>
      </c>
      <c r="B4198" s="260">
        <v>1151.030029</v>
      </c>
      <c r="C4198" s="260">
        <v>1154.969971</v>
      </c>
      <c r="D4198" s="260">
        <v>1149.8100589999999</v>
      </c>
      <c r="E4198" s="260">
        <v>1154.869995</v>
      </c>
      <c r="F4198" s="261">
        <v>1154.869995</v>
      </c>
      <c r="G4198" s="260">
        <v>1265800000</v>
      </c>
      <c r="H4198" s="263">
        <f t="shared" si="65"/>
        <v>3.3361127887654822E-3</v>
      </c>
      <c r="I4198" s="262"/>
      <c r="J4198" s="266">
        <v>4196</v>
      </c>
      <c r="K4198">
        <v>3.3361127887654822E-3</v>
      </c>
      <c r="L4198" s="267">
        <v>1.2288980252529449E-3</v>
      </c>
    </row>
    <row r="4199" spans="1:12" ht="14.4" x14ac:dyDescent="0.3">
      <c r="A4199" s="8">
        <v>38049</v>
      </c>
      <c r="B4199" s="260">
        <v>1149.099976</v>
      </c>
      <c r="C4199" s="260">
        <v>1152.4399410000001</v>
      </c>
      <c r="D4199" s="260">
        <v>1143.780029</v>
      </c>
      <c r="E4199" s="260">
        <v>1151.030029</v>
      </c>
      <c r="F4199" s="261">
        <v>1151.030029</v>
      </c>
      <c r="G4199" s="260">
        <v>1334500000</v>
      </c>
      <c r="H4199" s="263">
        <f t="shared" si="65"/>
        <v>1.6796214779487939E-3</v>
      </c>
      <c r="I4199" s="262"/>
      <c r="J4199" s="266">
        <v>4197</v>
      </c>
      <c r="K4199">
        <v>1.6796214779487939E-3</v>
      </c>
      <c r="L4199" s="267">
        <v>1.2318623740310147E-3</v>
      </c>
    </row>
    <row r="4200" spans="1:12" ht="14.4" x14ac:dyDescent="0.3">
      <c r="A4200" s="8">
        <v>38048</v>
      </c>
      <c r="B4200" s="260">
        <v>1155.969971</v>
      </c>
      <c r="C4200" s="260">
        <v>1156.540039</v>
      </c>
      <c r="D4200" s="260">
        <v>1147.3100589999999</v>
      </c>
      <c r="E4200" s="260">
        <v>1149.099976</v>
      </c>
      <c r="F4200" s="261">
        <v>1149.099976</v>
      </c>
      <c r="G4200" s="260">
        <v>1476000000</v>
      </c>
      <c r="H4200" s="263">
        <f t="shared" si="65"/>
        <v>-5.9430566297989217E-3</v>
      </c>
      <c r="I4200" s="262"/>
      <c r="J4200" s="266">
        <v>4198</v>
      </c>
      <c r="K4200">
        <v>-5.9430566297989217E-3</v>
      </c>
      <c r="L4200" s="267">
        <v>1.2328530985949457E-3</v>
      </c>
    </row>
    <row r="4201" spans="1:12" ht="14.4" x14ac:dyDescent="0.3">
      <c r="A4201" s="8">
        <v>38047</v>
      </c>
      <c r="B4201" s="260">
        <v>1144.9399410000001</v>
      </c>
      <c r="C4201" s="260">
        <v>1157.4499510000001</v>
      </c>
      <c r="D4201" s="260">
        <v>1144.9399410000001</v>
      </c>
      <c r="E4201" s="260">
        <v>1155.969971</v>
      </c>
      <c r="F4201" s="261">
        <v>1155.969971</v>
      </c>
      <c r="G4201" s="260">
        <v>1497100000</v>
      </c>
      <c r="H4201" s="263">
        <f t="shared" si="65"/>
        <v>9.6337192939274854E-3</v>
      </c>
      <c r="I4201" s="262"/>
      <c r="J4201" s="266">
        <v>4199</v>
      </c>
      <c r="K4201">
        <v>9.6337192939274854E-3</v>
      </c>
      <c r="L4201" s="267">
        <v>1.2359796186164165E-3</v>
      </c>
    </row>
    <row r="4202" spans="1:12" ht="14.4" x14ac:dyDescent="0.3">
      <c r="A4202" s="8">
        <v>38044</v>
      </c>
      <c r="B4202" s="260">
        <v>1145.8000489999999</v>
      </c>
      <c r="C4202" s="260">
        <v>1151.6800539999999</v>
      </c>
      <c r="D4202" s="260">
        <v>1141.8000489999999</v>
      </c>
      <c r="E4202" s="260">
        <v>1144.9399410000001</v>
      </c>
      <c r="F4202" s="261">
        <v>1144.9399410000001</v>
      </c>
      <c r="G4202" s="260">
        <v>1540400000</v>
      </c>
      <c r="H4202" s="263">
        <f t="shared" si="65"/>
        <v>2.6121703113743371E-5</v>
      </c>
      <c r="I4202" s="262"/>
      <c r="J4202" s="266">
        <v>4200</v>
      </c>
      <c r="K4202">
        <v>2.6121703113743371E-5</v>
      </c>
      <c r="L4202" s="267">
        <v>1.2365570861712413E-3</v>
      </c>
    </row>
    <row r="4203" spans="1:12" ht="14.4" x14ac:dyDescent="0.3">
      <c r="A4203" s="8">
        <v>38043</v>
      </c>
      <c r="B4203" s="260">
        <v>1143.670044</v>
      </c>
      <c r="C4203" s="260">
        <v>1147.2299800000001</v>
      </c>
      <c r="D4203" s="260">
        <v>1138.619995</v>
      </c>
      <c r="E4203" s="260">
        <v>1144.910034</v>
      </c>
      <c r="F4203" s="261">
        <v>1144.910034</v>
      </c>
      <c r="G4203" s="260">
        <v>1383900000</v>
      </c>
      <c r="H4203" s="263">
        <f t="shared" si="65"/>
        <v>1.0842200567422E-3</v>
      </c>
      <c r="I4203" s="262"/>
      <c r="J4203" s="266">
        <v>4201</v>
      </c>
      <c r="K4203">
        <v>1.0842200567422E-3</v>
      </c>
      <c r="L4203" s="267">
        <v>1.2383111435263145E-3</v>
      </c>
    </row>
    <row r="4204" spans="1:12" ht="14.4" x14ac:dyDescent="0.3">
      <c r="A4204" s="8">
        <v>38042</v>
      </c>
      <c r="B4204" s="260">
        <v>1139.089966</v>
      </c>
      <c r="C4204" s="260">
        <v>1145.23999</v>
      </c>
      <c r="D4204" s="260">
        <v>1138.959961</v>
      </c>
      <c r="E4204" s="260">
        <v>1143.670044</v>
      </c>
      <c r="F4204" s="261">
        <v>1143.670044</v>
      </c>
      <c r="G4204" s="260">
        <v>1360700000</v>
      </c>
      <c r="H4204" s="263">
        <f t="shared" si="65"/>
        <v>4.0208220041505994E-3</v>
      </c>
      <c r="I4204" s="262"/>
      <c r="J4204" s="266">
        <v>4202</v>
      </c>
      <c r="K4204">
        <v>4.0208220041505994E-3</v>
      </c>
      <c r="L4204" s="267">
        <v>1.245790183344953E-3</v>
      </c>
    </row>
    <row r="4205" spans="1:12" ht="14.4" x14ac:dyDescent="0.3">
      <c r="A4205" s="8">
        <v>38041</v>
      </c>
      <c r="B4205" s="260">
        <v>1140.98999</v>
      </c>
      <c r="C4205" s="260">
        <v>1144.540039</v>
      </c>
      <c r="D4205" s="260">
        <v>1134.4300539999999</v>
      </c>
      <c r="E4205" s="260">
        <v>1139.089966</v>
      </c>
      <c r="F4205" s="261">
        <v>1139.089966</v>
      </c>
      <c r="G4205" s="260">
        <v>1543600000</v>
      </c>
      <c r="H4205" s="263">
        <f t="shared" si="65"/>
        <v>-1.6652416030398568E-3</v>
      </c>
      <c r="I4205" s="262"/>
      <c r="J4205" s="266">
        <v>4203</v>
      </c>
      <c r="K4205">
        <v>-1.6652416030398568E-3</v>
      </c>
      <c r="L4205" s="267">
        <v>1.2467201282878846E-3</v>
      </c>
    </row>
    <row r="4206" spans="1:12" ht="14.4" x14ac:dyDescent="0.3">
      <c r="A4206" s="8">
        <v>38040</v>
      </c>
      <c r="B4206" s="260">
        <v>1144.1099850000001</v>
      </c>
      <c r="C4206" s="260">
        <v>1146.6899410000001</v>
      </c>
      <c r="D4206" s="260">
        <v>1136.9799800000001</v>
      </c>
      <c r="E4206" s="260">
        <v>1140.98999</v>
      </c>
      <c r="F4206" s="261">
        <v>1140.98999</v>
      </c>
      <c r="G4206" s="260">
        <v>1380400000</v>
      </c>
      <c r="H4206" s="263">
        <f t="shared" si="65"/>
        <v>-2.7270061802668537E-3</v>
      </c>
      <c r="I4206" s="262"/>
      <c r="J4206" s="266">
        <v>4204</v>
      </c>
      <c r="K4206">
        <v>-2.7270061802668537E-3</v>
      </c>
      <c r="L4206" s="267">
        <v>1.2503986930895048E-3</v>
      </c>
    </row>
    <row r="4207" spans="1:12" ht="14.4" x14ac:dyDescent="0.3">
      <c r="A4207" s="8">
        <v>38037</v>
      </c>
      <c r="B4207" s="260">
        <v>1147.0600589999999</v>
      </c>
      <c r="C4207" s="260">
        <v>1149.8100589999999</v>
      </c>
      <c r="D4207" s="260">
        <v>1139</v>
      </c>
      <c r="E4207" s="260">
        <v>1144.1099850000001</v>
      </c>
      <c r="F4207" s="261">
        <v>1144.1099850000001</v>
      </c>
      <c r="G4207" s="260">
        <v>1479600000</v>
      </c>
      <c r="H4207" s="263">
        <f t="shared" si="65"/>
        <v>-2.5718566145278526E-3</v>
      </c>
      <c r="I4207" s="262"/>
      <c r="J4207" s="266">
        <v>4205</v>
      </c>
      <c r="K4207">
        <v>-2.5718566145278526E-3</v>
      </c>
      <c r="L4207" s="267">
        <v>1.251263347117962E-3</v>
      </c>
    </row>
    <row r="4208" spans="1:12" ht="14.4" x14ac:dyDescent="0.3">
      <c r="A4208" s="8">
        <v>38036</v>
      </c>
      <c r="B4208" s="260">
        <v>1151.8199460000001</v>
      </c>
      <c r="C4208" s="260">
        <v>1158.5699460000001</v>
      </c>
      <c r="D4208" s="260">
        <v>1146.849976</v>
      </c>
      <c r="E4208" s="260">
        <v>1147.0600589999999</v>
      </c>
      <c r="F4208" s="261">
        <v>1147.0600589999999</v>
      </c>
      <c r="G4208" s="260">
        <v>1562800000</v>
      </c>
      <c r="H4208" s="263">
        <f t="shared" si="65"/>
        <v>-4.1324922497914113E-3</v>
      </c>
      <c r="I4208" s="262"/>
      <c r="J4208" s="266">
        <v>4206</v>
      </c>
      <c r="K4208">
        <v>-4.1324922497914113E-3</v>
      </c>
      <c r="L4208" s="267">
        <v>1.2517152222139495E-3</v>
      </c>
    </row>
    <row r="4209" spans="1:12" ht="14.4" x14ac:dyDescent="0.3">
      <c r="A4209" s="8">
        <v>38035</v>
      </c>
      <c r="B4209" s="260">
        <v>1156.98999</v>
      </c>
      <c r="C4209" s="260">
        <v>1157.400024</v>
      </c>
      <c r="D4209" s="260">
        <v>1149.540039</v>
      </c>
      <c r="E4209" s="260">
        <v>1151.8199460000001</v>
      </c>
      <c r="F4209" s="261">
        <v>1151.8199460000001</v>
      </c>
      <c r="G4209" s="260">
        <v>1382400000</v>
      </c>
      <c r="H4209" s="263">
        <f t="shared" si="65"/>
        <v>-4.468529585117639E-3</v>
      </c>
      <c r="I4209" s="262"/>
      <c r="J4209" s="266">
        <v>4207</v>
      </c>
      <c r="K4209">
        <v>-4.468529585117639E-3</v>
      </c>
      <c r="L4209" s="267">
        <v>1.2531810566768307E-3</v>
      </c>
    </row>
    <row r="4210" spans="1:12" ht="14.4" x14ac:dyDescent="0.3">
      <c r="A4210" s="8">
        <v>38034</v>
      </c>
      <c r="B4210" s="260">
        <v>1145.8100589999999</v>
      </c>
      <c r="C4210" s="260">
        <v>1158.9799800000001</v>
      </c>
      <c r="D4210" s="260">
        <v>1145.8100589999999</v>
      </c>
      <c r="E4210" s="260">
        <v>1156.98999</v>
      </c>
      <c r="F4210" s="261">
        <v>1156.98999</v>
      </c>
      <c r="G4210" s="260">
        <v>1396500000</v>
      </c>
      <c r="H4210" s="263">
        <f t="shared" si="65"/>
        <v>9.7572288811614682E-3</v>
      </c>
      <c r="I4210" s="262"/>
      <c r="J4210" s="266">
        <v>4208</v>
      </c>
      <c r="K4210">
        <v>9.7572288811614682E-3</v>
      </c>
      <c r="L4210" s="267">
        <v>1.2532725246468409E-3</v>
      </c>
    </row>
    <row r="4211" spans="1:12" ht="14.4" x14ac:dyDescent="0.3">
      <c r="A4211" s="8">
        <v>38030</v>
      </c>
      <c r="B4211" s="260">
        <v>1152.1099850000001</v>
      </c>
      <c r="C4211" s="260">
        <v>1156.880005</v>
      </c>
      <c r="D4211" s="260">
        <v>1143.23999</v>
      </c>
      <c r="E4211" s="260">
        <v>1145.8100589999999</v>
      </c>
      <c r="F4211" s="261">
        <v>1145.8100589999999</v>
      </c>
      <c r="G4211" s="260">
        <v>1329200000</v>
      </c>
      <c r="H4211" s="263">
        <f t="shared" si="65"/>
        <v>-5.4681637014022937E-3</v>
      </c>
      <c r="I4211" s="262"/>
      <c r="J4211" s="266">
        <v>4209</v>
      </c>
      <c r="K4211">
        <v>-5.4681637014022937E-3</v>
      </c>
      <c r="L4211" s="267">
        <v>1.2554358924278346E-3</v>
      </c>
    </row>
    <row r="4212" spans="1:12" ht="14.4" x14ac:dyDescent="0.3">
      <c r="A4212" s="8">
        <v>38029</v>
      </c>
      <c r="B4212" s="260">
        <v>1157.76001</v>
      </c>
      <c r="C4212" s="260">
        <v>1157.76001</v>
      </c>
      <c r="D4212" s="260">
        <v>1151.4399410000001</v>
      </c>
      <c r="E4212" s="260">
        <v>1152.1099850000001</v>
      </c>
      <c r="F4212" s="261">
        <v>1152.1099850000001</v>
      </c>
      <c r="G4212" s="260">
        <v>1464300000</v>
      </c>
      <c r="H4212" s="263">
        <f t="shared" si="65"/>
        <v>-4.8801348735476834E-3</v>
      </c>
      <c r="I4212" s="262"/>
      <c r="J4212" s="266">
        <v>4210</v>
      </c>
      <c r="K4212">
        <v>-4.8801348735476834E-3</v>
      </c>
      <c r="L4212" s="267">
        <v>1.2556388471365245E-3</v>
      </c>
    </row>
    <row r="4213" spans="1:12" ht="14.4" x14ac:dyDescent="0.3">
      <c r="A4213" s="8">
        <v>38028</v>
      </c>
      <c r="B4213" s="260">
        <v>1145.540039</v>
      </c>
      <c r="C4213" s="260">
        <v>1158.8900149999999</v>
      </c>
      <c r="D4213" s="260">
        <v>1142.329956</v>
      </c>
      <c r="E4213" s="260">
        <v>1157.76001</v>
      </c>
      <c r="F4213" s="261">
        <v>1157.76001</v>
      </c>
      <c r="G4213" s="260">
        <v>1699300000</v>
      </c>
      <c r="H4213" s="263">
        <f t="shared" si="65"/>
        <v>1.0667432463266338E-2</v>
      </c>
      <c r="I4213" s="262"/>
      <c r="J4213" s="266">
        <v>4211</v>
      </c>
      <c r="K4213">
        <v>1.0667432463266338E-2</v>
      </c>
      <c r="L4213" s="267">
        <v>1.260946274633086E-3</v>
      </c>
    </row>
    <row r="4214" spans="1:12" ht="14.4" x14ac:dyDescent="0.3">
      <c r="A4214" s="8">
        <v>38027</v>
      </c>
      <c r="B4214" s="260">
        <v>1139.8100589999999</v>
      </c>
      <c r="C4214" s="260">
        <v>1147.0200199999999</v>
      </c>
      <c r="D4214" s="260">
        <v>1138.6999510000001</v>
      </c>
      <c r="E4214" s="260">
        <v>1145.540039</v>
      </c>
      <c r="F4214" s="261">
        <v>1145.540039</v>
      </c>
      <c r="G4214" s="260">
        <v>1403900000</v>
      </c>
      <c r="H4214" s="263">
        <f t="shared" si="65"/>
        <v>5.0271358414113359E-3</v>
      </c>
      <c r="I4214" s="262"/>
      <c r="J4214" s="266">
        <v>4212</v>
      </c>
      <c r="K4214">
        <v>5.0271358414113359E-3</v>
      </c>
      <c r="L4214" s="267">
        <v>1.2632239034998645E-3</v>
      </c>
    </row>
    <row r="4215" spans="1:12" ht="14.4" x14ac:dyDescent="0.3">
      <c r="A4215" s="8">
        <v>38026</v>
      </c>
      <c r="B4215" s="260">
        <v>1142.76001</v>
      </c>
      <c r="C4215" s="260">
        <v>1144.459961</v>
      </c>
      <c r="D4215" s="260">
        <v>1139.209961</v>
      </c>
      <c r="E4215" s="260">
        <v>1139.8100589999999</v>
      </c>
      <c r="F4215" s="261">
        <v>1139.8100589999999</v>
      </c>
      <c r="G4215" s="260">
        <v>1303500000</v>
      </c>
      <c r="H4215" s="263">
        <f t="shared" si="65"/>
        <v>-2.5814265236670784E-3</v>
      </c>
      <c r="I4215" s="262"/>
      <c r="J4215" s="266">
        <v>4213</v>
      </c>
      <c r="K4215">
        <v>-2.5814265236670784E-3</v>
      </c>
      <c r="L4215" s="267">
        <v>1.2672249203397211E-3</v>
      </c>
    </row>
    <row r="4216" spans="1:12" ht="14.4" x14ac:dyDescent="0.3">
      <c r="A4216" s="8">
        <v>38023</v>
      </c>
      <c r="B4216" s="260">
        <v>1128.589966</v>
      </c>
      <c r="C4216" s="260">
        <v>1142.790039</v>
      </c>
      <c r="D4216" s="260">
        <v>1128.3900149999999</v>
      </c>
      <c r="E4216" s="260">
        <v>1142.76001</v>
      </c>
      <c r="F4216" s="261">
        <v>1142.76001</v>
      </c>
      <c r="G4216" s="260">
        <v>1477600000</v>
      </c>
      <c r="H4216" s="263">
        <f t="shared" si="65"/>
        <v>1.2555528958158363E-2</v>
      </c>
      <c r="I4216" s="262"/>
      <c r="J4216" s="266">
        <v>4214</v>
      </c>
      <c r="K4216">
        <v>1.2555528958158363E-2</v>
      </c>
      <c r="L4216" s="267">
        <v>1.2684966694008221E-3</v>
      </c>
    </row>
    <row r="4217" spans="1:12" ht="14.4" x14ac:dyDescent="0.3">
      <c r="A4217" s="8">
        <v>38022</v>
      </c>
      <c r="B4217" s="260">
        <v>1126.5200199999999</v>
      </c>
      <c r="C4217" s="260">
        <v>1131.170044</v>
      </c>
      <c r="D4217" s="260">
        <v>1124.4399410000001</v>
      </c>
      <c r="E4217" s="260">
        <v>1128.589966</v>
      </c>
      <c r="F4217" s="261">
        <v>1128.589966</v>
      </c>
      <c r="G4217" s="260">
        <v>1566600000</v>
      </c>
      <c r="H4217" s="263">
        <f t="shared" si="65"/>
        <v>1.8374693420895199E-3</v>
      </c>
      <c r="I4217" s="262"/>
      <c r="J4217" s="266">
        <v>4215</v>
      </c>
      <c r="K4217">
        <v>1.8374693420895199E-3</v>
      </c>
      <c r="L4217" s="267">
        <v>1.2687267515402634E-3</v>
      </c>
    </row>
    <row r="4218" spans="1:12" ht="14.4" x14ac:dyDescent="0.3">
      <c r="A4218" s="8">
        <v>38021</v>
      </c>
      <c r="B4218" s="260">
        <v>1136.030029</v>
      </c>
      <c r="C4218" s="260">
        <v>1136.030029</v>
      </c>
      <c r="D4218" s="260">
        <v>1124.73999</v>
      </c>
      <c r="E4218" s="260">
        <v>1126.5200199999999</v>
      </c>
      <c r="F4218" s="261">
        <v>1126.5200199999999</v>
      </c>
      <c r="G4218" s="260">
        <v>1634800000</v>
      </c>
      <c r="H4218" s="263">
        <f t="shared" si="65"/>
        <v>-8.3712655099190889E-3</v>
      </c>
      <c r="I4218" s="262"/>
      <c r="J4218" s="266">
        <v>4216</v>
      </c>
      <c r="K4218">
        <v>-8.3712655099190889E-3</v>
      </c>
      <c r="L4218" s="267">
        <v>1.2709462192490584E-3</v>
      </c>
    </row>
    <row r="4219" spans="1:12" ht="14.4" x14ac:dyDescent="0.3">
      <c r="A4219" s="8">
        <v>38020</v>
      </c>
      <c r="B4219" s="260">
        <v>1135.26001</v>
      </c>
      <c r="C4219" s="260">
        <v>1137.4399410000001</v>
      </c>
      <c r="D4219" s="260">
        <v>1131.329956</v>
      </c>
      <c r="E4219" s="260">
        <v>1136.030029</v>
      </c>
      <c r="F4219" s="261">
        <v>1136.030029</v>
      </c>
      <c r="G4219" s="260">
        <v>1476900000</v>
      </c>
      <c r="H4219" s="263">
        <f t="shared" si="65"/>
        <v>6.7827545515326273E-4</v>
      </c>
      <c r="I4219" s="262"/>
      <c r="J4219" s="266">
        <v>4217</v>
      </c>
      <c r="K4219">
        <v>6.7827545515326273E-4</v>
      </c>
      <c r="L4219" s="267">
        <v>1.2712512706079312E-3</v>
      </c>
    </row>
    <row r="4220" spans="1:12" ht="14.4" x14ac:dyDescent="0.3">
      <c r="A4220" s="8">
        <v>38019</v>
      </c>
      <c r="B4220" s="260">
        <v>1131.130005</v>
      </c>
      <c r="C4220" s="260">
        <v>1142.4499510000001</v>
      </c>
      <c r="D4220" s="260">
        <v>1127.869995</v>
      </c>
      <c r="E4220" s="260">
        <v>1135.26001</v>
      </c>
      <c r="F4220" s="261">
        <v>1135.26001</v>
      </c>
      <c r="G4220" s="260">
        <v>1599200000</v>
      </c>
      <c r="H4220" s="263">
        <f t="shared" si="65"/>
        <v>3.651220444815256E-3</v>
      </c>
      <c r="I4220" s="262"/>
      <c r="J4220" s="266">
        <v>4218</v>
      </c>
      <c r="K4220">
        <v>3.651220444815256E-3</v>
      </c>
      <c r="L4220" s="267">
        <v>1.2735111705580978E-3</v>
      </c>
    </row>
    <row r="4221" spans="1:12" ht="14.4" x14ac:dyDescent="0.3">
      <c r="A4221" s="8">
        <v>38016</v>
      </c>
      <c r="B4221" s="260">
        <v>1134.1099850000001</v>
      </c>
      <c r="C4221" s="260">
        <v>1134.170044</v>
      </c>
      <c r="D4221" s="260">
        <v>1127.7299800000001</v>
      </c>
      <c r="E4221" s="260">
        <v>1131.130005</v>
      </c>
      <c r="F4221" s="261">
        <v>1131.130005</v>
      </c>
      <c r="G4221" s="260">
        <v>1635000000</v>
      </c>
      <c r="H4221" s="263">
        <f t="shared" si="65"/>
        <v>-2.6275934780700025E-3</v>
      </c>
      <c r="I4221" s="262"/>
      <c r="J4221" s="266">
        <v>4219</v>
      </c>
      <c r="K4221">
        <v>-2.6275934780700025E-3</v>
      </c>
      <c r="L4221" s="267">
        <v>1.275477063694751E-3</v>
      </c>
    </row>
    <row r="4222" spans="1:12" ht="14.4" x14ac:dyDescent="0.3">
      <c r="A4222" s="8">
        <v>38015</v>
      </c>
      <c r="B4222" s="260">
        <v>1128.4799800000001</v>
      </c>
      <c r="C4222" s="260">
        <v>1134.3900149999999</v>
      </c>
      <c r="D4222" s="260">
        <v>1122.380005</v>
      </c>
      <c r="E4222" s="260">
        <v>1134.1099850000001</v>
      </c>
      <c r="F4222" s="261">
        <v>1134.1099850000001</v>
      </c>
      <c r="G4222" s="260">
        <v>1921900000</v>
      </c>
      <c r="H4222" s="263">
        <f t="shared" si="65"/>
        <v>4.9890162872007551E-3</v>
      </c>
      <c r="I4222" s="262"/>
      <c r="J4222" s="266">
        <v>4220</v>
      </c>
      <c r="K4222">
        <v>4.9890162872007551E-3</v>
      </c>
      <c r="L4222" s="267">
        <v>1.2755698031536222E-3</v>
      </c>
    </row>
    <row r="4223" spans="1:12" ht="14.4" x14ac:dyDescent="0.3">
      <c r="A4223" s="8">
        <v>38014</v>
      </c>
      <c r="B4223" s="260">
        <v>1144.0500489999999</v>
      </c>
      <c r="C4223" s="260">
        <v>1149.1400149999999</v>
      </c>
      <c r="D4223" s="260">
        <v>1126.5</v>
      </c>
      <c r="E4223" s="260">
        <v>1128.4799800000001</v>
      </c>
      <c r="F4223" s="261">
        <v>1128.4799800000001</v>
      </c>
      <c r="G4223" s="260">
        <v>1842000000</v>
      </c>
      <c r="H4223" s="263">
        <f t="shared" si="65"/>
        <v>-1.360960476651304E-2</v>
      </c>
      <c r="I4223" s="262"/>
      <c r="J4223" s="266">
        <v>4221</v>
      </c>
      <c r="K4223">
        <v>-1.360960476651304E-2</v>
      </c>
      <c r="L4223" s="267">
        <v>1.2756499483968257E-3</v>
      </c>
    </row>
    <row r="4224" spans="1:12" ht="14.4" x14ac:dyDescent="0.3">
      <c r="A4224" s="8">
        <v>38013</v>
      </c>
      <c r="B4224" s="260">
        <v>1155.369995</v>
      </c>
      <c r="C4224" s="260">
        <v>1155.369995</v>
      </c>
      <c r="D4224" s="260">
        <v>1144.0500489999999</v>
      </c>
      <c r="E4224" s="260">
        <v>1144.0500489999999</v>
      </c>
      <c r="F4224" s="261">
        <v>1144.0500489999999</v>
      </c>
      <c r="G4224" s="260">
        <v>1673100000</v>
      </c>
      <c r="H4224" s="263">
        <f t="shared" si="65"/>
        <v>-9.7976804391566984E-3</v>
      </c>
      <c r="I4224" s="262"/>
      <c r="J4224" s="266">
        <v>4222</v>
      </c>
      <c r="K4224">
        <v>-9.7976804391566984E-3</v>
      </c>
      <c r="L4224" s="267">
        <v>1.2756829109809469E-3</v>
      </c>
    </row>
    <row r="4225" spans="1:12" ht="14.4" x14ac:dyDescent="0.3">
      <c r="A4225" s="8">
        <v>38012</v>
      </c>
      <c r="B4225" s="260">
        <v>1141.5500489999999</v>
      </c>
      <c r="C4225" s="260">
        <v>1155.380005</v>
      </c>
      <c r="D4225" s="260">
        <v>1141</v>
      </c>
      <c r="E4225" s="260">
        <v>1155.369995</v>
      </c>
      <c r="F4225" s="261">
        <v>1155.369995</v>
      </c>
      <c r="G4225" s="260">
        <v>1480600000</v>
      </c>
      <c r="H4225" s="263">
        <f t="shared" si="65"/>
        <v>1.2106298810206676E-2</v>
      </c>
      <c r="I4225" s="262"/>
      <c r="J4225" s="266">
        <v>4223</v>
      </c>
      <c r="K4225">
        <v>1.2106298810206676E-2</v>
      </c>
      <c r="L4225" s="267">
        <v>1.2774785769653096E-3</v>
      </c>
    </row>
    <row r="4226" spans="1:12" ht="14.4" x14ac:dyDescent="0.3">
      <c r="A4226" s="8">
        <v>38009</v>
      </c>
      <c r="B4226" s="260">
        <v>1143.9399410000001</v>
      </c>
      <c r="C4226" s="260">
        <v>1150.3100589999999</v>
      </c>
      <c r="D4226" s="260">
        <v>1136.849976</v>
      </c>
      <c r="E4226" s="260">
        <v>1141.5500489999999</v>
      </c>
      <c r="F4226" s="261">
        <v>1141.5500489999999</v>
      </c>
      <c r="G4226" s="260">
        <v>1561200000</v>
      </c>
      <c r="H4226" s="263">
        <f t="shared" si="65"/>
        <v>-2.0891761134863157E-3</v>
      </c>
      <c r="I4226" s="262"/>
      <c r="J4226" s="266">
        <v>4224</v>
      </c>
      <c r="K4226">
        <v>-2.0891761134863157E-3</v>
      </c>
      <c r="L4226" s="267">
        <v>1.282944127514195E-3</v>
      </c>
    </row>
    <row r="4227" spans="1:12" ht="14.4" x14ac:dyDescent="0.3">
      <c r="A4227" s="8">
        <v>38008</v>
      </c>
      <c r="B4227" s="260">
        <v>1147.619995</v>
      </c>
      <c r="C4227" s="260">
        <v>1150.51001</v>
      </c>
      <c r="D4227" s="260">
        <v>1143.01001</v>
      </c>
      <c r="E4227" s="260">
        <v>1143.9399410000001</v>
      </c>
      <c r="F4227" s="261">
        <v>1143.9399410000001</v>
      </c>
      <c r="G4227" s="260">
        <v>1693700000</v>
      </c>
      <c r="H4227" s="263">
        <f t="shared" si="65"/>
        <v>-3.2066834109141912E-3</v>
      </c>
      <c r="I4227" s="262"/>
      <c r="J4227" s="266">
        <v>4225</v>
      </c>
      <c r="K4227">
        <v>-3.2066834109141912E-3</v>
      </c>
      <c r="L4227" s="267">
        <v>1.2830084237940209E-3</v>
      </c>
    </row>
    <row r="4228" spans="1:12" ht="14.4" x14ac:dyDescent="0.3">
      <c r="A4228" s="8">
        <v>38007</v>
      </c>
      <c r="B4228" s="260">
        <v>1138.7700199999999</v>
      </c>
      <c r="C4228" s="260">
        <v>1149.209961</v>
      </c>
      <c r="D4228" s="260">
        <v>1134.619995</v>
      </c>
      <c r="E4228" s="260">
        <v>1147.619995</v>
      </c>
      <c r="F4228" s="261">
        <v>1147.619995</v>
      </c>
      <c r="G4228" s="260">
        <v>1757600000</v>
      </c>
      <c r="H4228" s="263">
        <f t="shared" ref="H4228:H4291" si="66">(F4228-F4229)/F4229</f>
        <v>7.7715208905834087E-3</v>
      </c>
      <c r="I4228" s="262"/>
      <c r="J4228" s="266">
        <v>4226</v>
      </c>
      <c r="K4228">
        <v>7.7715208905834087E-3</v>
      </c>
      <c r="L4228" s="267">
        <v>1.2833359675804225E-3</v>
      </c>
    </row>
    <row r="4229" spans="1:12" ht="14.4" x14ac:dyDescent="0.3">
      <c r="A4229" s="8">
        <v>38006</v>
      </c>
      <c r="B4229" s="260">
        <v>1139.829956</v>
      </c>
      <c r="C4229" s="260">
        <v>1142.9300539999999</v>
      </c>
      <c r="D4229" s="260">
        <v>1135.400024</v>
      </c>
      <c r="E4229" s="260">
        <v>1138.7700199999999</v>
      </c>
      <c r="F4229" s="261">
        <v>1138.7700199999999</v>
      </c>
      <c r="G4229" s="260">
        <v>1698200000</v>
      </c>
      <c r="H4229" s="263">
        <f t="shared" si="66"/>
        <v>-9.2990712730496702E-4</v>
      </c>
      <c r="I4229" s="262"/>
      <c r="J4229" s="266">
        <v>4227</v>
      </c>
      <c r="K4229">
        <v>-9.2990712730496702E-4</v>
      </c>
      <c r="L4229" s="267">
        <v>1.2891711076063424E-3</v>
      </c>
    </row>
    <row r="4230" spans="1:12" ht="14.4" x14ac:dyDescent="0.3">
      <c r="A4230" s="8">
        <v>38002</v>
      </c>
      <c r="B4230" s="260">
        <v>1132.0500489999999</v>
      </c>
      <c r="C4230" s="260">
        <v>1139.829956</v>
      </c>
      <c r="D4230" s="260">
        <v>1132.0500489999999</v>
      </c>
      <c r="E4230" s="260">
        <v>1139.829956</v>
      </c>
      <c r="F4230" s="261">
        <v>1139.829956</v>
      </c>
      <c r="G4230" s="260">
        <v>1721100000</v>
      </c>
      <c r="H4230" s="263">
        <f t="shared" si="66"/>
        <v>6.8724055149968852E-3</v>
      </c>
      <c r="I4230" s="262"/>
      <c r="J4230" s="266">
        <v>4228</v>
      </c>
      <c r="K4230">
        <v>6.8724055149968852E-3</v>
      </c>
      <c r="L4230" s="267">
        <v>1.28944639186847E-3</v>
      </c>
    </row>
    <row r="4231" spans="1:12" ht="14.4" x14ac:dyDescent="0.3">
      <c r="A4231" s="8">
        <v>38001</v>
      </c>
      <c r="B4231" s="260">
        <v>1130.5200199999999</v>
      </c>
      <c r="C4231" s="260">
        <v>1137.1099850000001</v>
      </c>
      <c r="D4231" s="260">
        <v>1124.540039</v>
      </c>
      <c r="E4231" s="260">
        <v>1132.0500489999999</v>
      </c>
      <c r="F4231" s="261">
        <v>1132.0500489999999</v>
      </c>
      <c r="G4231" s="260">
        <v>1695000000</v>
      </c>
      <c r="H4231" s="263">
        <f t="shared" si="66"/>
        <v>1.3533851439446541E-3</v>
      </c>
      <c r="I4231" s="262"/>
      <c r="J4231" s="266">
        <v>4229</v>
      </c>
      <c r="K4231">
        <v>1.3533851439446541E-3</v>
      </c>
      <c r="L4231" s="267">
        <v>1.2921468495234744E-3</v>
      </c>
    </row>
    <row r="4232" spans="1:12" ht="14.4" x14ac:dyDescent="0.3">
      <c r="A4232" s="8">
        <v>38000</v>
      </c>
      <c r="B4232" s="260">
        <v>1121.219971</v>
      </c>
      <c r="C4232" s="260">
        <v>1130.75</v>
      </c>
      <c r="D4232" s="260">
        <v>1121.219971</v>
      </c>
      <c r="E4232" s="260">
        <v>1130.5200199999999</v>
      </c>
      <c r="F4232" s="261">
        <v>1130.5200199999999</v>
      </c>
      <c r="G4232" s="260">
        <v>1514600000</v>
      </c>
      <c r="H4232" s="263">
        <f t="shared" si="66"/>
        <v>8.2945802255960221E-3</v>
      </c>
      <c r="I4232" s="262"/>
      <c r="J4232" s="266">
        <v>4230</v>
      </c>
      <c r="K4232">
        <v>8.2945802255960221E-3</v>
      </c>
      <c r="L4232" s="267">
        <v>1.292237747654064E-3</v>
      </c>
    </row>
    <row r="4233" spans="1:12" ht="14.4" x14ac:dyDescent="0.3">
      <c r="A4233" s="8">
        <v>37999</v>
      </c>
      <c r="B4233" s="260">
        <v>1127.2299800000001</v>
      </c>
      <c r="C4233" s="260">
        <v>1129.0699460000001</v>
      </c>
      <c r="D4233" s="260">
        <v>1115.1899410000001</v>
      </c>
      <c r="E4233" s="260">
        <v>1121.219971</v>
      </c>
      <c r="F4233" s="261">
        <v>1121.219971</v>
      </c>
      <c r="G4233" s="260">
        <v>1595900000</v>
      </c>
      <c r="H4233" s="263">
        <f t="shared" si="66"/>
        <v>-5.3316617785485812E-3</v>
      </c>
      <c r="I4233" s="262"/>
      <c r="J4233" s="266">
        <v>4231</v>
      </c>
      <c r="K4233">
        <v>-5.3316617785485812E-3</v>
      </c>
      <c r="L4233" s="267">
        <v>1.2934375904568511E-3</v>
      </c>
    </row>
    <row r="4234" spans="1:12" ht="14.4" x14ac:dyDescent="0.3">
      <c r="A4234" s="8">
        <v>37998</v>
      </c>
      <c r="B4234" s="260">
        <v>1121.8599850000001</v>
      </c>
      <c r="C4234" s="260">
        <v>1127.849976</v>
      </c>
      <c r="D4234" s="260">
        <v>1120.900024</v>
      </c>
      <c r="E4234" s="260">
        <v>1127.2299800000001</v>
      </c>
      <c r="F4234" s="261">
        <v>1127.2299800000001</v>
      </c>
      <c r="G4234" s="260">
        <v>1510200000</v>
      </c>
      <c r="H4234" s="263">
        <f t="shared" si="66"/>
        <v>4.7866891339385965E-3</v>
      </c>
      <c r="I4234" s="262"/>
      <c r="J4234" s="266">
        <v>4232</v>
      </c>
      <c r="K4234">
        <v>4.7866891339385965E-3</v>
      </c>
      <c r="L4234" s="267">
        <v>1.2956437912899977E-3</v>
      </c>
    </row>
    <row r="4235" spans="1:12" ht="14.4" x14ac:dyDescent="0.3">
      <c r="A4235" s="8">
        <v>37995</v>
      </c>
      <c r="B4235" s="260">
        <v>1131.920044</v>
      </c>
      <c r="C4235" s="260">
        <v>1131.920044</v>
      </c>
      <c r="D4235" s="260">
        <v>1120.900024</v>
      </c>
      <c r="E4235" s="260">
        <v>1121.8599850000001</v>
      </c>
      <c r="F4235" s="261">
        <v>1121.8599850000001</v>
      </c>
      <c r="G4235" s="260">
        <v>1720700000</v>
      </c>
      <c r="H4235" s="263">
        <f t="shared" si="66"/>
        <v>-8.8876056690802008E-3</v>
      </c>
      <c r="I4235" s="262"/>
      <c r="J4235" s="266">
        <v>4233</v>
      </c>
      <c r="K4235">
        <v>-8.8876056690802008E-3</v>
      </c>
      <c r="L4235" s="267">
        <v>1.2972169205982484E-3</v>
      </c>
    </row>
    <row r="4236" spans="1:12" ht="14.4" x14ac:dyDescent="0.3">
      <c r="A4236" s="8">
        <v>37994</v>
      </c>
      <c r="B4236" s="260">
        <v>1126.329956</v>
      </c>
      <c r="C4236" s="260">
        <v>1131.920044</v>
      </c>
      <c r="D4236" s="260">
        <v>1124.910034</v>
      </c>
      <c r="E4236" s="260">
        <v>1131.920044</v>
      </c>
      <c r="F4236" s="261">
        <v>1131.920044</v>
      </c>
      <c r="G4236" s="260">
        <v>1868400000</v>
      </c>
      <c r="H4236" s="263">
        <f t="shared" si="66"/>
        <v>4.9630998183270584E-3</v>
      </c>
      <c r="I4236" s="262"/>
      <c r="J4236" s="266">
        <v>4234</v>
      </c>
      <c r="K4236">
        <v>4.9630998183270584E-3</v>
      </c>
      <c r="L4236" s="267">
        <v>1.3016386933027977E-3</v>
      </c>
    </row>
    <row r="4237" spans="1:12" ht="14.4" x14ac:dyDescent="0.3">
      <c r="A4237" s="8">
        <v>37993</v>
      </c>
      <c r="B4237" s="260">
        <v>1123.670044</v>
      </c>
      <c r="C4237" s="260">
        <v>1126.329956</v>
      </c>
      <c r="D4237" s="260">
        <v>1116.4499510000001</v>
      </c>
      <c r="E4237" s="260">
        <v>1126.329956</v>
      </c>
      <c r="F4237" s="261">
        <v>1126.329956</v>
      </c>
      <c r="G4237" s="260">
        <v>1704900000</v>
      </c>
      <c r="H4237" s="263">
        <f t="shared" si="66"/>
        <v>2.3671646442859845E-3</v>
      </c>
      <c r="I4237" s="262"/>
      <c r="J4237" s="266">
        <v>4235</v>
      </c>
      <c r="K4237">
        <v>2.3671646442859845E-3</v>
      </c>
      <c r="L4237" s="267">
        <v>1.3029315505691242E-3</v>
      </c>
    </row>
    <row r="4238" spans="1:12" ht="14.4" x14ac:dyDescent="0.3">
      <c r="A4238" s="8">
        <v>37992</v>
      </c>
      <c r="B4238" s="260">
        <v>1122.219971</v>
      </c>
      <c r="C4238" s="260">
        <v>1124.459961</v>
      </c>
      <c r="D4238" s="260">
        <v>1118.4399410000001</v>
      </c>
      <c r="E4238" s="260">
        <v>1123.670044</v>
      </c>
      <c r="F4238" s="261">
        <v>1123.670044</v>
      </c>
      <c r="G4238" s="260">
        <v>1494500000</v>
      </c>
      <c r="H4238" s="263">
        <f t="shared" si="66"/>
        <v>1.2921468495234744E-3</v>
      </c>
      <c r="I4238" s="262"/>
      <c r="J4238" s="266">
        <v>4236</v>
      </c>
      <c r="K4238">
        <v>1.2921468495234744E-3</v>
      </c>
      <c r="L4238" s="267">
        <v>1.3097931347646557E-3</v>
      </c>
    </row>
    <row r="4239" spans="1:12" ht="14.4" x14ac:dyDescent="0.3">
      <c r="A4239" s="8">
        <v>37991</v>
      </c>
      <c r="B4239" s="260">
        <v>1108.4799800000001</v>
      </c>
      <c r="C4239" s="260">
        <v>1122.219971</v>
      </c>
      <c r="D4239" s="260">
        <v>1108.4799800000001</v>
      </c>
      <c r="E4239" s="260">
        <v>1122.219971</v>
      </c>
      <c r="F4239" s="261">
        <v>1122.219971</v>
      </c>
      <c r="G4239" s="260">
        <v>1578200000</v>
      </c>
      <c r="H4239" s="263">
        <f t="shared" si="66"/>
        <v>1.2395344298414769E-2</v>
      </c>
      <c r="I4239" s="262"/>
      <c r="J4239" s="266">
        <v>4237</v>
      </c>
      <c r="K4239">
        <v>1.2395344298414769E-2</v>
      </c>
      <c r="L4239" s="267">
        <v>1.3140523718701111E-3</v>
      </c>
    </row>
    <row r="4240" spans="1:12" ht="14.4" x14ac:dyDescent="0.3">
      <c r="A4240" s="8">
        <v>37988</v>
      </c>
      <c r="B4240" s="260">
        <v>1111.920044</v>
      </c>
      <c r="C4240" s="260">
        <v>1118.849976</v>
      </c>
      <c r="D4240" s="260">
        <v>1105.079956</v>
      </c>
      <c r="E4240" s="260">
        <v>1108.4799800000001</v>
      </c>
      <c r="F4240" s="261">
        <v>1108.4799800000001</v>
      </c>
      <c r="G4240" s="260">
        <v>1153200000</v>
      </c>
      <c r="H4240" s="263">
        <f t="shared" si="66"/>
        <v>-3.0938051873088575E-3</v>
      </c>
      <c r="I4240" s="262"/>
      <c r="J4240" s="266">
        <v>4238</v>
      </c>
      <c r="K4240">
        <v>-3.0938051873088575E-3</v>
      </c>
      <c r="L4240" s="267">
        <v>1.3171310603848209E-3</v>
      </c>
    </row>
    <row r="4241" spans="1:12" ht="14.4" x14ac:dyDescent="0.3">
      <c r="A4241" s="8">
        <v>37986</v>
      </c>
      <c r="B4241" s="260">
        <v>1109.6400149999999</v>
      </c>
      <c r="C4241" s="260">
        <v>1112.5600589999999</v>
      </c>
      <c r="D4241" s="260">
        <v>1106.209961</v>
      </c>
      <c r="E4241" s="260">
        <v>1111.920044</v>
      </c>
      <c r="F4241" s="261">
        <v>1111.920044</v>
      </c>
      <c r="G4241" s="260">
        <v>1027500000</v>
      </c>
      <c r="H4241" s="263">
        <f t="shared" si="66"/>
        <v>2.0547465567020071E-3</v>
      </c>
      <c r="I4241" s="262"/>
      <c r="J4241" s="266">
        <v>4239</v>
      </c>
      <c r="K4241">
        <v>2.0547465567020071E-3</v>
      </c>
      <c r="L4241" s="267">
        <v>1.327686440678036E-3</v>
      </c>
    </row>
    <row r="4242" spans="1:12" ht="14.4" x14ac:dyDescent="0.3">
      <c r="A4242" s="8">
        <v>37985</v>
      </c>
      <c r="B4242" s="260">
        <v>1109.4799800000001</v>
      </c>
      <c r="C4242" s="260">
        <v>1109.75</v>
      </c>
      <c r="D4242" s="260">
        <v>1106.410034</v>
      </c>
      <c r="E4242" s="260">
        <v>1109.6400149999999</v>
      </c>
      <c r="F4242" s="261">
        <v>1109.6400149999999</v>
      </c>
      <c r="G4242" s="260">
        <v>1012600000</v>
      </c>
      <c r="H4242" s="263">
        <f t="shared" si="66"/>
        <v>1.4424325168975089E-4</v>
      </c>
      <c r="I4242" s="262"/>
      <c r="J4242" s="266">
        <v>4240</v>
      </c>
      <c r="K4242">
        <v>1.4424325168975089E-4</v>
      </c>
      <c r="L4242" s="267">
        <v>1.3291816081340642E-3</v>
      </c>
    </row>
    <row r="4243" spans="1:12" ht="14.4" x14ac:dyDescent="0.3">
      <c r="A4243" s="8">
        <v>37984</v>
      </c>
      <c r="B4243" s="260">
        <v>1095.8900149999999</v>
      </c>
      <c r="C4243" s="260">
        <v>1109.4799800000001</v>
      </c>
      <c r="D4243" s="260">
        <v>1095.8900149999999</v>
      </c>
      <c r="E4243" s="260">
        <v>1109.4799800000001</v>
      </c>
      <c r="F4243" s="261">
        <v>1109.4799800000001</v>
      </c>
      <c r="G4243" s="260">
        <v>1058800000</v>
      </c>
      <c r="H4243" s="263">
        <f t="shared" si="66"/>
        <v>1.2400847543081338E-2</v>
      </c>
      <c r="I4243" s="262"/>
      <c r="J4243" s="266">
        <v>4241</v>
      </c>
      <c r="K4243">
        <v>1.2400847543081338E-2</v>
      </c>
      <c r="L4243" s="267">
        <v>1.3296993205965176E-3</v>
      </c>
    </row>
    <row r="4244" spans="1:12" ht="14.4" x14ac:dyDescent="0.3">
      <c r="A4244" s="8">
        <v>37981</v>
      </c>
      <c r="B4244" s="260">
        <v>1094.040039</v>
      </c>
      <c r="C4244" s="260">
        <v>1098.469971</v>
      </c>
      <c r="D4244" s="260">
        <v>1094.040039</v>
      </c>
      <c r="E4244" s="260">
        <v>1095.8900149999999</v>
      </c>
      <c r="F4244" s="261">
        <v>1095.8900149999999</v>
      </c>
      <c r="G4244" s="260">
        <v>356070000</v>
      </c>
      <c r="H4244" s="263">
        <f t="shared" si="66"/>
        <v>1.6909582227821642E-3</v>
      </c>
      <c r="I4244" s="262"/>
      <c r="J4244" s="266">
        <v>4242</v>
      </c>
      <c r="K4244">
        <v>1.6909582227821642E-3</v>
      </c>
      <c r="L4244" s="267">
        <v>1.3352928795321763E-3</v>
      </c>
    </row>
    <row r="4245" spans="1:12" ht="14.4" x14ac:dyDescent="0.3">
      <c r="A4245" s="8">
        <v>37979</v>
      </c>
      <c r="B4245" s="260">
        <v>1096.0200199999999</v>
      </c>
      <c r="C4245" s="260">
        <v>1096.400024</v>
      </c>
      <c r="D4245" s="260">
        <v>1092.7299800000001</v>
      </c>
      <c r="E4245" s="260">
        <v>1094.040039</v>
      </c>
      <c r="F4245" s="261">
        <v>1094.040039</v>
      </c>
      <c r="G4245" s="260">
        <v>518060000</v>
      </c>
      <c r="H4245" s="263">
        <f t="shared" si="66"/>
        <v>-1.806519008658211E-3</v>
      </c>
      <c r="I4245" s="262"/>
      <c r="J4245" s="266">
        <v>4243</v>
      </c>
      <c r="K4245">
        <v>-1.806519008658211E-3</v>
      </c>
      <c r="L4245" s="267">
        <v>1.3376823734168124E-3</v>
      </c>
    </row>
    <row r="4246" spans="1:12" ht="14.4" x14ac:dyDescent="0.3">
      <c r="A4246" s="8">
        <v>37978</v>
      </c>
      <c r="B4246" s="260">
        <v>1092.9399410000001</v>
      </c>
      <c r="C4246" s="260">
        <v>1096.9499510000001</v>
      </c>
      <c r="D4246" s="260">
        <v>1091.7299800000001</v>
      </c>
      <c r="E4246" s="260">
        <v>1096.0200199999999</v>
      </c>
      <c r="F4246" s="261">
        <v>1096.0200199999999</v>
      </c>
      <c r="G4246" s="260">
        <v>1145300000</v>
      </c>
      <c r="H4246" s="263">
        <f t="shared" si="66"/>
        <v>2.8181594289450906E-3</v>
      </c>
      <c r="I4246" s="262"/>
      <c r="J4246" s="266">
        <v>4244</v>
      </c>
      <c r="K4246">
        <v>2.8181594289450906E-3</v>
      </c>
      <c r="L4246" s="267">
        <v>1.3509639545802772E-3</v>
      </c>
    </row>
    <row r="4247" spans="1:12" ht="14.4" x14ac:dyDescent="0.3">
      <c r="A4247" s="8">
        <v>37977</v>
      </c>
      <c r="B4247" s="260">
        <v>1088.660034</v>
      </c>
      <c r="C4247" s="260">
        <v>1092.9399410000001</v>
      </c>
      <c r="D4247" s="260">
        <v>1086.1400149999999</v>
      </c>
      <c r="E4247" s="260">
        <v>1092.9399410000001</v>
      </c>
      <c r="F4247" s="261">
        <v>1092.9399410000001</v>
      </c>
      <c r="G4247" s="260">
        <v>1251700000</v>
      </c>
      <c r="H4247" s="263">
        <f t="shared" si="66"/>
        <v>3.9313531004483383E-3</v>
      </c>
      <c r="I4247" s="262"/>
      <c r="J4247" s="266">
        <v>4245</v>
      </c>
      <c r="K4247">
        <v>3.9313531004483383E-3</v>
      </c>
      <c r="L4247" s="267">
        <v>1.3533851439446541E-3</v>
      </c>
    </row>
    <row r="4248" spans="1:12" ht="14.4" x14ac:dyDescent="0.3">
      <c r="A4248" s="8">
        <v>37974</v>
      </c>
      <c r="B4248" s="260">
        <v>1089.1800539999999</v>
      </c>
      <c r="C4248" s="260">
        <v>1091.0600589999999</v>
      </c>
      <c r="D4248" s="260">
        <v>1084.1899410000001</v>
      </c>
      <c r="E4248" s="260">
        <v>1088.660034</v>
      </c>
      <c r="F4248" s="261">
        <v>1088.660034</v>
      </c>
      <c r="G4248" s="260">
        <v>1657300000</v>
      </c>
      <c r="H4248" s="263">
        <f t="shared" si="66"/>
        <v>-4.7744172149514168E-4</v>
      </c>
      <c r="I4248" s="262"/>
      <c r="J4248" s="266">
        <v>4246</v>
      </c>
      <c r="K4248">
        <v>-4.7744172149514168E-4</v>
      </c>
      <c r="L4248" s="267">
        <v>1.3535592343441622E-3</v>
      </c>
    </row>
    <row r="4249" spans="1:12" ht="14.4" x14ac:dyDescent="0.3">
      <c r="A4249" s="8">
        <v>37973</v>
      </c>
      <c r="B4249" s="260">
        <v>1076.4799800000001</v>
      </c>
      <c r="C4249" s="260">
        <v>1089.5</v>
      </c>
      <c r="D4249" s="260">
        <v>1076.4799800000001</v>
      </c>
      <c r="E4249" s="260">
        <v>1089.1800539999999</v>
      </c>
      <c r="F4249" s="261">
        <v>1089.1800539999999</v>
      </c>
      <c r="G4249" s="260">
        <v>1579900000</v>
      </c>
      <c r="H4249" s="263">
        <f t="shared" si="66"/>
        <v>1.1797780020024021E-2</v>
      </c>
      <c r="I4249" s="262"/>
      <c r="J4249" s="266">
        <v>4247</v>
      </c>
      <c r="K4249">
        <v>1.1797780020024021E-2</v>
      </c>
      <c r="L4249" s="267">
        <v>1.3545594428995007E-3</v>
      </c>
    </row>
    <row r="4250" spans="1:12" ht="14.4" x14ac:dyDescent="0.3">
      <c r="A4250" s="8">
        <v>37972</v>
      </c>
      <c r="B4250" s="260">
        <v>1075.130005</v>
      </c>
      <c r="C4250" s="260">
        <v>1076.540039</v>
      </c>
      <c r="D4250" s="260">
        <v>1071.1400149999999</v>
      </c>
      <c r="E4250" s="260">
        <v>1076.4799800000001</v>
      </c>
      <c r="F4250" s="261">
        <v>1076.4799800000001</v>
      </c>
      <c r="G4250" s="260">
        <v>1441700000</v>
      </c>
      <c r="H4250" s="263">
        <f t="shared" si="66"/>
        <v>1.2556388471365245E-3</v>
      </c>
      <c r="I4250" s="262"/>
      <c r="J4250" s="266">
        <v>4248</v>
      </c>
      <c r="K4250">
        <v>1.2556388471365245E-3</v>
      </c>
      <c r="L4250" s="267">
        <v>1.3552607072271415E-3</v>
      </c>
    </row>
    <row r="4251" spans="1:12" ht="14.4" x14ac:dyDescent="0.3">
      <c r="A4251" s="8">
        <v>37971</v>
      </c>
      <c r="B4251" s="260">
        <v>1068.040039</v>
      </c>
      <c r="C4251" s="260">
        <v>1075.9399410000001</v>
      </c>
      <c r="D4251" s="260">
        <v>1068.040039</v>
      </c>
      <c r="E4251" s="260">
        <v>1075.130005</v>
      </c>
      <c r="F4251" s="261">
        <v>1075.130005</v>
      </c>
      <c r="G4251" s="260">
        <v>1547900000</v>
      </c>
      <c r="H4251" s="263">
        <f t="shared" si="66"/>
        <v>6.6382960760893389E-3</v>
      </c>
      <c r="I4251" s="262"/>
      <c r="J4251" s="266">
        <v>4249</v>
      </c>
      <c r="K4251">
        <v>6.6382960760893389E-3</v>
      </c>
      <c r="L4251" s="267">
        <v>1.3571490442944557E-3</v>
      </c>
    </row>
    <row r="4252" spans="1:12" ht="14.4" x14ac:dyDescent="0.3">
      <c r="A4252" s="8">
        <v>37970</v>
      </c>
      <c r="B4252" s="260">
        <v>1074.1400149999999</v>
      </c>
      <c r="C4252" s="260">
        <v>1082.790039</v>
      </c>
      <c r="D4252" s="260">
        <v>1068</v>
      </c>
      <c r="E4252" s="260">
        <v>1068.040039</v>
      </c>
      <c r="F4252" s="261">
        <v>1068.040039</v>
      </c>
      <c r="G4252" s="260">
        <v>1520800000</v>
      </c>
      <c r="H4252" s="263">
        <f t="shared" si="66"/>
        <v>-5.678939351309773E-3</v>
      </c>
      <c r="I4252" s="262"/>
      <c r="J4252" s="266">
        <v>4250</v>
      </c>
      <c r="K4252">
        <v>-5.678939351309773E-3</v>
      </c>
      <c r="L4252" s="267">
        <v>1.3593811696940962E-3</v>
      </c>
    </row>
    <row r="4253" spans="1:12" ht="14.4" x14ac:dyDescent="0.3">
      <c r="A4253" s="8">
        <v>37967</v>
      </c>
      <c r="B4253" s="260">
        <v>1071.209961</v>
      </c>
      <c r="C4253" s="260">
        <v>1074.76001</v>
      </c>
      <c r="D4253" s="260">
        <v>1067.6400149999999</v>
      </c>
      <c r="E4253" s="260">
        <v>1074.1400149999999</v>
      </c>
      <c r="F4253" s="261">
        <v>1074.1400149999999</v>
      </c>
      <c r="G4253" s="260">
        <v>1223100000</v>
      </c>
      <c r="H4253" s="263">
        <f t="shared" si="66"/>
        <v>2.7352751623637367E-3</v>
      </c>
      <c r="I4253" s="262"/>
      <c r="J4253" s="266">
        <v>4251</v>
      </c>
      <c r="K4253">
        <v>2.7352751623637367E-3</v>
      </c>
      <c r="L4253" s="267">
        <v>1.3622587274930364E-3</v>
      </c>
    </row>
    <row r="4254" spans="1:12" ht="14.4" x14ac:dyDescent="0.3">
      <c r="A4254" s="8">
        <v>37966</v>
      </c>
      <c r="B4254" s="260">
        <v>1059.0500489999999</v>
      </c>
      <c r="C4254" s="260">
        <v>1073.630005</v>
      </c>
      <c r="D4254" s="260">
        <v>1059.0500489999999</v>
      </c>
      <c r="E4254" s="260">
        <v>1071.209961</v>
      </c>
      <c r="F4254" s="261">
        <v>1071.209961</v>
      </c>
      <c r="G4254" s="260">
        <v>1441100000</v>
      </c>
      <c r="H4254" s="263">
        <f t="shared" si="66"/>
        <v>1.1481904950084259E-2</v>
      </c>
      <c r="I4254" s="262"/>
      <c r="J4254" s="266">
        <v>4252</v>
      </c>
      <c r="K4254">
        <v>1.1481904950084259E-2</v>
      </c>
      <c r="L4254" s="267">
        <v>1.3638529136033946E-3</v>
      </c>
    </row>
    <row r="4255" spans="1:12" ht="14.4" x14ac:dyDescent="0.3">
      <c r="A4255" s="8">
        <v>37965</v>
      </c>
      <c r="B4255" s="260">
        <v>1060.1800539999999</v>
      </c>
      <c r="C4255" s="260">
        <v>1063.0200199999999</v>
      </c>
      <c r="D4255" s="260">
        <v>1053.410034</v>
      </c>
      <c r="E4255" s="260">
        <v>1059.0500489999999</v>
      </c>
      <c r="F4255" s="261">
        <v>1059.0500489999999</v>
      </c>
      <c r="G4255" s="260">
        <v>1444000000</v>
      </c>
      <c r="H4255" s="263">
        <f t="shared" si="66"/>
        <v>-1.065861403198954E-3</v>
      </c>
      <c r="I4255" s="262"/>
      <c r="J4255" s="266">
        <v>4253</v>
      </c>
      <c r="K4255">
        <v>-1.065861403198954E-3</v>
      </c>
      <c r="L4255" s="267">
        <v>1.3665591177660025E-3</v>
      </c>
    </row>
    <row r="4256" spans="1:12" ht="14.4" x14ac:dyDescent="0.3">
      <c r="A4256" s="8">
        <v>37964</v>
      </c>
      <c r="B4256" s="260">
        <v>1069.3000489999999</v>
      </c>
      <c r="C4256" s="260">
        <v>1071.9399410000001</v>
      </c>
      <c r="D4256" s="260">
        <v>1059.160034</v>
      </c>
      <c r="E4256" s="260">
        <v>1060.1800539999999</v>
      </c>
      <c r="F4256" s="261">
        <v>1060.1800539999999</v>
      </c>
      <c r="G4256" s="260">
        <v>1465500000</v>
      </c>
      <c r="H4256" s="263">
        <f t="shared" si="66"/>
        <v>-8.5289391022930899E-3</v>
      </c>
      <c r="I4256" s="262"/>
      <c r="J4256" s="266">
        <v>4254</v>
      </c>
      <c r="K4256">
        <v>-8.5289391022930899E-3</v>
      </c>
      <c r="L4256" s="267">
        <v>1.3692891284591596E-3</v>
      </c>
    </row>
    <row r="4257" spans="1:12" ht="14.4" x14ac:dyDescent="0.3">
      <c r="A4257" s="8">
        <v>37963</v>
      </c>
      <c r="B4257" s="260">
        <v>1061.5</v>
      </c>
      <c r="C4257" s="260">
        <v>1069.589966</v>
      </c>
      <c r="D4257" s="260">
        <v>1060.9300539999999</v>
      </c>
      <c r="E4257" s="260">
        <v>1069.3000489999999</v>
      </c>
      <c r="F4257" s="261">
        <v>1069.3000489999999</v>
      </c>
      <c r="G4257" s="260">
        <v>1218900000</v>
      </c>
      <c r="H4257" s="263">
        <f t="shared" si="66"/>
        <v>7.3481384832783277E-3</v>
      </c>
      <c r="I4257" s="262"/>
      <c r="J4257" s="266">
        <v>4255</v>
      </c>
      <c r="K4257">
        <v>7.3481384832783277E-3</v>
      </c>
      <c r="L4257" s="267">
        <v>1.3748796749878352E-3</v>
      </c>
    </row>
    <row r="4258" spans="1:12" ht="14.4" x14ac:dyDescent="0.3">
      <c r="A4258" s="8">
        <v>37960</v>
      </c>
      <c r="B4258" s="260">
        <v>1069.719971</v>
      </c>
      <c r="C4258" s="260">
        <v>1069.719971</v>
      </c>
      <c r="D4258" s="260">
        <v>1060.089966</v>
      </c>
      <c r="E4258" s="260">
        <v>1061.5</v>
      </c>
      <c r="F4258" s="261">
        <v>1061.5</v>
      </c>
      <c r="G4258" s="260">
        <v>1265900000</v>
      </c>
      <c r="H4258" s="263">
        <f t="shared" si="66"/>
        <v>-7.6842269218511082E-3</v>
      </c>
      <c r="I4258" s="262"/>
      <c r="J4258" s="266">
        <v>4256</v>
      </c>
      <c r="K4258">
        <v>-7.6842269218511082E-3</v>
      </c>
      <c r="L4258" s="267">
        <v>1.3757255722175522E-3</v>
      </c>
    </row>
    <row r="4259" spans="1:12" ht="14.4" x14ac:dyDescent="0.3">
      <c r="A4259" s="8">
        <v>37959</v>
      </c>
      <c r="B4259" s="260">
        <v>1064.7299800000001</v>
      </c>
      <c r="C4259" s="260">
        <v>1070.369995</v>
      </c>
      <c r="D4259" s="260">
        <v>1063.150024</v>
      </c>
      <c r="E4259" s="260">
        <v>1069.719971</v>
      </c>
      <c r="F4259" s="261">
        <v>1069.719971</v>
      </c>
      <c r="G4259" s="260">
        <v>1463100000</v>
      </c>
      <c r="H4259" s="263">
        <f t="shared" si="66"/>
        <v>4.6866258053519993E-3</v>
      </c>
      <c r="I4259" s="262"/>
      <c r="J4259" s="266">
        <v>4257</v>
      </c>
      <c r="K4259">
        <v>4.6866258053519993E-3</v>
      </c>
      <c r="L4259" s="267">
        <v>1.3764111949553129E-3</v>
      </c>
    </row>
    <row r="4260" spans="1:12" ht="14.4" x14ac:dyDescent="0.3">
      <c r="A4260" s="8">
        <v>37958</v>
      </c>
      <c r="B4260" s="260">
        <v>1066.619995</v>
      </c>
      <c r="C4260" s="260">
        <v>1074.3000489999999</v>
      </c>
      <c r="D4260" s="260">
        <v>1064.630005</v>
      </c>
      <c r="E4260" s="260">
        <v>1064.7299800000001</v>
      </c>
      <c r="F4260" s="261">
        <v>1064.7299800000001</v>
      </c>
      <c r="G4260" s="260">
        <v>1441700000</v>
      </c>
      <c r="H4260" s="263">
        <f t="shared" si="66"/>
        <v>-1.7719665943445476E-3</v>
      </c>
      <c r="I4260" s="262"/>
      <c r="J4260" s="266">
        <v>4258</v>
      </c>
      <c r="K4260">
        <v>-1.7719665943445476E-3</v>
      </c>
      <c r="L4260" s="267">
        <v>1.3781932669969948E-3</v>
      </c>
    </row>
    <row r="4261" spans="1:12" ht="14.4" x14ac:dyDescent="0.3">
      <c r="A4261" s="8">
        <v>37957</v>
      </c>
      <c r="B4261" s="260">
        <v>1070.119995</v>
      </c>
      <c r="C4261" s="260">
        <v>1071.219971</v>
      </c>
      <c r="D4261" s="260">
        <v>1065.219971</v>
      </c>
      <c r="E4261" s="260">
        <v>1066.619995</v>
      </c>
      <c r="F4261" s="261">
        <v>1066.619995</v>
      </c>
      <c r="G4261" s="260">
        <v>1383200000</v>
      </c>
      <c r="H4261" s="263">
        <f t="shared" si="66"/>
        <v>-3.2706612495358523E-3</v>
      </c>
      <c r="I4261" s="262"/>
      <c r="J4261" s="266">
        <v>4259</v>
      </c>
      <c r="K4261">
        <v>-3.2706612495358523E-3</v>
      </c>
      <c r="L4261" s="267">
        <v>1.3800320130266715E-3</v>
      </c>
    </row>
    <row r="4262" spans="1:12" ht="14.4" x14ac:dyDescent="0.3">
      <c r="A4262" s="8">
        <v>37956</v>
      </c>
      <c r="B4262" s="260">
        <v>1058.1999510000001</v>
      </c>
      <c r="C4262" s="260">
        <v>1070.469971</v>
      </c>
      <c r="D4262" s="260">
        <v>1058.1999510000001</v>
      </c>
      <c r="E4262" s="260">
        <v>1070.119995</v>
      </c>
      <c r="F4262" s="261">
        <v>1070.119995</v>
      </c>
      <c r="G4262" s="260">
        <v>1375000000</v>
      </c>
      <c r="H4262" s="263">
        <f t="shared" si="66"/>
        <v>1.1264453366053842E-2</v>
      </c>
      <c r="I4262" s="262"/>
      <c r="J4262" s="266">
        <v>4260</v>
      </c>
      <c r="K4262">
        <v>1.1264453366053842E-2</v>
      </c>
      <c r="L4262" s="267">
        <v>1.3838093819747361E-3</v>
      </c>
    </row>
    <row r="4263" spans="1:12" ht="14.4" x14ac:dyDescent="0.3">
      <c r="A4263" s="8">
        <v>37953</v>
      </c>
      <c r="B4263" s="260">
        <v>1058.4499510000001</v>
      </c>
      <c r="C4263" s="260">
        <v>1060.630005</v>
      </c>
      <c r="D4263" s="260">
        <v>1056.7700199999999</v>
      </c>
      <c r="E4263" s="260">
        <v>1058.1999510000001</v>
      </c>
      <c r="F4263" s="261">
        <v>1058.1999510000001</v>
      </c>
      <c r="G4263" s="260">
        <v>487220000</v>
      </c>
      <c r="H4263" s="263">
        <f t="shared" si="66"/>
        <v>-2.3619444619351679E-4</v>
      </c>
      <c r="I4263" s="262"/>
      <c r="J4263" s="266">
        <v>4261</v>
      </c>
      <c r="K4263">
        <v>-2.3619444619351679E-4</v>
      </c>
      <c r="L4263" s="267">
        <v>1.3910611750938854E-3</v>
      </c>
    </row>
    <row r="4264" spans="1:12" ht="14.4" x14ac:dyDescent="0.3">
      <c r="A4264" s="8">
        <v>37951</v>
      </c>
      <c r="B4264" s="260">
        <v>1053.8900149999999</v>
      </c>
      <c r="C4264" s="260">
        <v>1058.4499510000001</v>
      </c>
      <c r="D4264" s="260">
        <v>1048.280029</v>
      </c>
      <c r="E4264" s="260">
        <v>1058.4499510000001</v>
      </c>
      <c r="F4264" s="261">
        <v>1058.4499510000001</v>
      </c>
      <c r="G4264" s="260">
        <v>1097700000</v>
      </c>
      <c r="H4264" s="263">
        <f t="shared" si="66"/>
        <v>4.3267664890060727E-3</v>
      </c>
      <c r="I4264" s="262"/>
      <c r="J4264" s="266">
        <v>4262</v>
      </c>
      <c r="K4264">
        <v>4.3267664890060727E-3</v>
      </c>
      <c r="L4264" s="267">
        <v>1.3925712954545068E-3</v>
      </c>
    </row>
    <row r="4265" spans="1:12" ht="14.4" x14ac:dyDescent="0.3">
      <c r="A4265" s="8">
        <v>37950</v>
      </c>
      <c r="B4265" s="260">
        <v>1052.079956</v>
      </c>
      <c r="C4265" s="260">
        <v>1058.0500489999999</v>
      </c>
      <c r="D4265" s="260">
        <v>1049.3100589999999</v>
      </c>
      <c r="E4265" s="260">
        <v>1053.8900149999999</v>
      </c>
      <c r="F4265" s="261">
        <v>1053.8900149999999</v>
      </c>
      <c r="G4265" s="260">
        <v>1333700000</v>
      </c>
      <c r="H4265" s="263">
        <f t="shared" si="66"/>
        <v>1.720457641719305E-3</v>
      </c>
      <c r="I4265" s="262"/>
      <c r="J4265" s="266">
        <v>4263</v>
      </c>
      <c r="K4265">
        <v>1.720457641719305E-3</v>
      </c>
      <c r="L4265" s="267">
        <v>1.395041436464041E-3</v>
      </c>
    </row>
    <row r="4266" spans="1:12" ht="14.4" x14ac:dyDescent="0.3">
      <c r="A4266" s="8">
        <v>37949</v>
      </c>
      <c r="B4266" s="260">
        <v>1035.280029</v>
      </c>
      <c r="C4266" s="260">
        <v>1052.079956</v>
      </c>
      <c r="D4266" s="260">
        <v>1035.280029</v>
      </c>
      <c r="E4266" s="260">
        <v>1052.079956</v>
      </c>
      <c r="F4266" s="261">
        <v>1052.079956</v>
      </c>
      <c r="G4266" s="260">
        <v>1302800000</v>
      </c>
      <c r="H4266" s="263">
        <f t="shared" si="66"/>
        <v>1.6227423044398382E-2</v>
      </c>
      <c r="I4266" s="262"/>
      <c r="J4266" s="266">
        <v>4264</v>
      </c>
      <c r="K4266">
        <v>1.6227423044398382E-2</v>
      </c>
      <c r="L4266" s="267">
        <v>1.3969953952789229E-3</v>
      </c>
    </row>
    <row r="4267" spans="1:12" ht="14.4" x14ac:dyDescent="0.3">
      <c r="A4267" s="8">
        <v>37946</v>
      </c>
      <c r="B4267" s="260">
        <v>1033.650024</v>
      </c>
      <c r="C4267" s="260">
        <v>1037.5699460000001</v>
      </c>
      <c r="D4267" s="260">
        <v>1031.1999510000001</v>
      </c>
      <c r="E4267" s="260">
        <v>1035.280029</v>
      </c>
      <c r="F4267" s="261">
        <v>1035.280029</v>
      </c>
      <c r="G4267" s="260">
        <v>1273800000</v>
      </c>
      <c r="H4267" s="263">
        <f t="shared" si="66"/>
        <v>1.5769409008401308E-3</v>
      </c>
      <c r="I4267" s="262"/>
      <c r="J4267" s="266">
        <v>4265</v>
      </c>
      <c r="K4267">
        <v>1.5769409008401308E-3</v>
      </c>
      <c r="L4267" s="267">
        <v>1.4033763721666729E-3</v>
      </c>
    </row>
    <row r="4268" spans="1:12" ht="14.4" x14ac:dyDescent="0.3">
      <c r="A4268" s="8">
        <v>37945</v>
      </c>
      <c r="B4268" s="260">
        <v>1042.4399410000001</v>
      </c>
      <c r="C4268" s="260">
        <v>1046.4799800000001</v>
      </c>
      <c r="D4268" s="260">
        <v>1033.420044</v>
      </c>
      <c r="E4268" s="260">
        <v>1033.650024</v>
      </c>
      <c r="F4268" s="261">
        <v>1033.650024</v>
      </c>
      <c r="G4268" s="260">
        <v>1326700000</v>
      </c>
      <c r="H4268" s="263">
        <f t="shared" si="66"/>
        <v>-8.4320608356276121E-3</v>
      </c>
      <c r="I4268" s="262"/>
      <c r="J4268" s="266">
        <v>4266</v>
      </c>
      <c r="K4268">
        <v>-8.4320608356276121E-3</v>
      </c>
      <c r="L4268" s="267">
        <v>1.4053793342496646E-3</v>
      </c>
    </row>
    <row r="4269" spans="1:12" ht="14.4" x14ac:dyDescent="0.3">
      <c r="A4269" s="8">
        <v>37944</v>
      </c>
      <c r="B4269" s="260">
        <v>1034.150024</v>
      </c>
      <c r="C4269" s="260">
        <v>1043.9499510000001</v>
      </c>
      <c r="D4269" s="260">
        <v>1034.150024</v>
      </c>
      <c r="E4269" s="260">
        <v>1042.4399410000001</v>
      </c>
      <c r="F4269" s="261">
        <v>1042.4399410000001</v>
      </c>
      <c r="G4269" s="260">
        <v>1326200000</v>
      </c>
      <c r="H4269" s="263">
        <f t="shared" si="66"/>
        <v>8.0161647803627181E-3</v>
      </c>
      <c r="I4269" s="262"/>
      <c r="J4269" s="266">
        <v>4267</v>
      </c>
      <c r="K4269">
        <v>8.0161647803627181E-3</v>
      </c>
      <c r="L4269" s="267">
        <v>1.4135513264295864E-3</v>
      </c>
    </row>
    <row r="4270" spans="1:12" ht="14.4" x14ac:dyDescent="0.3">
      <c r="A4270" s="8">
        <v>37943</v>
      </c>
      <c r="B4270" s="260">
        <v>1043.630005</v>
      </c>
      <c r="C4270" s="260">
        <v>1048.7700199999999</v>
      </c>
      <c r="D4270" s="260">
        <v>1034</v>
      </c>
      <c r="E4270" s="260">
        <v>1034.150024</v>
      </c>
      <c r="F4270" s="261">
        <v>1034.150024</v>
      </c>
      <c r="G4270" s="260">
        <v>1354300000</v>
      </c>
      <c r="H4270" s="263">
        <f t="shared" si="66"/>
        <v>-9.0836608324613589E-3</v>
      </c>
      <c r="I4270" s="262"/>
      <c r="J4270" s="266">
        <v>4268</v>
      </c>
      <c r="K4270">
        <v>-9.0836608324613589E-3</v>
      </c>
      <c r="L4270" s="267">
        <v>1.4170520765757649E-3</v>
      </c>
    </row>
    <row r="4271" spans="1:12" ht="14.4" x14ac:dyDescent="0.3">
      <c r="A4271" s="8">
        <v>37942</v>
      </c>
      <c r="B4271" s="260">
        <v>1050.349976</v>
      </c>
      <c r="C4271" s="260">
        <v>1050.349976</v>
      </c>
      <c r="D4271" s="260">
        <v>1035.280029</v>
      </c>
      <c r="E4271" s="260">
        <v>1043.630005</v>
      </c>
      <c r="F4271" s="261">
        <v>1043.630005</v>
      </c>
      <c r="G4271" s="260">
        <v>1374300000</v>
      </c>
      <c r="H4271" s="263">
        <f t="shared" si="66"/>
        <v>-6.397839913884081E-3</v>
      </c>
      <c r="I4271" s="262"/>
      <c r="J4271" s="266">
        <v>4269</v>
      </c>
      <c r="K4271">
        <v>-6.397839913884081E-3</v>
      </c>
      <c r="L4271" s="267">
        <v>1.4201029160999055E-3</v>
      </c>
    </row>
    <row r="4272" spans="1:12" ht="14.4" x14ac:dyDescent="0.3">
      <c r="A4272" s="8">
        <v>37939</v>
      </c>
      <c r="B4272" s="260">
        <v>1058.410034</v>
      </c>
      <c r="C4272" s="260">
        <v>1063.650024</v>
      </c>
      <c r="D4272" s="260">
        <v>1048.1099850000001</v>
      </c>
      <c r="E4272" s="260">
        <v>1050.349976</v>
      </c>
      <c r="F4272" s="261">
        <v>1050.349976</v>
      </c>
      <c r="G4272" s="260">
        <v>1356100000</v>
      </c>
      <c r="H4272" s="263">
        <f t="shared" si="66"/>
        <v>-7.6152509340250895E-3</v>
      </c>
      <c r="I4272" s="262"/>
      <c r="J4272" s="266">
        <v>4270</v>
      </c>
      <c r="K4272">
        <v>-7.6152509340250895E-3</v>
      </c>
      <c r="L4272" s="267">
        <v>1.4236722180457401E-3</v>
      </c>
    </row>
    <row r="4273" spans="1:12" ht="14.4" x14ac:dyDescent="0.3">
      <c r="A4273" s="8">
        <v>37938</v>
      </c>
      <c r="B4273" s="260">
        <v>1058.5600589999999</v>
      </c>
      <c r="C4273" s="260">
        <v>1059.619995</v>
      </c>
      <c r="D4273" s="260">
        <v>1052.959961</v>
      </c>
      <c r="E4273" s="260">
        <v>1058.410034</v>
      </c>
      <c r="F4273" s="261">
        <v>1058.410034</v>
      </c>
      <c r="G4273" s="260">
        <v>1383000000</v>
      </c>
      <c r="H4273" s="263">
        <f t="shared" si="66"/>
        <v>-1.1336003392683833E-4</v>
      </c>
      <c r="I4273" s="262"/>
      <c r="J4273" s="266">
        <v>4271</v>
      </c>
      <c r="K4273">
        <v>-1.1336003392683833E-4</v>
      </c>
      <c r="L4273" s="267">
        <v>1.426073143178065E-3</v>
      </c>
    </row>
    <row r="4274" spans="1:12" ht="14.4" x14ac:dyDescent="0.3">
      <c r="A4274" s="8">
        <v>37937</v>
      </c>
      <c r="B4274" s="260">
        <v>1046.5699460000001</v>
      </c>
      <c r="C4274" s="260">
        <v>1059.099976</v>
      </c>
      <c r="D4274" s="260">
        <v>1046.5699460000001</v>
      </c>
      <c r="E4274" s="260">
        <v>1058.530029</v>
      </c>
      <c r="F4274" s="261">
        <v>1058.530029</v>
      </c>
      <c r="G4274" s="260">
        <v>1349300000</v>
      </c>
      <c r="H4274" s="263">
        <f t="shared" si="66"/>
        <v>1.1427886923097198E-2</v>
      </c>
      <c r="I4274" s="262"/>
      <c r="J4274" s="266">
        <v>4272</v>
      </c>
      <c r="K4274">
        <v>1.1427886923097198E-2</v>
      </c>
      <c r="L4274" s="267">
        <v>1.4273786545296108E-3</v>
      </c>
    </row>
    <row r="4275" spans="1:12" ht="14.4" x14ac:dyDescent="0.3">
      <c r="A4275" s="8">
        <v>37936</v>
      </c>
      <c r="B4275" s="260">
        <v>1047.1099850000001</v>
      </c>
      <c r="C4275" s="260">
        <v>1048.2299800000001</v>
      </c>
      <c r="D4275" s="260">
        <v>1043.459961</v>
      </c>
      <c r="E4275" s="260">
        <v>1046.5699460000001</v>
      </c>
      <c r="F4275" s="261">
        <v>1046.5699460000001</v>
      </c>
      <c r="G4275" s="260">
        <v>1162500000</v>
      </c>
      <c r="H4275" s="263">
        <f t="shared" si="66"/>
        <v>-5.1574238402471049E-4</v>
      </c>
      <c r="I4275" s="262"/>
      <c r="J4275" s="266">
        <v>4273</v>
      </c>
      <c r="K4275">
        <v>-5.1574238402471049E-4</v>
      </c>
      <c r="L4275" s="267">
        <v>1.4337402850619629E-3</v>
      </c>
    </row>
    <row r="4276" spans="1:12" ht="14.4" x14ac:dyDescent="0.3">
      <c r="A4276" s="8">
        <v>37935</v>
      </c>
      <c r="B4276" s="260">
        <v>1053.209961</v>
      </c>
      <c r="C4276" s="260">
        <v>1053.650024</v>
      </c>
      <c r="D4276" s="260">
        <v>1045.579956</v>
      </c>
      <c r="E4276" s="260">
        <v>1047.1099850000001</v>
      </c>
      <c r="F4276" s="261">
        <v>1047.1099850000001</v>
      </c>
      <c r="G4276" s="260">
        <v>1243600000</v>
      </c>
      <c r="H4276" s="263">
        <f t="shared" si="66"/>
        <v>-5.791794823330549E-3</v>
      </c>
      <c r="I4276" s="262"/>
      <c r="J4276" s="266">
        <v>4274</v>
      </c>
      <c r="K4276">
        <v>-5.791794823330549E-3</v>
      </c>
      <c r="L4276" s="267">
        <v>1.4367258558097805E-3</v>
      </c>
    </row>
    <row r="4277" spans="1:12" ht="14.4" x14ac:dyDescent="0.3">
      <c r="A4277" s="8">
        <v>37932</v>
      </c>
      <c r="B4277" s="260">
        <v>1058.0500489999999</v>
      </c>
      <c r="C4277" s="260">
        <v>1062.3900149999999</v>
      </c>
      <c r="D4277" s="260">
        <v>1052.170044</v>
      </c>
      <c r="E4277" s="260">
        <v>1053.209961</v>
      </c>
      <c r="F4277" s="261">
        <v>1053.209961</v>
      </c>
      <c r="G4277" s="260">
        <v>1440500000</v>
      </c>
      <c r="H4277" s="263">
        <f t="shared" si="66"/>
        <v>-4.5745359631847848E-3</v>
      </c>
      <c r="I4277" s="262"/>
      <c r="J4277" s="266">
        <v>4275</v>
      </c>
      <c r="K4277">
        <v>-4.5745359631847848E-3</v>
      </c>
      <c r="L4277" s="267">
        <v>1.4414231191096046E-3</v>
      </c>
    </row>
    <row r="4278" spans="1:12" ht="14.4" x14ac:dyDescent="0.3">
      <c r="A4278" s="8">
        <v>37931</v>
      </c>
      <c r="B4278" s="260">
        <v>1051.8100589999999</v>
      </c>
      <c r="C4278" s="260">
        <v>1058.9399410000001</v>
      </c>
      <c r="D4278" s="260">
        <v>1046.9300539999999</v>
      </c>
      <c r="E4278" s="260">
        <v>1058.0500489999999</v>
      </c>
      <c r="F4278" s="261">
        <v>1058.0500489999999</v>
      </c>
      <c r="G4278" s="260">
        <v>1453900000</v>
      </c>
      <c r="H4278" s="263">
        <f t="shared" si="66"/>
        <v>5.9326205778376523E-3</v>
      </c>
      <c r="I4278" s="262"/>
      <c r="J4278" s="266">
        <v>4276</v>
      </c>
      <c r="K4278">
        <v>5.9326205778376523E-3</v>
      </c>
      <c r="L4278" s="267">
        <v>1.4436549093934741E-3</v>
      </c>
    </row>
    <row r="4279" spans="1:12" ht="14.4" x14ac:dyDescent="0.3">
      <c r="A4279" s="8">
        <v>37930</v>
      </c>
      <c r="B4279" s="260">
        <v>1053.25</v>
      </c>
      <c r="C4279" s="260">
        <v>1054.540039</v>
      </c>
      <c r="D4279" s="260">
        <v>1044.880005</v>
      </c>
      <c r="E4279" s="260">
        <v>1051.8100589999999</v>
      </c>
      <c r="F4279" s="261">
        <v>1051.8100589999999</v>
      </c>
      <c r="G4279" s="260">
        <v>1401800000</v>
      </c>
      <c r="H4279" s="263">
        <f t="shared" si="66"/>
        <v>-1.3671407548066364E-3</v>
      </c>
      <c r="I4279" s="262"/>
      <c r="J4279" s="266">
        <v>4277</v>
      </c>
      <c r="K4279">
        <v>-1.3671407548066364E-3</v>
      </c>
      <c r="L4279" s="267">
        <v>1.4447462461062983E-3</v>
      </c>
    </row>
    <row r="4280" spans="1:12" ht="14.4" x14ac:dyDescent="0.3">
      <c r="A4280" s="8">
        <v>37929</v>
      </c>
      <c r="B4280" s="260">
        <v>1059.0200199999999</v>
      </c>
      <c r="C4280" s="260">
        <v>1059.0200199999999</v>
      </c>
      <c r="D4280" s="260">
        <v>1051.6999510000001</v>
      </c>
      <c r="E4280" s="260">
        <v>1053.25</v>
      </c>
      <c r="F4280" s="261">
        <v>1053.25</v>
      </c>
      <c r="G4280" s="260">
        <v>1417600000</v>
      </c>
      <c r="H4280" s="263">
        <f t="shared" si="66"/>
        <v>-5.4484522398357792E-3</v>
      </c>
      <c r="I4280" s="262"/>
      <c r="J4280" s="266">
        <v>4278</v>
      </c>
      <c r="K4280">
        <v>-5.4484522398357792E-3</v>
      </c>
      <c r="L4280" s="267">
        <v>1.4486741790628956E-3</v>
      </c>
    </row>
    <row r="4281" spans="1:12" ht="14.4" x14ac:dyDescent="0.3">
      <c r="A4281" s="8">
        <v>37928</v>
      </c>
      <c r="B4281" s="260">
        <v>1050.709961</v>
      </c>
      <c r="C4281" s="260">
        <v>1061.4399410000001</v>
      </c>
      <c r="D4281" s="260">
        <v>1050.709961</v>
      </c>
      <c r="E4281" s="260">
        <v>1059.0200199999999</v>
      </c>
      <c r="F4281" s="261">
        <v>1059.0200199999999</v>
      </c>
      <c r="G4281" s="260">
        <v>1378200000</v>
      </c>
      <c r="H4281" s="263">
        <f t="shared" si="66"/>
        <v>7.9089942119620876E-3</v>
      </c>
      <c r="I4281" s="262"/>
      <c r="J4281" s="266">
        <v>4279</v>
      </c>
      <c r="K4281">
        <v>7.9089942119620876E-3</v>
      </c>
      <c r="L4281" s="267">
        <v>1.4495985262060081E-3</v>
      </c>
    </row>
    <row r="4282" spans="1:12" ht="14.4" x14ac:dyDescent="0.3">
      <c r="A4282" s="8">
        <v>37925</v>
      </c>
      <c r="B4282" s="260">
        <v>1046.9399410000001</v>
      </c>
      <c r="C4282" s="260">
        <v>1053.089966</v>
      </c>
      <c r="D4282" s="260">
        <v>1046.9399410000001</v>
      </c>
      <c r="E4282" s="260">
        <v>1050.709961</v>
      </c>
      <c r="F4282" s="261">
        <v>1050.709961</v>
      </c>
      <c r="G4282" s="260">
        <v>1498900000</v>
      </c>
      <c r="H4282" s="263">
        <f t="shared" si="66"/>
        <v>3.6009897534322183E-3</v>
      </c>
      <c r="I4282" s="262"/>
      <c r="J4282" s="266">
        <v>4280</v>
      </c>
      <c r="K4282">
        <v>3.6009897534322183E-3</v>
      </c>
      <c r="L4282" s="267">
        <v>1.4497229778261259E-3</v>
      </c>
    </row>
    <row r="4283" spans="1:12" ht="14.4" x14ac:dyDescent="0.3">
      <c r="A4283" s="8">
        <v>37924</v>
      </c>
      <c r="B4283" s="260">
        <v>1048.1099850000001</v>
      </c>
      <c r="C4283" s="260">
        <v>1052.8100589999999</v>
      </c>
      <c r="D4283" s="260">
        <v>1043.8199460000001</v>
      </c>
      <c r="E4283" s="260">
        <v>1046.9399410000001</v>
      </c>
      <c r="F4283" s="261">
        <v>1046.9399410000001</v>
      </c>
      <c r="G4283" s="260">
        <v>1629700000</v>
      </c>
      <c r="H4283" s="263">
        <f t="shared" si="66"/>
        <v>-1.116337041670261E-3</v>
      </c>
      <c r="I4283" s="262"/>
      <c r="J4283" s="266">
        <v>4281</v>
      </c>
      <c r="K4283">
        <v>-1.116337041670261E-3</v>
      </c>
      <c r="L4283" s="267">
        <v>1.4532789018848109E-3</v>
      </c>
    </row>
    <row r="4284" spans="1:12" ht="14.4" x14ac:dyDescent="0.3">
      <c r="A4284" s="8">
        <v>37923</v>
      </c>
      <c r="B4284" s="260">
        <v>1046.790039</v>
      </c>
      <c r="C4284" s="260">
        <v>1049.829956</v>
      </c>
      <c r="D4284" s="260">
        <v>1043.349976</v>
      </c>
      <c r="E4284" s="260">
        <v>1048.1099850000001</v>
      </c>
      <c r="F4284" s="261">
        <v>1048.1099850000001</v>
      </c>
      <c r="G4284" s="260">
        <v>1562600000</v>
      </c>
      <c r="H4284" s="263">
        <f t="shared" si="66"/>
        <v>1.260946274633086E-3</v>
      </c>
      <c r="I4284" s="262"/>
      <c r="J4284" s="266">
        <v>4282</v>
      </c>
      <c r="K4284">
        <v>1.260946274633086E-3</v>
      </c>
      <c r="L4284" s="267">
        <v>1.4559208669275567E-3</v>
      </c>
    </row>
    <row r="4285" spans="1:12" ht="14.4" x14ac:dyDescent="0.3">
      <c r="A4285" s="8">
        <v>37922</v>
      </c>
      <c r="B4285" s="260">
        <v>1031.130005</v>
      </c>
      <c r="C4285" s="260">
        <v>1046.790039</v>
      </c>
      <c r="D4285" s="260">
        <v>1031.130005</v>
      </c>
      <c r="E4285" s="260">
        <v>1046.790039</v>
      </c>
      <c r="F4285" s="261">
        <v>1046.790039</v>
      </c>
      <c r="G4285" s="260">
        <v>1629200000</v>
      </c>
      <c r="H4285" s="263">
        <f t="shared" si="66"/>
        <v>1.5187254685697945E-2</v>
      </c>
      <c r="I4285" s="262"/>
      <c r="J4285" s="266">
        <v>4283</v>
      </c>
      <c r="K4285">
        <v>1.5187254685697945E-2</v>
      </c>
      <c r="L4285" s="267">
        <v>1.4641288433382138E-3</v>
      </c>
    </row>
    <row r="4286" spans="1:12" ht="14.4" x14ac:dyDescent="0.3">
      <c r="A4286" s="8">
        <v>37921</v>
      </c>
      <c r="B4286" s="260">
        <v>1028.910034</v>
      </c>
      <c r="C4286" s="260">
        <v>1037.75</v>
      </c>
      <c r="D4286" s="260">
        <v>1028.910034</v>
      </c>
      <c r="E4286" s="260">
        <v>1031.130005</v>
      </c>
      <c r="F4286" s="261">
        <v>1031.130005</v>
      </c>
      <c r="G4286" s="260">
        <v>1371800000</v>
      </c>
      <c r="H4286" s="263">
        <f t="shared" si="66"/>
        <v>2.1575948592605395E-3</v>
      </c>
      <c r="I4286" s="262"/>
      <c r="J4286" s="266">
        <v>4284</v>
      </c>
      <c r="K4286">
        <v>2.1575948592605395E-3</v>
      </c>
      <c r="L4286" s="267">
        <v>1.4697869815371834E-3</v>
      </c>
    </row>
    <row r="4287" spans="1:12" ht="14.4" x14ac:dyDescent="0.3">
      <c r="A4287" s="8">
        <v>37918</v>
      </c>
      <c r="B4287" s="260">
        <v>1033.7700199999999</v>
      </c>
      <c r="C4287" s="260">
        <v>1033.7700199999999</v>
      </c>
      <c r="D4287" s="260">
        <v>1018.320007</v>
      </c>
      <c r="E4287" s="260">
        <v>1028.910034</v>
      </c>
      <c r="F4287" s="261">
        <v>1028.910034</v>
      </c>
      <c r="G4287" s="260">
        <v>1420300000</v>
      </c>
      <c r="H4287" s="263">
        <f t="shared" si="66"/>
        <v>-4.701225520159634E-3</v>
      </c>
      <c r="I4287" s="262"/>
      <c r="J4287" s="266">
        <v>4285</v>
      </c>
      <c r="K4287">
        <v>-4.701225520159634E-3</v>
      </c>
      <c r="L4287" s="267">
        <v>1.4709224507656886E-3</v>
      </c>
    </row>
    <row r="4288" spans="1:12" ht="14.4" x14ac:dyDescent="0.3">
      <c r="A4288" s="8">
        <v>37917</v>
      </c>
      <c r="B4288" s="260">
        <v>1030.3599850000001</v>
      </c>
      <c r="C4288" s="260">
        <v>1035.4399410000001</v>
      </c>
      <c r="D4288" s="260">
        <v>1025.8900149999999</v>
      </c>
      <c r="E4288" s="260">
        <v>1033.7700199999999</v>
      </c>
      <c r="F4288" s="261">
        <v>1033.7700199999999</v>
      </c>
      <c r="G4288" s="260">
        <v>1604300000</v>
      </c>
      <c r="H4288" s="263">
        <f t="shared" si="66"/>
        <v>3.3095569020956104E-3</v>
      </c>
      <c r="I4288" s="262"/>
      <c r="J4288" s="266">
        <v>4286</v>
      </c>
      <c r="K4288">
        <v>3.3095569020956104E-3</v>
      </c>
      <c r="L4288" s="267">
        <v>1.4709261755423634E-3</v>
      </c>
    </row>
    <row r="4289" spans="1:12" ht="14.4" x14ac:dyDescent="0.3">
      <c r="A4289" s="8">
        <v>37916</v>
      </c>
      <c r="B4289" s="260">
        <v>1046.030029</v>
      </c>
      <c r="C4289" s="260">
        <v>1046.030029</v>
      </c>
      <c r="D4289" s="260">
        <v>1028.3900149999999</v>
      </c>
      <c r="E4289" s="260">
        <v>1030.3599850000001</v>
      </c>
      <c r="F4289" s="261">
        <v>1030.3599850000001</v>
      </c>
      <c r="G4289" s="260">
        <v>1647200000</v>
      </c>
      <c r="H4289" s="263">
        <f t="shared" si="66"/>
        <v>-1.4980491539980408E-2</v>
      </c>
      <c r="I4289" s="262"/>
      <c r="J4289" s="266">
        <v>4287</v>
      </c>
      <c r="K4289">
        <v>-1.4980491539980408E-2</v>
      </c>
      <c r="L4289" s="267">
        <v>1.4738519463114331E-3</v>
      </c>
    </row>
    <row r="4290" spans="1:12" ht="14.4" x14ac:dyDescent="0.3">
      <c r="A4290" s="8">
        <v>37915</v>
      </c>
      <c r="B4290" s="260">
        <v>1044.6800539999999</v>
      </c>
      <c r="C4290" s="260">
        <v>1048.5699460000001</v>
      </c>
      <c r="D4290" s="260">
        <v>1042.589966</v>
      </c>
      <c r="E4290" s="260">
        <v>1046.030029</v>
      </c>
      <c r="F4290" s="261">
        <v>1046.030029</v>
      </c>
      <c r="G4290" s="260">
        <v>1498000000</v>
      </c>
      <c r="H4290" s="263">
        <f t="shared" si="66"/>
        <v>1.292237747654064E-3</v>
      </c>
      <c r="I4290" s="262"/>
      <c r="J4290" s="266">
        <v>4288</v>
      </c>
      <c r="K4290">
        <v>1.292237747654064E-3</v>
      </c>
      <c r="L4290" s="267">
        <v>1.4741103865968913E-3</v>
      </c>
    </row>
    <row r="4291" spans="1:12" ht="14.4" x14ac:dyDescent="0.3">
      <c r="A4291" s="8">
        <v>37914</v>
      </c>
      <c r="B4291" s="260">
        <v>1039.3199460000001</v>
      </c>
      <c r="C4291" s="260">
        <v>1044.6899410000001</v>
      </c>
      <c r="D4291" s="260">
        <v>1036.130005</v>
      </c>
      <c r="E4291" s="260">
        <v>1044.6800539999999</v>
      </c>
      <c r="F4291" s="261">
        <v>1044.6800539999999</v>
      </c>
      <c r="G4291" s="260">
        <v>1172600000</v>
      </c>
      <c r="H4291" s="263">
        <f t="shared" si="66"/>
        <v>5.1573223631752128E-3</v>
      </c>
      <c r="I4291" s="262"/>
      <c r="J4291" s="266">
        <v>4289</v>
      </c>
      <c r="K4291">
        <v>5.1573223631752128E-3</v>
      </c>
      <c r="L4291" s="267">
        <v>1.4766974497839834E-3</v>
      </c>
    </row>
    <row r="4292" spans="1:12" ht="14.4" x14ac:dyDescent="0.3">
      <c r="A4292" s="8">
        <v>37911</v>
      </c>
      <c r="B4292" s="260">
        <v>1050.0699460000001</v>
      </c>
      <c r="C4292" s="260">
        <v>1051.8900149999999</v>
      </c>
      <c r="D4292" s="260">
        <v>1036.5699460000001</v>
      </c>
      <c r="E4292" s="260">
        <v>1039.3199460000001</v>
      </c>
      <c r="F4292" s="261">
        <v>1039.3199460000001</v>
      </c>
      <c r="G4292" s="260">
        <v>1352000000</v>
      </c>
      <c r="H4292" s="263">
        <f t="shared" ref="H4292:H4355" si="67">(F4292-F4293)/F4293</f>
        <v>-1.0237413270372753E-2</v>
      </c>
      <c r="I4292" s="262"/>
      <c r="J4292" s="266">
        <v>4290</v>
      </c>
      <c r="K4292">
        <v>-1.0237413270372753E-2</v>
      </c>
      <c r="L4292" s="267">
        <v>1.4798606367672706E-3</v>
      </c>
    </row>
    <row r="4293" spans="1:12" ht="14.4" x14ac:dyDescent="0.3">
      <c r="A4293" s="8">
        <v>37910</v>
      </c>
      <c r="B4293" s="260">
        <v>1046.76001</v>
      </c>
      <c r="C4293" s="260">
        <v>1052.9399410000001</v>
      </c>
      <c r="D4293" s="260">
        <v>1044.040039</v>
      </c>
      <c r="E4293" s="260">
        <v>1050.0699460000001</v>
      </c>
      <c r="F4293" s="261">
        <v>1050.0699460000001</v>
      </c>
      <c r="G4293" s="260">
        <v>1417700000</v>
      </c>
      <c r="H4293" s="263">
        <f t="shared" si="67"/>
        <v>3.1620772367871668E-3</v>
      </c>
      <c r="I4293" s="262"/>
      <c r="J4293" s="266">
        <v>4291</v>
      </c>
      <c r="K4293">
        <v>3.1620772367871668E-3</v>
      </c>
      <c r="L4293" s="267">
        <v>1.4818052561744752E-3</v>
      </c>
    </row>
    <row r="4294" spans="1:12" ht="14.4" x14ac:dyDescent="0.3">
      <c r="A4294" s="8">
        <v>37909</v>
      </c>
      <c r="B4294" s="260">
        <v>1049.4799800000001</v>
      </c>
      <c r="C4294" s="260">
        <v>1053.790039</v>
      </c>
      <c r="D4294" s="260">
        <v>1043.150024</v>
      </c>
      <c r="E4294" s="260">
        <v>1046.76001</v>
      </c>
      <c r="F4294" s="261">
        <v>1046.76001</v>
      </c>
      <c r="G4294" s="260">
        <v>1521100000</v>
      </c>
      <c r="H4294" s="263">
        <f t="shared" si="67"/>
        <v>-2.5917311924331353E-3</v>
      </c>
      <c r="I4294" s="262"/>
      <c r="J4294" s="266">
        <v>4292</v>
      </c>
      <c r="K4294">
        <v>-2.5917311924331353E-3</v>
      </c>
      <c r="L4294" s="267">
        <v>1.4827786096359415E-3</v>
      </c>
    </row>
    <row r="4295" spans="1:12" ht="14.4" x14ac:dyDescent="0.3">
      <c r="A4295" s="8">
        <v>37908</v>
      </c>
      <c r="B4295" s="260">
        <v>1045.349976</v>
      </c>
      <c r="C4295" s="260">
        <v>1049.48999</v>
      </c>
      <c r="D4295" s="260">
        <v>1040.839966</v>
      </c>
      <c r="E4295" s="260">
        <v>1049.4799800000001</v>
      </c>
      <c r="F4295" s="261">
        <v>1049.4799800000001</v>
      </c>
      <c r="G4295" s="260">
        <v>1271900000</v>
      </c>
      <c r="H4295" s="263">
        <f t="shared" si="67"/>
        <v>3.9508337827714258E-3</v>
      </c>
      <c r="I4295" s="262"/>
      <c r="J4295" s="266">
        <v>4293</v>
      </c>
      <c r="K4295">
        <v>3.9508337827714258E-3</v>
      </c>
      <c r="L4295" s="267">
        <v>1.4851934557271722E-3</v>
      </c>
    </row>
    <row r="4296" spans="1:12" ht="14.4" x14ac:dyDescent="0.3">
      <c r="A4296" s="8">
        <v>37907</v>
      </c>
      <c r="B4296" s="260">
        <v>1038.0600589999999</v>
      </c>
      <c r="C4296" s="260">
        <v>1048.900024</v>
      </c>
      <c r="D4296" s="260">
        <v>1038.0600589999999</v>
      </c>
      <c r="E4296" s="260">
        <v>1045.349976</v>
      </c>
      <c r="F4296" s="261">
        <v>1045.349976</v>
      </c>
      <c r="G4296" s="260">
        <v>1040500000</v>
      </c>
      <c r="H4296" s="263">
        <f t="shared" si="67"/>
        <v>7.0226350939874282E-3</v>
      </c>
      <c r="I4296" s="262"/>
      <c r="J4296" s="266">
        <v>4294</v>
      </c>
      <c r="K4296">
        <v>7.0226350939874282E-3</v>
      </c>
      <c r="L4296" s="267">
        <v>1.4933640655939071E-3</v>
      </c>
    </row>
    <row r="4297" spans="1:12" ht="14.4" x14ac:dyDescent="0.3">
      <c r="A4297" s="8">
        <v>37904</v>
      </c>
      <c r="B4297" s="260">
        <v>1038.7299800000001</v>
      </c>
      <c r="C4297" s="260">
        <v>1040.839966</v>
      </c>
      <c r="D4297" s="260">
        <v>1035.73999</v>
      </c>
      <c r="E4297" s="260">
        <v>1038.0600589999999</v>
      </c>
      <c r="F4297" s="261">
        <v>1038.0600589999999</v>
      </c>
      <c r="G4297" s="260">
        <v>1108100000</v>
      </c>
      <c r="H4297" s="263">
        <f t="shared" si="67"/>
        <v>-6.4494239398015494E-4</v>
      </c>
      <c r="I4297" s="262"/>
      <c r="J4297" s="266">
        <v>4295</v>
      </c>
      <c r="K4297">
        <v>-6.4494239398015494E-4</v>
      </c>
      <c r="L4297" s="267">
        <v>1.4987432818573409E-3</v>
      </c>
    </row>
    <row r="4298" spans="1:12" ht="14.4" x14ac:dyDescent="0.3">
      <c r="A4298" s="8">
        <v>37903</v>
      </c>
      <c r="B4298" s="260">
        <v>1033.780029</v>
      </c>
      <c r="C4298" s="260">
        <v>1048.280029</v>
      </c>
      <c r="D4298" s="260">
        <v>1033.780029</v>
      </c>
      <c r="E4298" s="260">
        <v>1038.7299800000001</v>
      </c>
      <c r="F4298" s="261">
        <v>1038.7299800000001</v>
      </c>
      <c r="G4298" s="260">
        <v>1578700000</v>
      </c>
      <c r="H4298" s="263">
        <f t="shared" si="67"/>
        <v>4.7882052865620365E-3</v>
      </c>
      <c r="I4298" s="262"/>
      <c r="J4298" s="266">
        <v>4296</v>
      </c>
      <c r="K4298">
        <v>4.7882052865620365E-3</v>
      </c>
      <c r="L4298" s="267">
        <v>1.5002512191744722E-3</v>
      </c>
    </row>
    <row r="4299" spans="1:12" ht="14.4" x14ac:dyDescent="0.3">
      <c r="A4299" s="8">
        <v>37902</v>
      </c>
      <c r="B4299" s="260">
        <v>1039.25</v>
      </c>
      <c r="C4299" s="260">
        <v>1040.0600589999999</v>
      </c>
      <c r="D4299" s="260">
        <v>1030.959961</v>
      </c>
      <c r="E4299" s="260">
        <v>1033.780029</v>
      </c>
      <c r="F4299" s="261">
        <v>1033.780029</v>
      </c>
      <c r="G4299" s="260">
        <v>1262500000</v>
      </c>
      <c r="H4299" s="263">
        <f t="shared" si="67"/>
        <v>-5.2633832090449714E-3</v>
      </c>
      <c r="I4299" s="262"/>
      <c r="J4299" s="266">
        <v>4297</v>
      </c>
      <c r="K4299">
        <v>-5.2633832090449714E-3</v>
      </c>
      <c r="L4299" s="267">
        <v>1.5037696152632723E-3</v>
      </c>
    </row>
    <row r="4300" spans="1:12" ht="14.4" x14ac:dyDescent="0.3">
      <c r="A4300" s="8">
        <v>37901</v>
      </c>
      <c r="B4300" s="260">
        <v>1034.349976</v>
      </c>
      <c r="C4300" s="260">
        <v>1039.25</v>
      </c>
      <c r="D4300" s="260">
        <v>1026.2700199999999</v>
      </c>
      <c r="E4300" s="260">
        <v>1039.25</v>
      </c>
      <c r="F4300" s="261">
        <v>1039.25</v>
      </c>
      <c r="G4300" s="260">
        <v>1279500000</v>
      </c>
      <c r="H4300" s="263">
        <f t="shared" si="67"/>
        <v>4.7372979298063332E-3</v>
      </c>
      <c r="I4300" s="262"/>
      <c r="J4300" s="266">
        <v>4298</v>
      </c>
      <c r="K4300">
        <v>4.7372979298063332E-3</v>
      </c>
      <c r="L4300" s="267">
        <v>1.5074770267586265E-3</v>
      </c>
    </row>
    <row r="4301" spans="1:12" ht="14.4" x14ac:dyDescent="0.3">
      <c r="A4301" s="8">
        <v>37900</v>
      </c>
      <c r="B4301" s="260">
        <v>1029.849976</v>
      </c>
      <c r="C4301" s="260">
        <v>1036.4799800000001</v>
      </c>
      <c r="D4301" s="260">
        <v>1029.150024</v>
      </c>
      <c r="E4301" s="260">
        <v>1034.349976</v>
      </c>
      <c r="F4301" s="261">
        <v>1034.349976</v>
      </c>
      <c r="G4301" s="260">
        <v>1025800000</v>
      </c>
      <c r="H4301" s="263">
        <f t="shared" si="67"/>
        <v>4.3695684855752231E-3</v>
      </c>
      <c r="I4301" s="262"/>
      <c r="J4301" s="266">
        <v>4299</v>
      </c>
      <c r="K4301">
        <v>4.3695684855752231E-3</v>
      </c>
      <c r="L4301" s="267">
        <v>1.5105951573543511E-3</v>
      </c>
    </row>
    <row r="4302" spans="1:12" ht="14.4" x14ac:dyDescent="0.3">
      <c r="A4302" s="8">
        <v>37897</v>
      </c>
      <c r="B4302" s="260">
        <v>1020.23999</v>
      </c>
      <c r="C4302" s="260">
        <v>1039.3100589999999</v>
      </c>
      <c r="D4302" s="260">
        <v>1020.23999</v>
      </c>
      <c r="E4302" s="260">
        <v>1029.849976</v>
      </c>
      <c r="F4302" s="261">
        <v>1029.849976</v>
      </c>
      <c r="G4302" s="260">
        <v>1570500000</v>
      </c>
      <c r="H4302" s="263">
        <f t="shared" si="67"/>
        <v>9.4193386793238083E-3</v>
      </c>
      <c r="I4302" s="262"/>
      <c r="J4302" s="266">
        <v>4300</v>
      </c>
      <c r="K4302">
        <v>9.4193386793238083E-3</v>
      </c>
      <c r="L4302" s="267">
        <v>1.5106047109038046E-3</v>
      </c>
    </row>
    <row r="4303" spans="1:12" ht="14.4" x14ac:dyDescent="0.3">
      <c r="A4303" s="8">
        <v>37896</v>
      </c>
      <c r="B4303" s="260">
        <v>1018.219971</v>
      </c>
      <c r="C4303" s="260">
        <v>1021.869995</v>
      </c>
      <c r="D4303" s="260">
        <v>1013.380005</v>
      </c>
      <c r="E4303" s="260">
        <v>1020.23999</v>
      </c>
      <c r="F4303" s="261">
        <v>1020.23999</v>
      </c>
      <c r="G4303" s="260">
        <v>1269300000</v>
      </c>
      <c r="H4303" s="263">
        <f t="shared" si="67"/>
        <v>1.9838728934143519E-3</v>
      </c>
      <c r="I4303" s="262"/>
      <c r="J4303" s="266">
        <v>4301</v>
      </c>
      <c r="K4303">
        <v>1.9838728934143519E-3</v>
      </c>
      <c r="L4303" s="267">
        <v>1.5123922472686047E-3</v>
      </c>
    </row>
    <row r="4304" spans="1:12" ht="14.4" x14ac:dyDescent="0.3">
      <c r="A4304" s="8">
        <v>37895</v>
      </c>
      <c r="B4304" s="260">
        <v>995.96997099999999</v>
      </c>
      <c r="C4304" s="260">
        <v>1018.219971</v>
      </c>
      <c r="D4304" s="260">
        <v>995.96997099999999</v>
      </c>
      <c r="E4304" s="260">
        <v>1018.219971</v>
      </c>
      <c r="F4304" s="261">
        <v>1018.219971</v>
      </c>
      <c r="G4304" s="260">
        <v>1566300000</v>
      </c>
      <c r="H4304" s="263">
        <f t="shared" si="67"/>
        <v>2.2340030972680801E-2</v>
      </c>
      <c r="I4304" s="262"/>
      <c r="J4304" s="266">
        <v>4302</v>
      </c>
      <c r="K4304">
        <v>2.2340030972680801E-2</v>
      </c>
      <c r="L4304" s="267">
        <v>1.5128773855587474E-3</v>
      </c>
    </row>
    <row r="4305" spans="1:12" ht="14.4" x14ac:dyDescent="0.3">
      <c r="A4305" s="8">
        <v>37894</v>
      </c>
      <c r="B4305" s="260">
        <v>1006.580017</v>
      </c>
      <c r="C4305" s="260">
        <v>1006.580017</v>
      </c>
      <c r="D4305" s="260">
        <v>990.35998500000005</v>
      </c>
      <c r="E4305" s="260">
        <v>995.96997099999999</v>
      </c>
      <c r="F4305" s="261">
        <v>995.96997099999999</v>
      </c>
      <c r="G4305" s="260">
        <v>1590500000</v>
      </c>
      <c r="H4305" s="263">
        <f t="shared" si="67"/>
        <v>-1.0540688093155351E-2</v>
      </c>
      <c r="I4305" s="262"/>
      <c r="J4305" s="266">
        <v>4303</v>
      </c>
      <c r="K4305">
        <v>-1.0540688093155351E-2</v>
      </c>
      <c r="L4305" s="267">
        <v>1.5139999626049229E-3</v>
      </c>
    </row>
    <row r="4306" spans="1:12" ht="14.4" x14ac:dyDescent="0.3">
      <c r="A4306" s="8">
        <v>37893</v>
      </c>
      <c r="B4306" s="260">
        <v>996.84997599999997</v>
      </c>
      <c r="C4306" s="260">
        <v>1006.8900149999999</v>
      </c>
      <c r="D4306" s="260">
        <v>995.30999799999995</v>
      </c>
      <c r="E4306" s="260">
        <v>1006.580017</v>
      </c>
      <c r="F4306" s="261">
        <v>1006.580017</v>
      </c>
      <c r="G4306" s="260">
        <v>1366500000</v>
      </c>
      <c r="H4306" s="263">
        <f t="shared" si="67"/>
        <v>9.7607877155629578E-3</v>
      </c>
      <c r="I4306" s="262"/>
      <c r="J4306" s="266">
        <v>4304</v>
      </c>
      <c r="K4306">
        <v>9.7607877155629578E-3</v>
      </c>
      <c r="L4306" s="267">
        <v>1.5161665104046116E-3</v>
      </c>
    </row>
    <row r="4307" spans="1:12" ht="14.4" x14ac:dyDescent="0.3">
      <c r="A4307" s="8">
        <v>37890</v>
      </c>
      <c r="B4307" s="260">
        <v>1003.27002</v>
      </c>
      <c r="C4307" s="260">
        <v>1003.450012</v>
      </c>
      <c r="D4307" s="260">
        <v>996.080017</v>
      </c>
      <c r="E4307" s="260">
        <v>996.84997599999997</v>
      </c>
      <c r="F4307" s="261">
        <v>996.84997599999997</v>
      </c>
      <c r="G4307" s="260">
        <v>1472500000</v>
      </c>
      <c r="H4307" s="263">
        <f t="shared" si="67"/>
        <v>-6.3991187536931232E-3</v>
      </c>
      <c r="I4307" s="262"/>
      <c r="J4307" s="266">
        <v>4305</v>
      </c>
      <c r="K4307">
        <v>-6.3991187536931232E-3</v>
      </c>
      <c r="L4307" s="267">
        <v>1.5190244119247351E-3</v>
      </c>
    </row>
    <row r="4308" spans="1:12" ht="14.4" x14ac:dyDescent="0.3">
      <c r="A4308" s="8">
        <v>37889</v>
      </c>
      <c r="B4308" s="260">
        <v>1009.380005</v>
      </c>
      <c r="C4308" s="260">
        <v>1015.969971</v>
      </c>
      <c r="D4308" s="260">
        <v>1003.26001</v>
      </c>
      <c r="E4308" s="260">
        <v>1003.27002</v>
      </c>
      <c r="F4308" s="261">
        <v>1003.27002</v>
      </c>
      <c r="G4308" s="260">
        <v>1530000000</v>
      </c>
      <c r="H4308" s="263">
        <f t="shared" si="67"/>
        <v>-6.0532058984068523E-3</v>
      </c>
      <c r="I4308" s="262"/>
      <c r="J4308" s="266">
        <v>4306</v>
      </c>
      <c r="K4308">
        <v>-6.0532058984068523E-3</v>
      </c>
      <c r="L4308" s="267">
        <v>1.5194761186389134E-3</v>
      </c>
    </row>
    <row r="4309" spans="1:12" ht="14.4" x14ac:dyDescent="0.3">
      <c r="A4309" s="8">
        <v>37888</v>
      </c>
      <c r="B4309" s="260">
        <v>1029.030029</v>
      </c>
      <c r="C4309" s="260">
        <v>1029.829956</v>
      </c>
      <c r="D4309" s="260">
        <v>1008.929993</v>
      </c>
      <c r="E4309" s="260">
        <v>1009.380005</v>
      </c>
      <c r="F4309" s="261">
        <v>1009.380005</v>
      </c>
      <c r="G4309" s="260">
        <v>1556000000</v>
      </c>
      <c r="H4309" s="263">
        <f t="shared" si="67"/>
        <v>-1.9095675972736877E-2</v>
      </c>
      <c r="I4309" s="262"/>
      <c r="J4309" s="266">
        <v>4307</v>
      </c>
      <c r="K4309">
        <v>-1.9095675972736877E-2</v>
      </c>
      <c r="L4309" s="267">
        <v>1.5197121120174614E-3</v>
      </c>
    </row>
    <row r="4310" spans="1:12" ht="14.4" x14ac:dyDescent="0.3">
      <c r="A4310" s="8">
        <v>37887</v>
      </c>
      <c r="B4310" s="260">
        <v>1022.820007</v>
      </c>
      <c r="C4310" s="260">
        <v>1030.119995</v>
      </c>
      <c r="D4310" s="260">
        <v>1021.539978</v>
      </c>
      <c r="E4310" s="260">
        <v>1029.030029</v>
      </c>
      <c r="F4310" s="261">
        <v>1029.030029</v>
      </c>
      <c r="G4310" s="260">
        <v>1301700000</v>
      </c>
      <c r="H4310" s="263">
        <f t="shared" si="67"/>
        <v>6.0714709895188634E-3</v>
      </c>
      <c r="I4310" s="262"/>
      <c r="J4310" s="266">
        <v>4308</v>
      </c>
      <c r="K4310">
        <v>6.0714709895188634E-3</v>
      </c>
      <c r="L4310" s="267">
        <v>1.5267326294096282E-3</v>
      </c>
    </row>
    <row r="4311" spans="1:12" ht="14.4" x14ac:dyDescent="0.3">
      <c r="A4311" s="8">
        <v>37886</v>
      </c>
      <c r="B4311" s="260">
        <v>1036.3000489999999</v>
      </c>
      <c r="C4311" s="260">
        <v>1036.3000489999999</v>
      </c>
      <c r="D4311" s="260">
        <v>1018.299988</v>
      </c>
      <c r="E4311" s="260">
        <v>1022.820007</v>
      </c>
      <c r="F4311" s="261">
        <v>1022.820007</v>
      </c>
      <c r="G4311" s="260">
        <v>1278800000</v>
      </c>
      <c r="H4311" s="263">
        <f t="shared" si="67"/>
        <v>-1.3007856183166033E-2</v>
      </c>
      <c r="I4311" s="262"/>
      <c r="J4311" s="266">
        <v>4309</v>
      </c>
      <c r="K4311">
        <v>-1.3007856183166033E-2</v>
      </c>
      <c r="L4311" s="267">
        <v>1.5279757870273753E-3</v>
      </c>
    </row>
    <row r="4312" spans="1:12" ht="14.4" x14ac:dyDescent="0.3">
      <c r="A4312" s="8">
        <v>37883</v>
      </c>
      <c r="B4312" s="260">
        <v>1039.579956</v>
      </c>
      <c r="C4312" s="260">
        <v>1040.290039</v>
      </c>
      <c r="D4312" s="260">
        <v>1031.8900149999999</v>
      </c>
      <c r="E4312" s="260">
        <v>1036.3000489999999</v>
      </c>
      <c r="F4312" s="261">
        <v>1036.3000489999999</v>
      </c>
      <c r="G4312" s="260">
        <v>1518600000</v>
      </c>
      <c r="H4312" s="263">
        <f t="shared" si="67"/>
        <v>-3.1550310113906176E-3</v>
      </c>
      <c r="I4312" s="262"/>
      <c r="J4312" s="266">
        <v>4310</v>
      </c>
      <c r="K4312">
        <v>-3.1550310113906176E-3</v>
      </c>
      <c r="L4312" s="267">
        <v>1.5332318366443696E-3</v>
      </c>
    </row>
    <row r="4313" spans="1:12" ht="14.4" x14ac:dyDescent="0.3">
      <c r="A4313" s="8">
        <v>37882</v>
      </c>
      <c r="B4313" s="260">
        <v>1025.969971</v>
      </c>
      <c r="C4313" s="260">
        <v>1040.160034</v>
      </c>
      <c r="D4313" s="260">
        <v>1025.75</v>
      </c>
      <c r="E4313" s="260">
        <v>1039.579956</v>
      </c>
      <c r="F4313" s="261">
        <v>1039.579956</v>
      </c>
      <c r="G4313" s="260">
        <v>1498800000</v>
      </c>
      <c r="H4313" s="263">
        <f t="shared" si="67"/>
        <v>1.3265480847099814E-2</v>
      </c>
      <c r="I4313" s="262"/>
      <c r="J4313" s="266">
        <v>4311</v>
      </c>
      <c r="K4313">
        <v>1.3265480847099814E-2</v>
      </c>
      <c r="L4313" s="267">
        <v>1.5409994976940916E-3</v>
      </c>
    </row>
    <row r="4314" spans="1:12" ht="14.4" x14ac:dyDescent="0.3">
      <c r="A4314" s="8">
        <v>37881</v>
      </c>
      <c r="B4314" s="260">
        <v>1029.3199460000001</v>
      </c>
      <c r="C4314" s="260">
        <v>1031.339966</v>
      </c>
      <c r="D4314" s="260">
        <v>1024.530029</v>
      </c>
      <c r="E4314" s="260">
        <v>1025.969971</v>
      </c>
      <c r="F4314" s="261">
        <v>1025.969971</v>
      </c>
      <c r="G4314" s="260">
        <v>1338210000</v>
      </c>
      <c r="H4314" s="263">
        <f t="shared" si="67"/>
        <v>-3.2545517193349771E-3</v>
      </c>
      <c r="I4314" s="262"/>
      <c r="J4314" s="266">
        <v>4312</v>
      </c>
      <c r="K4314">
        <v>-3.2545517193349771E-3</v>
      </c>
      <c r="L4314" s="267">
        <v>1.543244787391213E-3</v>
      </c>
    </row>
    <row r="4315" spans="1:12" ht="14.4" x14ac:dyDescent="0.3">
      <c r="A4315" s="8">
        <v>37880</v>
      </c>
      <c r="B4315" s="260">
        <v>1014.809998</v>
      </c>
      <c r="C4315" s="260">
        <v>1029.660034</v>
      </c>
      <c r="D4315" s="260">
        <v>1014.809998</v>
      </c>
      <c r="E4315" s="260">
        <v>1029.3199460000001</v>
      </c>
      <c r="F4315" s="261">
        <v>1029.3199460000001</v>
      </c>
      <c r="G4315" s="260">
        <v>1403200000</v>
      </c>
      <c r="H4315" s="263">
        <f t="shared" si="67"/>
        <v>1.4298191807921194E-2</v>
      </c>
      <c r="I4315" s="262"/>
      <c r="J4315" s="266">
        <v>4313</v>
      </c>
      <c r="K4315">
        <v>1.4298191807921194E-2</v>
      </c>
      <c r="L4315" s="267">
        <v>1.5432997773581448E-3</v>
      </c>
    </row>
    <row r="4316" spans="1:12" ht="14.4" x14ac:dyDescent="0.3">
      <c r="A4316" s="8">
        <v>37879</v>
      </c>
      <c r="B4316" s="260">
        <v>1018.630005</v>
      </c>
      <c r="C4316" s="260">
        <v>1019.789978</v>
      </c>
      <c r="D4316" s="260">
        <v>1013.590027</v>
      </c>
      <c r="E4316" s="260">
        <v>1014.809998</v>
      </c>
      <c r="F4316" s="261">
        <v>1014.809998</v>
      </c>
      <c r="G4316" s="260">
        <v>1151300000</v>
      </c>
      <c r="H4316" s="263">
        <f t="shared" si="67"/>
        <v>-3.7501418387926168E-3</v>
      </c>
      <c r="I4316" s="262"/>
      <c r="J4316" s="266">
        <v>4314</v>
      </c>
      <c r="K4316">
        <v>-3.7501418387926168E-3</v>
      </c>
      <c r="L4316" s="267">
        <v>1.5489219942515409E-3</v>
      </c>
    </row>
    <row r="4317" spans="1:12" ht="14.4" x14ac:dyDescent="0.3">
      <c r="A4317" s="8">
        <v>37876</v>
      </c>
      <c r="B4317" s="260">
        <v>1016.419983</v>
      </c>
      <c r="C4317" s="260">
        <v>1019.650024</v>
      </c>
      <c r="D4317" s="260">
        <v>1007.710022</v>
      </c>
      <c r="E4317" s="260">
        <v>1018.630005</v>
      </c>
      <c r="F4317" s="261">
        <v>1018.630005</v>
      </c>
      <c r="G4317" s="260">
        <v>1236700000</v>
      </c>
      <c r="H4317" s="263">
        <f t="shared" si="67"/>
        <v>2.1743197073684265E-3</v>
      </c>
      <c r="I4317" s="262"/>
      <c r="J4317" s="266">
        <v>4315</v>
      </c>
      <c r="K4317">
        <v>2.1743197073684265E-3</v>
      </c>
      <c r="L4317" s="267">
        <v>1.5499524278268393E-3</v>
      </c>
    </row>
    <row r="4318" spans="1:12" ht="14.4" x14ac:dyDescent="0.3">
      <c r="A4318" s="8">
        <v>37875</v>
      </c>
      <c r="B4318" s="260">
        <v>1010.919983</v>
      </c>
      <c r="C4318" s="260">
        <v>1020.880005</v>
      </c>
      <c r="D4318" s="260">
        <v>1010.919983</v>
      </c>
      <c r="E4318" s="260">
        <v>1016.419983</v>
      </c>
      <c r="F4318" s="261">
        <v>1016.419983</v>
      </c>
      <c r="G4318" s="260">
        <v>1335900000</v>
      </c>
      <c r="H4318" s="263">
        <f t="shared" si="67"/>
        <v>5.4405888621157075E-3</v>
      </c>
      <c r="I4318" s="262"/>
      <c r="J4318" s="266">
        <v>4316</v>
      </c>
      <c r="K4318">
        <v>5.4405888621157075E-3</v>
      </c>
      <c r="L4318" s="267">
        <v>1.553874277085385E-3</v>
      </c>
    </row>
    <row r="4319" spans="1:12" ht="14.4" x14ac:dyDescent="0.3">
      <c r="A4319" s="8">
        <v>37874</v>
      </c>
      <c r="B4319" s="260">
        <v>1023.169983</v>
      </c>
      <c r="C4319" s="260">
        <v>1023.169983</v>
      </c>
      <c r="D4319" s="260">
        <v>1009.73999</v>
      </c>
      <c r="E4319" s="260">
        <v>1010.919983</v>
      </c>
      <c r="F4319" s="261">
        <v>1010.919983</v>
      </c>
      <c r="G4319" s="260">
        <v>1582100000</v>
      </c>
      <c r="H4319" s="263">
        <f t="shared" si="67"/>
        <v>-1.19725951733672E-2</v>
      </c>
      <c r="I4319" s="262"/>
      <c r="J4319" s="266">
        <v>4317</v>
      </c>
      <c r="K4319">
        <v>-1.19725951733672E-2</v>
      </c>
      <c r="L4319" s="267">
        <v>1.5542287702064784E-3</v>
      </c>
    </row>
    <row r="4320" spans="1:12" ht="14.4" x14ac:dyDescent="0.3">
      <c r="A4320" s="8">
        <v>37873</v>
      </c>
      <c r="B4320" s="260">
        <v>1031.6400149999999</v>
      </c>
      <c r="C4320" s="260">
        <v>1031.6400149999999</v>
      </c>
      <c r="D4320" s="260">
        <v>1021.1400149999999</v>
      </c>
      <c r="E4320" s="260">
        <v>1023.169983</v>
      </c>
      <c r="F4320" s="261">
        <v>1023.169983</v>
      </c>
      <c r="G4320" s="260">
        <v>1414800000</v>
      </c>
      <c r="H4320" s="263">
        <f t="shared" si="67"/>
        <v>-8.2102592734345867E-3</v>
      </c>
      <c r="I4320" s="262"/>
      <c r="J4320" s="266">
        <v>4318</v>
      </c>
      <c r="K4320">
        <v>-8.2102592734345867E-3</v>
      </c>
      <c r="L4320" s="267">
        <v>1.5561134478160187E-3</v>
      </c>
    </row>
    <row r="4321" spans="1:12" ht="14.4" x14ac:dyDescent="0.3">
      <c r="A4321" s="8">
        <v>37872</v>
      </c>
      <c r="B4321" s="260">
        <v>1021.3900149999999</v>
      </c>
      <c r="C4321" s="260">
        <v>1032.410034</v>
      </c>
      <c r="D4321" s="260">
        <v>1021.3900149999999</v>
      </c>
      <c r="E4321" s="260">
        <v>1031.6400149999999</v>
      </c>
      <c r="F4321" s="261">
        <v>1031.6400149999999</v>
      </c>
      <c r="G4321" s="260">
        <v>1299300000</v>
      </c>
      <c r="H4321" s="263">
        <f t="shared" si="67"/>
        <v>1.003534384463314E-2</v>
      </c>
      <c r="I4321" s="262"/>
      <c r="J4321" s="266">
        <v>4319</v>
      </c>
      <c r="K4321">
        <v>1.003534384463314E-2</v>
      </c>
      <c r="L4321" s="267">
        <v>1.5609155884164898E-3</v>
      </c>
    </row>
    <row r="4322" spans="1:12" ht="14.4" x14ac:dyDescent="0.3">
      <c r="A4322" s="8">
        <v>37869</v>
      </c>
      <c r="B4322" s="260">
        <v>1027.969971</v>
      </c>
      <c r="C4322" s="260">
        <v>1029.209961</v>
      </c>
      <c r="D4322" s="260">
        <v>1018.190002</v>
      </c>
      <c r="E4322" s="260">
        <v>1021.3900149999999</v>
      </c>
      <c r="F4322" s="261">
        <v>1021.3900149999999</v>
      </c>
      <c r="G4322" s="260">
        <v>1465200000</v>
      </c>
      <c r="H4322" s="263">
        <f t="shared" si="67"/>
        <v>-6.4009223864770256E-3</v>
      </c>
      <c r="I4322" s="262"/>
      <c r="J4322" s="266">
        <v>4320</v>
      </c>
      <c r="K4322">
        <v>-6.4009223864770256E-3</v>
      </c>
      <c r="L4322" s="267">
        <v>1.561598775920591E-3</v>
      </c>
    </row>
    <row r="4323" spans="1:12" ht="14.4" x14ac:dyDescent="0.3">
      <c r="A4323" s="8">
        <v>37868</v>
      </c>
      <c r="B4323" s="260">
        <v>1026.2700199999999</v>
      </c>
      <c r="C4323" s="260">
        <v>1029.170044</v>
      </c>
      <c r="D4323" s="260">
        <v>1022.190002</v>
      </c>
      <c r="E4323" s="260">
        <v>1027.969971</v>
      </c>
      <c r="F4323" s="261">
        <v>1027.969971</v>
      </c>
      <c r="G4323" s="260">
        <v>1453900000</v>
      </c>
      <c r="H4323" s="263">
        <f t="shared" si="67"/>
        <v>1.6564363830876164E-3</v>
      </c>
      <c r="I4323" s="262"/>
      <c r="J4323" s="266">
        <v>4321</v>
      </c>
      <c r="K4323">
        <v>1.6564363830876164E-3</v>
      </c>
      <c r="L4323" s="267">
        <v>1.5646460440210746E-3</v>
      </c>
    </row>
    <row r="4324" spans="1:12" ht="14.4" x14ac:dyDescent="0.3">
      <c r="A4324" s="8">
        <v>37867</v>
      </c>
      <c r="B4324" s="260">
        <v>1021.98999</v>
      </c>
      <c r="C4324" s="260">
        <v>1029.339966</v>
      </c>
      <c r="D4324" s="260">
        <v>1021.98999</v>
      </c>
      <c r="E4324" s="260">
        <v>1026.2700199999999</v>
      </c>
      <c r="F4324" s="261">
        <v>1026.2700199999999</v>
      </c>
      <c r="G4324" s="260">
        <v>1675600000</v>
      </c>
      <c r="H4324" s="263">
        <f t="shared" si="67"/>
        <v>4.1879373006382349E-3</v>
      </c>
      <c r="I4324" s="262"/>
      <c r="J4324" s="266">
        <v>4322</v>
      </c>
      <c r="K4324">
        <v>4.1879373006382349E-3</v>
      </c>
      <c r="L4324" s="267">
        <v>1.567908601553912E-3</v>
      </c>
    </row>
    <row r="4325" spans="1:12" ht="14.4" x14ac:dyDescent="0.3">
      <c r="A4325" s="8">
        <v>37866</v>
      </c>
      <c r="B4325" s="260">
        <v>1008.01001</v>
      </c>
      <c r="C4325" s="260">
        <v>1022.590027</v>
      </c>
      <c r="D4325" s="260">
        <v>1005.72998</v>
      </c>
      <c r="E4325" s="260">
        <v>1021.98999</v>
      </c>
      <c r="F4325" s="261">
        <v>1021.98999</v>
      </c>
      <c r="G4325" s="260">
        <v>1470500000</v>
      </c>
      <c r="H4325" s="263">
        <f t="shared" si="67"/>
        <v>1.3868890051994692E-2</v>
      </c>
      <c r="I4325" s="262"/>
      <c r="J4325" s="266">
        <v>4323</v>
      </c>
      <c r="K4325">
        <v>1.3868890051994692E-2</v>
      </c>
      <c r="L4325" s="267">
        <v>1.5682574527445799E-3</v>
      </c>
    </row>
    <row r="4326" spans="1:12" ht="14.4" x14ac:dyDescent="0.3">
      <c r="A4326" s="8">
        <v>37862</v>
      </c>
      <c r="B4326" s="260">
        <v>1002.840027</v>
      </c>
      <c r="C4326" s="260">
        <v>1008.849976</v>
      </c>
      <c r="D4326" s="260">
        <v>999.52002000000005</v>
      </c>
      <c r="E4326" s="260">
        <v>1008.01001</v>
      </c>
      <c r="F4326" s="261">
        <v>1008.01001</v>
      </c>
      <c r="G4326" s="260">
        <v>945100000</v>
      </c>
      <c r="H4326" s="263">
        <f t="shared" si="67"/>
        <v>5.1553416904050265E-3</v>
      </c>
      <c r="I4326" s="262"/>
      <c r="J4326" s="266">
        <v>4324</v>
      </c>
      <c r="K4326">
        <v>5.1553416904050265E-3</v>
      </c>
      <c r="L4326" s="267">
        <v>1.5692346042978824E-3</v>
      </c>
    </row>
    <row r="4327" spans="1:12" ht="14.4" x14ac:dyDescent="0.3">
      <c r="A4327" s="8">
        <v>37861</v>
      </c>
      <c r="B4327" s="260">
        <v>996.78997800000002</v>
      </c>
      <c r="C4327" s="260">
        <v>1004.119995</v>
      </c>
      <c r="D4327" s="260">
        <v>991.419983</v>
      </c>
      <c r="E4327" s="260">
        <v>1002.840027</v>
      </c>
      <c r="F4327" s="261">
        <v>1002.840027</v>
      </c>
      <c r="G4327" s="260">
        <v>1165200000</v>
      </c>
      <c r="H4327" s="263">
        <f t="shared" si="67"/>
        <v>6.0695323323163913E-3</v>
      </c>
      <c r="I4327" s="262"/>
      <c r="J4327" s="266">
        <v>4325</v>
      </c>
      <c r="K4327">
        <v>6.0695323323163913E-3</v>
      </c>
      <c r="L4327" s="267">
        <v>1.5702038169093831E-3</v>
      </c>
    </row>
    <row r="4328" spans="1:12" ht="14.4" x14ac:dyDescent="0.3">
      <c r="A4328" s="8">
        <v>37860</v>
      </c>
      <c r="B4328" s="260">
        <v>996.72997999999995</v>
      </c>
      <c r="C4328" s="260">
        <v>998.04998799999998</v>
      </c>
      <c r="D4328" s="260">
        <v>993.330017</v>
      </c>
      <c r="E4328" s="260">
        <v>996.78997800000002</v>
      </c>
      <c r="F4328" s="261">
        <v>996.78997800000002</v>
      </c>
      <c r="G4328" s="260">
        <v>1051400000</v>
      </c>
      <c r="H4328" s="263">
        <f t="shared" si="67"/>
        <v>6.0194838325284618E-5</v>
      </c>
      <c r="I4328" s="262"/>
      <c r="J4328" s="266">
        <v>4326</v>
      </c>
      <c r="K4328">
        <v>6.0194838325284618E-5</v>
      </c>
      <c r="L4328" s="267">
        <v>1.5769409008401308E-3</v>
      </c>
    </row>
    <row r="4329" spans="1:12" ht="14.4" x14ac:dyDescent="0.3">
      <c r="A4329" s="8">
        <v>37859</v>
      </c>
      <c r="B4329" s="260">
        <v>993.71002199999998</v>
      </c>
      <c r="C4329" s="260">
        <v>997.92999299999997</v>
      </c>
      <c r="D4329" s="260">
        <v>983.57000700000003</v>
      </c>
      <c r="E4329" s="260">
        <v>996.72997999999995</v>
      </c>
      <c r="F4329" s="261">
        <v>996.72997999999995</v>
      </c>
      <c r="G4329" s="260">
        <v>1178700000</v>
      </c>
      <c r="H4329" s="263">
        <f t="shared" si="67"/>
        <v>3.0390737067558468E-3</v>
      </c>
      <c r="I4329" s="262"/>
      <c r="J4329" s="266">
        <v>4327</v>
      </c>
      <c r="K4329">
        <v>3.0390737067558468E-3</v>
      </c>
      <c r="L4329" s="267">
        <v>1.5777753567759207E-3</v>
      </c>
    </row>
    <row r="4330" spans="1:12" ht="14.4" x14ac:dyDescent="0.3">
      <c r="A4330" s="8">
        <v>37858</v>
      </c>
      <c r="B4330" s="260">
        <v>993.05999799999995</v>
      </c>
      <c r="C4330" s="260">
        <v>993.71002199999998</v>
      </c>
      <c r="D4330" s="260">
        <v>987.90997300000004</v>
      </c>
      <c r="E4330" s="260">
        <v>993.71002199999998</v>
      </c>
      <c r="F4330" s="261">
        <v>993.71002199999998</v>
      </c>
      <c r="G4330" s="260">
        <v>971700000</v>
      </c>
      <c r="H4330" s="263">
        <f t="shared" si="67"/>
        <v>6.545666941666805E-4</v>
      </c>
      <c r="I4330" s="262"/>
      <c r="J4330" s="266">
        <v>4328</v>
      </c>
      <c r="K4330">
        <v>6.545666941666805E-4</v>
      </c>
      <c r="L4330" s="267">
        <v>1.57886481100775E-3</v>
      </c>
    </row>
    <row r="4331" spans="1:12" ht="14.4" x14ac:dyDescent="0.3">
      <c r="A4331" s="8">
        <v>37855</v>
      </c>
      <c r="B4331" s="260">
        <v>1003.27002</v>
      </c>
      <c r="C4331" s="260">
        <v>1011.01001</v>
      </c>
      <c r="D4331" s="260">
        <v>992.61999500000002</v>
      </c>
      <c r="E4331" s="260">
        <v>993.05999799999995</v>
      </c>
      <c r="F4331" s="261">
        <v>993.05999799999995</v>
      </c>
      <c r="G4331" s="260">
        <v>1308900000</v>
      </c>
      <c r="H4331" s="263">
        <f t="shared" si="67"/>
        <v>-1.0176743844095027E-2</v>
      </c>
      <c r="I4331" s="262"/>
      <c r="J4331" s="266">
        <v>4329</v>
      </c>
      <c r="K4331">
        <v>-1.0176743844095027E-2</v>
      </c>
      <c r="L4331" s="267">
        <v>1.5789094009921335E-3</v>
      </c>
    </row>
    <row r="4332" spans="1:12" ht="14.4" x14ac:dyDescent="0.3">
      <c r="A4332" s="8">
        <v>37854</v>
      </c>
      <c r="B4332" s="260">
        <v>1000.299988</v>
      </c>
      <c r="C4332" s="260">
        <v>1009.530029</v>
      </c>
      <c r="D4332" s="260">
        <v>999.330017</v>
      </c>
      <c r="E4332" s="260">
        <v>1003.27002</v>
      </c>
      <c r="F4332" s="261">
        <v>1003.27002</v>
      </c>
      <c r="G4332" s="260">
        <v>1407100000</v>
      </c>
      <c r="H4332" s="263">
        <f t="shared" si="67"/>
        <v>2.9691412932417831E-3</v>
      </c>
      <c r="I4332" s="262"/>
      <c r="J4332" s="266">
        <v>4330</v>
      </c>
      <c r="K4332">
        <v>2.9691412932417831E-3</v>
      </c>
      <c r="L4332" s="267">
        <v>1.5790922365065687E-3</v>
      </c>
    </row>
    <row r="4333" spans="1:12" ht="14.4" x14ac:dyDescent="0.3">
      <c r="A4333" s="8">
        <v>37853</v>
      </c>
      <c r="B4333" s="260">
        <v>1002.349976</v>
      </c>
      <c r="C4333" s="260">
        <v>1003.539978</v>
      </c>
      <c r="D4333" s="260">
        <v>996.61999500000002</v>
      </c>
      <c r="E4333" s="260">
        <v>1000.299988</v>
      </c>
      <c r="F4333" s="261">
        <v>1000.299988</v>
      </c>
      <c r="G4333" s="260">
        <v>1210800000</v>
      </c>
      <c r="H4333" s="263">
        <f t="shared" si="67"/>
        <v>-2.045181871685888E-3</v>
      </c>
      <c r="I4333" s="262"/>
      <c r="J4333" s="266">
        <v>4331</v>
      </c>
      <c r="K4333">
        <v>-2.045181871685888E-3</v>
      </c>
      <c r="L4333" s="267">
        <v>1.5824289344456891E-3</v>
      </c>
    </row>
    <row r="4334" spans="1:12" ht="14.4" x14ac:dyDescent="0.3">
      <c r="A4334" s="8">
        <v>37852</v>
      </c>
      <c r="B4334" s="260">
        <v>999.73999000000003</v>
      </c>
      <c r="C4334" s="260">
        <v>1003.299988</v>
      </c>
      <c r="D4334" s="260">
        <v>995.29998799999998</v>
      </c>
      <c r="E4334" s="260">
        <v>1002.349976</v>
      </c>
      <c r="F4334" s="261">
        <v>1002.349976</v>
      </c>
      <c r="G4334" s="260">
        <v>1300600000</v>
      </c>
      <c r="H4334" s="263">
        <f t="shared" si="67"/>
        <v>2.6106647989543115E-3</v>
      </c>
      <c r="I4334" s="262"/>
      <c r="J4334" s="266">
        <v>4332</v>
      </c>
      <c r="K4334">
        <v>2.6106647989543115E-3</v>
      </c>
      <c r="L4334" s="267">
        <v>1.5824377655558662E-3</v>
      </c>
    </row>
    <row r="4335" spans="1:12" ht="14.4" x14ac:dyDescent="0.3">
      <c r="A4335" s="8">
        <v>37851</v>
      </c>
      <c r="B4335" s="260">
        <v>990.669983</v>
      </c>
      <c r="C4335" s="260">
        <v>1000.349976</v>
      </c>
      <c r="D4335" s="260">
        <v>990.669983</v>
      </c>
      <c r="E4335" s="260">
        <v>999.73999000000003</v>
      </c>
      <c r="F4335" s="261">
        <v>999.73999000000003</v>
      </c>
      <c r="G4335" s="260">
        <v>1127600000</v>
      </c>
      <c r="H4335" s="263">
        <f t="shared" si="67"/>
        <v>9.1554272922792623E-3</v>
      </c>
      <c r="I4335" s="262"/>
      <c r="J4335" s="266">
        <v>4333</v>
      </c>
      <c r="K4335">
        <v>9.1554272922792623E-3</v>
      </c>
      <c r="L4335" s="267">
        <v>1.5836556921810666E-3</v>
      </c>
    </row>
    <row r="4336" spans="1:12" ht="14.4" x14ac:dyDescent="0.3">
      <c r="A4336" s="8">
        <v>37848</v>
      </c>
      <c r="B4336" s="260">
        <v>990.51000999999997</v>
      </c>
      <c r="C4336" s="260">
        <v>992.39001499999995</v>
      </c>
      <c r="D4336" s="260">
        <v>987.09997599999997</v>
      </c>
      <c r="E4336" s="260">
        <v>990.669983</v>
      </c>
      <c r="F4336" s="261">
        <v>990.669983</v>
      </c>
      <c r="G4336" s="260">
        <v>636370000</v>
      </c>
      <c r="H4336" s="263">
        <f t="shared" si="67"/>
        <v>1.6150568735800696E-4</v>
      </c>
      <c r="I4336" s="262"/>
      <c r="J4336" s="266">
        <v>4334</v>
      </c>
      <c r="K4336">
        <v>1.6150568735800696E-4</v>
      </c>
      <c r="L4336" s="267">
        <v>1.5848618900123209E-3</v>
      </c>
    </row>
    <row r="4337" spans="1:12" ht="14.4" x14ac:dyDescent="0.3">
      <c r="A4337" s="8">
        <v>37847</v>
      </c>
      <c r="B4337" s="260">
        <v>984.03002900000001</v>
      </c>
      <c r="C4337" s="260">
        <v>991.90997300000004</v>
      </c>
      <c r="D4337" s="260">
        <v>980.35998500000005</v>
      </c>
      <c r="E4337" s="260">
        <v>990.51000999999997</v>
      </c>
      <c r="F4337" s="261">
        <v>990.51000999999997</v>
      </c>
      <c r="G4337" s="260">
        <v>1186800000</v>
      </c>
      <c r="H4337" s="263">
        <f t="shared" si="67"/>
        <v>6.5851455840073275E-3</v>
      </c>
      <c r="I4337" s="262"/>
      <c r="J4337" s="266">
        <v>4335</v>
      </c>
      <c r="K4337">
        <v>6.5851455840073275E-3</v>
      </c>
      <c r="L4337" s="267">
        <v>1.5858695174796543E-3</v>
      </c>
    </row>
    <row r="4338" spans="1:12" ht="14.4" x14ac:dyDescent="0.3">
      <c r="A4338" s="8">
        <v>37846</v>
      </c>
      <c r="B4338" s="260">
        <v>990.34997599999997</v>
      </c>
      <c r="C4338" s="260">
        <v>992.5</v>
      </c>
      <c r="D4338" s="260">
        <v>980.84997599999997</v>
      </c>
      <c r="E4338" s="260">
        <v>984.03002900000001</v>
      </c>
      <c r="F4338" s="261">
        <v>984.03002900000001</v>
      </c>
      <c r="G4338" s="260">
        <v>1208800000</v>
      </c>
      <c r="H4338" s="263">
        <f t="shared" si="67"/>
        <v>-6.3815289071102645E-3</v>
      </c>
      <c r="I4338" s="262"/>
      <c r="J4338" s="266">
        <v>4336</v>
      </c>
      <c r="K4338">
        <v>-6.3815289071102645E-3</v>
      </c>
      <c r="L4338" s="267">
        <v>1.5865518332159553E-3</v>
      </c>
    </row>
    <row r="4339" spans="1:12" ht="14.4" x14ac:dyDescent="0.3">
      <c r="A4339" s="8">
        <v>37845</v>
      </c>
      <c r="B4339" s="260">
        <v>980.59002699999996</v>
      </c>
      <c r="C4339" s="260">
        <v>990.40997300000004</v>
      </c>
      <c r="D4339" s="260">
        <v>979.90002400000003</v>
      </c>
      <c r="E4339" s="260">
        <v>990.34997599999997</v>
      </c>
      <c r="F4339" s="261">
        <v>990.34997599999997</v>
      </c>
      <c r="G4339" s="260">
        <v>1132300000</v>
      </c>
      <c r="H4339" s="263">
        <f t="shared" si="67"/>
        <v>9.9531391624075802E-3</v>
      </c>
      <c r="I4339" s="262"/>
      <c r="J4339" s="266">
        <v>4337</v>
      </c>
      <c r="K4339">
        <v>9.9531391624075802E-3</v>
      </c>
      <c r="L4339" s="267">
        <v>1.5868853172841737E-3</v>
      </c>
    </row>
    <row r="4340" spans="1:12" ht="14.4" x14ac:dyDescent="0.3">
      <c r="A4340" s="8">
        <v>37844</v>
      </c>
      <c r="B4340" s="260">
        <v>977.59002699999996</v>
      </c>
      <c r="C4340" s="260">
        <v>985.46002199999998</v>
      </c>
      <c r="D4340" s="260">
        <v>974.21002199999998</v>
      </c>
      <c r="E4340" s="260">
        <v>980.59002699999996</v>
      </c>
      <c r="F4340" s="261">
        <v>980.59002699999996</v>
      </c>
      <c r="G4340" s="260">
        <v>1022200000</v>
      </c>
      <c r="H4340" s="263">
        <f t="shared" si="67"/>
        <v>3.0687710769782641E-3</v>
      </c>
      <c r="I4340" s="262"/>
      <c r="J4340" s="266">
        <v>4338</v>
      </c>
      <c r="K4340">
        <v>3.0687710769782641E-3</v>
      </c>
      <c r="L4340" s="267">
        <v>1.5886447746104389E-3</v>
      </c>
    </row>
    <row r="4341" spans="1:12" ht="14.4" x14ac:dyDescent="0.3">
      <c r="A4341" s="8">
        <v>37841</v>
      </c>
      <c r="B4341" s="260">
        <v>974.11999500000002</v>
      </c>
      <c r="C4341" s="260">
        <v>980.57000700000003</v>
      </c>
      <c r="D4341" s="260">
        <v>973.830017</v>
      </c>
      <c r="E4341" s="260">
        <v>977.59002699999996</v>
      </c>
      <c r="F4341" s="261">
        <v>977.59002699999996</v>
      </c>
      <c r="G4341" s="260">
        <v>1086600000</v>
      </c>
      <c r="H4341" s="263">
        <f t="shared" si="67"/>
        <v>3.5622223317569274E-3</v>
      </c>
      <c r="I4341" s="262"/>
      <c r="J4341" s="266">
        <v>4339</v>
      </c>
      <c r="K4341">
        <v>3.5622223317569274E-3</v>
      </c>
      <c r="L4341" s="267">
        <v>1.5903442292994486E-3</v>
      </c>
    </row>
    <row r="4342" spans="1:12" ht="14.4" x14ac:dyDescent="0.3">
      <c r="A4342" s="8">
        <v>37840</v>
      </c>
      <c r="B4342" s="260">
        <v>967.080017</v>
      </c>
      <c r="C4342" s="260">
        <v>974.89001499999995</v>
      </c>
      <c r="D4342" s="260">
        <v>963.82000700000003</v>
      </c>
      <c r="E4342" s="260">
        <v>974.11999500000002</v>
      </c>
      <c r="F4342" s="261">
        <v>974.11999500000002</v>
      </c>
      <c r="G4342" s="260">
        <v>1389300000</v>
      </c>
      <c r="H4342" s="263">
        <f t="shared" si="67"/>
        <v>7.2796230676329026E-3</v>
      </c>
      <c r="I4342" s="262"/>
      <c r="J4342" s="266">
        <v>4340</v>
      </c>
      <c r="K4342">
        <v>7.2796230676329026E-3</v>
      </c>
      <c r="L4342" s="267">
        <v>1.5921099166992482E-3</v>
      </c>
    </row>
    <row r="4343" spans="1:12" ht="14.4" x14ac:dyDescent="0.3">
      <c r="A4343" s="8">
        <v>37839</v>
      </c>
      <c r="B4343" s="260">
        <v>965.46002199999998</v>
      </c>
      <c r="C4343" s="260">
        <v>975.73999000000003</v>
      </c>
      <c r="D4343" s="260">
        <v>960.84002699999996</v>
      </c>
      <c r="E4343" s="260">
        <v>967.080017</v>
      </c>
      <c r="F4343" s="261">
        <v>967.080017</v>
      </c>
      <c r="G4343" s="260">
        <v>1491000000</v>
      </c>
      <c r="H4343" s="263">
        <f t="shared" si="67"/>
        <v>1.6779514045999692E-3</v>
      </c>
      <c r="I4343" s="262"/>
      <c r="J4343" s="266">
        <v>4341</v>
      </c>
      <c r="K4343">
        <v>1.6779514045999692E-3</v>
      </c>
      <c r="L4343" s="267">
        <v>1.5952722685066275E-3</v>
      </c>
    </row>
    <row r="4344" spans="1:12" ht="14.4" x14ac:dyDescent="0.3">
      <c r="A4344" s="8">
        <v>37838</v>
      </c>
      <c r="B4344" s="260">
        <v>982.82000700000003</v>
      </c>
      <c r="C4344" s="260">
        <v>982.82000700000003</v>
      </c>
      <c r="D4344" s="260">
        <v>964.96997099999999</v>
      </c>
      <c r="E4344" s="260">
        <v>965.46002199999998</v>
      </c>
      <c r="F4344" s="261">
        <v>965.46002199999998</v>
      </c>
      <c r="G4344" s="260">
        <v>1351700000</v>
      </c>
      <c r="H4344" s="263">
        <f t="shared" si="67"/>
        <v>-1.7663442824073533E-2</v>
      </c>
      <c r="I4344" s="262"/>
      <c r="J4344" s="266">
        <v>4342</v>
      </c>
      <c r="K4344">
        <v>-1.7663442824073533E-2</v>
      </c>
      <c r="L4344" s="267">
        <v>1.597574626476824E-3</v>
      </c>
    </row>
    <row r="4345" spans="1:12" ht="14.4" x14ac:dyDescent="0.3">
      <c r="A4345" s="8">
        <v>37837</v>
      </c>
      <c r="B4345" s="260">
        <v>980.15002400000003</v>
      </c>
      <c r="C4345" s="260">
        <v>985.75</v>
      </c>
      <c r="D4345" s="260">
        <v>966.78997800000002</v>
      </c>
      <c r="E4345" s="260">
        <v>982.82000700000003</v>
      </c>
      <c r="F4345" s="261">
        <v>982.82000700000003</v>
      </c>
      <c r="G4345" s="260">
        <v>1318700000</v>
      </c>
      <c r="H4345" s="263">
        <f t="shared" si="67"/>
        <v>2.7240554350075716E-3</v>
      </c>
      <c r="I4345" s="262"/>
      <c r="J4345" s="266">
        <v>4343</v>
      </c>
      <c r="K4345">
        <v>2.7240554350075716E-3</v>
      </c>
      <c r="L4345" s="267">
        <v>1.6023052586845612E-3</v>
      </c>
    </row>
    <row r="4346" spans="1:12" ht="14.4" x14ac:dyDescent="0.3">
      <c r="A4346" s="8">
        <v>37834</v>
      </c>
      <c r="B4346" s="260">
        <v>990.30999799999995</v>
      </c>
      <c r="C4346" s="260">
        <v>990.30999799999995</v>
      </c>
      <c r="D4346" s="260">
        <v>978.85998500000005</v>
      </c>
      <c r="E4346" s="260">
        <v>980.15002400000003</v>
      </c>
      <c r="F4346" s="261">
        <v>980.15002400000003</v>
      </c>
      <c r="G4346" s="260">
        <v>1390600000</v>
      </c>
      <c r="H4346" s="263">
        <f t="shared" si="67"/>
        <v>-1.0259387485250775E-2</v>
      </c>
      <c r="I4346" s="262"/>
      <c r="J4346" s="266">
        <v>4344</v>
      </c>
      <c r="K4346">
        <v>-1.0259387485250775E-2</v>
      </c>
      <c r="L4346" s="267">
        <v>1.6062092674702202E-3</v>
      </c>
    </row>
    <row r="4347" spans="1:12" ht="14.4" x14ac:dyDescent="0.3">
      <c r="A4347" s="8">
        <v>37833</v>
      </c>
      <c r="B4347" s="260">
        <v>987.48999000000003</v>
      </c>
      <c r="C4347" s="260">
        <v>1004.590027</v>
      </c>
      <c r="D4347" s="260">
        <v>987.48999000000003</v>
      </c>
      <c r="E4347" s="260">
        <v>990.30999799999995</v>
      </c>
      <c r="F4347" s="261">
        <v>990.30999799999995</v>
      </c>
      <c r="G4347" s="260">
        <v>1608000000</v>
      </c>
      <c r="H4347" s="263">
        <f t="shared" si="67"/>
        <v>2.8557332515339383E-3</v>
      </c>
      <c r="I4347" s="262"/>
      <c r="J4347" s="266">
        <v>4345</v>
      </c>
      <c r="K4347">
        <v>2.8557332515339383E-3</v>
      </c>
      <c r="L4347" s="267">
        <v>1.610050496960547E-3</v>
      </c>
    </row>
    <row r="4348" spans="1:12" ht="14.4" x14ac:dyDescent="0.3">
      <c r="A4348" s="8">
        <v>37832</v>
      </c>
      <c r="B4348" s="260">
        <v>989.28002900000001</v>
      </c>
      <c r="C4348" s="260">
        <v>992.61999500000002</v>
      </c>
      <c r="D4348" s="260">
        <v>985.96002199999998</v>
      </c>
      <c r="E4348" s="260">
        <v>987.48999000000003</v>
      </c>
      <c r="F4348" s="261">
        <v>987.48999000000003</v>
      </c>
      <c r="G4348" s="260">
        <v>1391900000</v>
      </c>
      <c r="H4348" s="263">
        <f t="shared" si="67"/>
        <v>-1.8094361025456209E-3</v>
      </c>
      <c r="I4348" s="262"/>
      <c r="J4348" s="266">
        <v>4346</v>
      </c>
      <c r="K4348">
        <v>-1.8094361025456209E-3</v>
      </c>
      <c r="L4348" s="267">
        <v>1.6152006545580981E-3</v>
      </c>
    </row>
    <row r="4349" spans="1:12" ht="14.4" x14ac:dyDescent="0.3">
      <c r="A4349" s="8">
        <v>37831</v>
      </c>
      <c r="B4349" s="260">
        <v>996.52002000000005</v>
      </c>
      <c r="C4349" s="260">
        <v>998.64001499999995</v>
      </c>
      <c r="D4349" s="260">
        <v>984.15002400000003</v>
      </c>
      <c r="E4349" s="260">
        <v>989.28002900000001</v>
      </c>
      <c r="F4349" s="261">
        <v>989.28002900000001</v>
      </c>
      <c r="G4349" s="260">
        <v>1508900000</v>
      </c>
      <c r="H4349" s="263">
        <f t="shared" si="67"/>
        <v>-7.2652740082432381E-3</v>
      </c>
      <c r="I4349" s="262"/>
      <c r="J4349" s="266">
        <v>4347</v>
      </c>
      <c r="K4349">
        <v>-7.2652740082432381E-3</v>
      </c>
      <c r="L4349" s="267">
        <v>1.6157987039059738E-3</v>
      </c>
    </row>
    <row r="4350" spans="1:12" ht="14.4" x14ac:dyDescent="0.3">
      <c r="A4350" s="8">
        <v>37830</v>
      </c>
      <c r="B4350" s="260">
        <v>998.67999299999997</v>
      </c>
      <c r="C4350" s="260">
        <v>1000.679993</v>
      </c>
      <c r="D4350" s="260">
        <v>993.59002699999996</v>
      </c>
      <c r="E4350" s="260">
        <v>996.52002000000005</v>
      </c>
      <c r="F4350" s="261">
        <v>996.52002000000005</v>
      </c>
      <c r="G4350" s="260">
        <v>1328600000</v>
      </c>
      <c r="H4350" s="263">
        <f t="shared" si="67"/>
        <v>-2.1628279480311193E-3</v>
      </c>
      <c r="I4350" s="262"/>
      <c r="J4350" s="266">
        <v>4348</v>
      </c>
      <c r="K4350">
        <v>-2.1628279480311193E-3</v>
      </c>
      <c r="L4350" s="267">
        <v>1.6179085343192405E-3</v>
      </c>
    </row>
    <row r="4351" spans="1:12" ht="14.4" x14ac:dyDescent="0.3">
      <c r="A4351" s="8">
        <v>37827</v>
      </c>
      <c r="B4351" s="260">
        <v>981.59997599999997</v>
      </c>
      <c r="C4351" s="260">
        <v>998.71002199999998</v>
      </c>
      <c r="D4351" s="260">
        <v>977.48999000000003</v>
      </c>
      <c r="E4351" s="260">
        <v>998.67999299999997</v>
      </c>
      <c r="F4351" s="261">
        <v>998.67999299999997</v>
      </c>
      <c r="G4351" s="260">
        <v>1397500000</v>
      </c>
      <c r="H4351" s="263">
        <f t="shared" si="67"/>
        <v>1.7400180743280702E-2</v>
      </c>
      <c r="I4351" s="262"/>
      <c r="J4351" s="266">
        <v>4349</v>
      </c>
      <c r="K4351">
        <v>1.7400180743280702E-2</v>
      </c>
      <c r="L4351" s="267">
        <v>1.6180429295423492E-3</v>
      </c>
    </row>
    <row r="4352" spans="1:12" ht="14.4" x14ac:dyDescent="0.3">
      <c r="A4352" s="8">
        <v>37826</v>
      </c>
      <c r="B4352" s="260">
        <v>988.60998500000005</v>
      </c>
      <c r="C4352" s="260">
        <v>998.89001499999995</v>
      </c>
      <c r="D4352" s="260">
        <v>981.07000700000003</v>
      </c>
      <c r="E4352" s="260">
        <v>981.59997599999997</v>
      </c>
      <c r="F4352" s="261">
        <v>981.59997599999997</v>
      </c>
      <c r="G4352" s="260">
        <v>1559000000</v>
      </c>
      <c r="H4352" s="263">
        <f t="shared" si="67"/>
        <v>-7.0907730109564708E-3</v>
      </c>
      <c r="I4352" s="262"/>
      <c r="J4352" s="266">
        <v>4350</v>
      </c>
      <c r="K4352">
        <v>-7.0907730109564708E-3</v>
      </c>
      <c r="L4352" s="267">
        <v>1.6232410768887515E-3</v>
      </c>
    </row>
    <row r="4353" spans="1:12" ht="14.4" x14ac:dyDescent="0.3">
      <c r="A4353" s="8">
        <v>37825</v>
      </c>
      <c r="B4353" s="260">
        <v>988.10998500000005</v>
      </c>
      <c r="C4353" s="260">
        <v>989.85998500000005</v>
      </c>
      <c r="D4353" s="260">
        <v>979.78997800000002</v>
      </c>
      <c r="E4353" s="260">
        <v>988.60998500000005</v>
      </c>
      <c r="F4353" s="261">
        <v>988.60998500000005</v>
      </c>
      <c r="G4353" s="260">
        <v>1362700000</v>
      </c>
      <c r="H4353" s="263">
        <f t="shared" si="67"/>
        <v>5.0601654430199895E-4</v>
      </c>
      <c r="I4353" s="262"/>
      <c r="J4353" s="266">
        <v>4351</v>
      </c>
      <c r="K4353">
        <v>5.0601654430199895E-4</v>
      </c>
      <c r="L4353" s="267">
        <v>1.6297587545693335E-3</v>
      </c>
    </row>
    <row r="4354" spans="1:12" ht="14.4" x14ac:dyDescent="0.3">
      <c r="A4354" s="8">
        <v>37824</v>
      </c>
      <c r="B4354" s="260">
        <v>978.79998799999998</v>
      </c>
      <c r="C4354" s="260">
        <v>990.28997800000002</v>
      </c>
      <c r="D4354" s="260">
        <v>976.080017</v>
      </c>
      <c r="E4354" s="260">
        <v>988.10998500000005</v>
      </c>
      <c r="F4354" s="261">
        <v>988.10998500000005</v>
      </c>
      <c r="G4354" s="260">
        <v>1439700000</v>
      </c>
      <c r="H4354" s="263">
        <f t="shared" si="67"/>
        <v>9.5116439662237384E-3</v>
      </c>
      <c r="I4354" s="262"/>
      <c r="J4354" s="266">
        <v>4352</v>
      </c>
      <c r="K4354">
        <v>9.5116439662237384E-3</v>
      </c>
      <c r="L4354" s="267">
        <v>1.6313092282023236E-3</v>
      </c>
    </row>
    <row r="4355" spans="1:12" ht="14.4" x14ac:dyDescent="0.3">
      <c r="A4355" s="8">
        <v>37823</v>
      </c>
      <c r="B4355" s="260">
        <v>993.32000700000003</v>
      </c>
      <c r="C4355" s="260">
        <v>993.32000700000003</v>
      </c>
      <c r="D4355" s="260">
        <v>975.63000499999998</v>
      </c>
      <c r="E4355" s="260">
        <v>978.79998799999998</v>
      </c>
      <c r="F4355" s="261">
        <v>978.79998799999998</v>
      </c>
      <c r="G4355" s="260">
        <v>1254200000</v>
      </c>
      <c r="H4355" s="263">
        <f t="shared" si="67"/>
        <v>-1.4617664899203069E-2</v>
      </c>
      <c r="I4355" s="262"/>
      <c r="J4355" s="266">
        <v>4353</v>
      </c>
      <c r="K4355">
        <v>-1.4617664899203069E-2</v>
      </c>
      <c r="L4355" s="267">
        <v>1.6360797582524809E-3</v>
      </c>
    </row>
    <row r="4356" spans="1:12" ht="14.4" x14ac:dyDescent="0.3">
      <c r="A4356" s="8">
        <v>37820</v>
      </c>
      <c r="B4356" s="260">
        <v>981.72997999999995</v>
      </c>
      <c r="C4356" s="260">
        <v>994.25</v>
      </c>
      <c r="D4356" s="260">
        <v>981.71002199999998</v>
      </c>
      <c r="E4356" s="260">
        <v>993.32000700000003</v>
      </c>
      <c r="F4356" s="261">
        <v>993.32000700000003</v>
      </c>
      <c r="G4356" s="260">
        <v>1365200000</v>
      </c>
      <c r="H4356" s="263">
        <f t="shared" ref="H4356:H4419" si="68">(F4356-F4357)/F4357</f>
        <v>1.1805717698465395E-2</v>
      </c>
      <c r="I4356" s="262"/>
      <c r="J4356" s="266">
        <v>4354</v>
      </c>
      <c r="K4356">
        <v>1.1805717698465395E-2</v>
      </c>
      <c r="L4356" s="267">
        <v>1.6404582705198613E-3</v>
      </c>
    </row>
    <row r="4357" spans="1:12" ht="14.4" x14ac:dyDescent="0.3">
      <c r="A4357" s="8">
        <v>37819</v>
      </c>
      <c r="B4357" s="260">
        <v>994</v>
      </c>
      <c r="C4357" s="260">
        <v>994</v>
      </c>
      <c r="D4357" s="260">
        <v>978.59997599999997</v>
      </c>
      <c r="E4357" s="260">
        <v>981.72997999999995</v>
      </c>
      <c r="F4357" s="261">
        <v>981.72997999999995</v>
      </c>
      <c r="G4357" s="260">
        <v>1661400000</v>
      </c>
      <c r="H4357" s="263">
        <f t="shared" si="68"/>
        <v>-1.2433528819618678E-2</v>
      </c>
      <c r="I4357" s="262"/>
      <c r="J4357" s="266">
        <v>4355</v>
      </c>
      <c r="K4357">
        <v>-1.2433528819618678E-2</v>
      </c>
      <c r="L4357" s="267">
        <v>1.6428267857142892E-3</v>
      </c>
    </row>
    <row r="4358" spans="1:12" ht="14.4" x14ac:dyDescent="0.3">
      <c r="A4358" s="8">
        <v>37818</v>
      </c>
      <c r="B4358" s="260">
        <v>1000.419983</v>
      </c>
      <c r="C4358" s="260">
        <v>1003.469971</v>
      </c>
      <c r="D4358" s="260">
        <v>989.29998799999998</v>
      </c>
      <c r="E4358" s="260">
        <v>994.09002699999996</v>
      </c>
      <c r="F4358" s="261">
        <v>994.09002699999996</v>
      </c>
      <c r="G4358" s="260">
        <v>1662000000</v>
      </c>
      <c r="H4358" s="263">
        <f t="shared" si="68"/>
        <v>-6.3272986421344189E-3</v>
      </c>
      <c r="I4358" s="262"/>
      <c r="J4358" s="266">
        <v>4356</v>
      </c>
      <c r="K4358">
        <v>-6.3272986421344189E-3</v>
      </c>
      <c r="L4358" s="267">
        <v>1.64309896852113E-3</v>
      </c>
    </row>
    <row r="4359" spans="1:12" ht="14.4" x14ac:dyDescent="0.3">
      <c r="A4359" s="8">
        <v>37817</v>
      </c>
      <c r="B4359" s="260">
        <v>1003.8599850000001</v>
      </c>
      <c r="C4359" s="260">
        <v>1009.6099850000001</v>
      </c>
      <c r="D4359" s="260">
        <v>996.669983</v>
      </c>
      <c r="E4359" s="260">
        <v>1000.419983</v>
      </c>
      <c r="F4359" s="261">
        <v>1000.419983</v>
      </c>
      <c r="G4359" s="260">
        <v>1518600000</v>
      </c>
      <c r="H4359" s="263">
        <f t="shared" si="68"/>
        <v>-3.4267747010555951E-3</v>
      </c>
      <c r="I4359" s="262"/>
      <c r="J4359" s="266">
        <v>4357</v>
      </c>
      <c r="K4359">
        <v>-3.4267747010555951E-3</v>
      </c>
      <c r="L4359" s="267">
        <v>1.646827696208859E-3</v>
      </c>
    </row>
    <row r="4360" spans="1:12" ht="14.4" x14ac:dyDescent="0.3">
      <c r="A4360" s="8">
        <v>37816</v>
      </c>
      <c r="B4360" s="260">
        <v>998.14001499999995</v>
      </c>
      <c r="C4360" s="260">
        <v>1015.409973</v>
      </c>
      <c r="D4360" s="260">
        <v>998.14001499999995</v>
      </c>
      <c r="E4360" s="260">
        <v>1003.8599850000001</v>
      </c>
      <c r="F4360" s="261">
        <v>1003.8599850000001</v>
      </c>
      <c r="G4360" s="260">
        <v>1448900000</v>
      </c>
      <c r="H4360" s="263">
        <f t="shared" si="68"/>
        <v>5.730628883764472E-3</v>
      </c>
      <c r="I4360" s="262"/>
      <c r="J4360" s="266">
        <v>4358</v>
      </c>
      <c r="K4360">
        <v>5.730628883764472E-3</v>
      </c>
      <c r="L4360" s="267">
        <v>1.6471997963197051E-3</v>
      </c>
    </row>
    <row r="4361" spans="1:12" ht="14.4" x14ac:dyDescent="0.3">
      <c r="A4361" s="8">
        <v>37813</v>
      </c>
      <c r="B4361" s="260">
        <v>988.70001200000002</v>
      </c>
      <c r="C4361" s="260">
        <v>1000.8599850000001</v>
      </c>
      <c r="D4361" s="260">
        <v>988.70001200000002</v>
      </c>
      <c r="E4361" s="260">
        <v>998.14001499999995</v>
      </c>
      <c r="F4361" s="261">
        <v>998.14001499999995</v>
      </c>
      <c r="G4361" s="260">
        <v>1212700000</v>
      </c>
      <c r="H4361" s="263">
        <f t="shared" si="68"/>
        <v>9.5478940886266853E-3</v>
      </c>
      <c r="I4361" s="262"/>
      <c r="J4361" s="266">
        <v>4359</v>
      </c>
      <c r="K4361">
        <v>9.5478940886266853E-3</v>
      </c>
      <c r="L4361" s="267">
        <v>1.6493527182762052E-3</v>
      </c>
    </row>
    <row r="4362" spans="1:12" ht="14.4" x14ac:dyDescent="0.3">
      <c r="A4362" s="8">
        <v>37812</v>
      </c>
      <c r="B4362" s="260">
        <v>1002.210022</v>
      </c>
      <c r="C4362" s="260">
        <v>1002.210022</v>
      </c>
      <c r="D4362" s="260">
        <v>983.63000499999998</v>
      </c>
      <c r="E4362" s="260">
        <v>988.70001200000002</v>
      </c>
      <c r="F4362" s="261">
        <v>988.70001200000002</v>
      </c>
      <c r="G4362" s="260">
        <v>1465700000</v>
      </c>
      <c r="H4362" s="263">
        <f t="shared" si="68"/>
        <v>-1.3480218420725358E-2</v>
      </c>
      <c r="I4362" s="262"/>
      <c r="J4362" s="266">
        <v>4360</v>
      </c>
      <c r="K4362">
        <v>-1.3480218420725358E-2</v>
      </c>
      <c r="L4362" s="267">
        <v>1.6494530524811925E-3</v>
      </c>
    </row>
    <row r="4363" spans="1:12" ht="14.4" x14ac:dyDescent="0.3">
      <c r="A4363" s="8">
        <v>37811</v>
      </c>
      <c r="B4363" s="260">
        <v>1007.840027</v>
      </c>
      <c r="C4363" s="260">
        <v>1010.429993</v>
      </c>
      <c r="D4363" s="260">
        <v>998.169983</v>
      </c>
      <c r="E4363" s="260">
        <v>1002.210022</v>
      </c>
      <c r="F4363" s="261">
        <v>1002.210022</v>
      </c>
      <c r="G4363" s="260">
        <v>1618000000</v>
      </c>
      <c r="H4363" s="263">
        <f t="shared" si="68"/>
        <v>-5.5862089708409481E-3</v>
      </c>
      <c r="I4363" s="262"/>
      <c r="J4363" s="266">
        <v>4361</v>
      </c>
      <c r="K4363">
        <v>-5.5862089708409481E-3</v>
      </c>
      <c r="L4363" s="267">
        <v>1.6541320071976179E-3</v>
      </c>
    </row>
    <row r="4364" spans="1:12" ht="14.4" x14ac:dyDescent="0.3">
      <c r="A4364" s="8">
        <v>37810</v>
      </c>
      <c r="B4364" s="260">
        <v>1004.419983</v>
      </c>
      <c r="C4364" s="260">
        <v>1008.919983</v>
      </c>
      <c r="D4364" s="260">
        <v>998.72997999999995</v>
      </c>
      <c r="E4364" s="260">
        <v>1007.840027</v>
      </c>
      <c r="F4364" s="261">
        <v>1007.840027</v>
      </c>
      <c r="G4364" s="260">
        <v>1565700000</v>
      </c>
      <c r="H4364" s="263">
        <f t="shared" si="68"/>
        <v>3.4049939844734865E-3</v>
      </c>
      <c r="I4364" s="262"/>
      <c r="J4364" s="266">
        <v>4362</v>
      </c>
      <c r="K4364">
        <v>3.4049939844734865E-3</v>
      </c>
      <c r="L4364" s="267">
        <v>1.65614700591926E-3</v>
      </c>
    </row>
    <row r="4365" spans="1:12" ht="14.4" x14ac:dyDescent="0.3">
      <c r="A4365" s="8">
        <v>37809</v>
      </c>
      <c r="B4365" s="260">
        <v>985.70001200000002</v>
      </c>
      <c r="C4365" s="260">
        <v>1005.559998</v>
      </c>
      <c r="D4365" s="260">
        <v>985.70001200000002</v>
      </c>
      <c r="E4365" s="260">
        <v>1004.419983</v>
      </c>
      <c r="F4365" s="261">
        <v>1004.419983</v>
      </c>
      <c r="G4365" s="260">
        <v>1429100000</v>
      </c>
      <c r="H4365" s="263">
        <f t="shared" si="68"/>
        <v>1.8991549936188887E-2</v>
      </c>
      <c r="I4365" s="262"/>
      <c r="J4365" s="266">
        <v>4363</v>
      </c>
      <c r="K4365">
        <v>1.8991549936188887E-2</v>
      </c>
      <c r="L4365" s="267">
        <v>1.6564363830876164E-3</v>
      </c>
    </row>
    <row r="4366" spans="1:12" ht="14.4" x14ac:dyDescent="0.3">
      <c r="A4366" s="8">
        <v>37805</v>
      </c>
      <c r="B4366" s="260">
        <v>993.75</v>
      </c>
      <c r="C4366" s="260">
        <v>995</v>
      </c>
      <c r="D4366" s="260">
        <v>983.34002699999996</v>
      </c>
      <c r="E4366" s="260">
        <v>985.70001200000002</v>
      </c>
      <c r="F4366" s="261">
        <v>985.70001200000002</v>
      </c>
      <c r="G4366" s="260">
        <v>775900000</v>
      </c>
      <c r="H4366" s="263">
        <f t="shared" si="68"/>
        <v>-8.1006168553458963E-3</v>
      </c>
      <c r="I4366" s="262"/>
      <c r="J4366" s="266">
        <v>4364</v>
      </c>
      <c r="K4366">
        <v>-8.1006168553458963E-3</v>
      </c>
      <c r="L4366" s="267">
        <v>1.6578982088299857E-3</v>
      </c>
    </row>
    <row r="4367" spans="1:12" ht="14.4" x14ac:dyDescent="0.3">
      <c r="A4367" s="8">
        <v>37804</v>
      </c>
      <c r="B4367" s="260">
        <v>982.32000700000003</v>
      </c>
      <c r="C4367" s="260">
        <v>993.78002900000001</v>
      </c>
      <c r="D4367" s="260">
        <v>982.32000700000003</v>
      </c>
      <c r="E4367" s="260">
        <v>993.75</v>
      </c>
      <c r="F4367" s="261">
        <v>993.75</v>
      </c>
      <c r="G4367" s="260">
        <v>1519300000</v>
      </c>
      <c r="H4367" s="263">
        <f t="shared" si="68"/>
        <v>1.1635712312230212E-2</v>
      </c>
      <c r="I4367" s="262"/>
      <c r="J4367" s="266">
        <v>4365</v>
      </c>
      <c r="K4367">
        <v>1.1635712312230212E-2</v>
      </c>
      <c r="L4367" s="267">
        <v>1.6613692952057153E-3</v>
      </c>
    </row>
    <row r="4368" spans="1:12" ht="14.4" x14ac:dyDescent="0.3">
      <c r="A4368" s="8">
        <v>37803</v>
      </c>
      <c r="B4368" s="260">
        <v>974.5</v>
      </c>
      <c r="C4368" s="260">
        <v>983.26000999999997</v>
      </c>
      <c r="D4368" s="260">
        <v>962.09997599999997</v>
      </c>
      <c r="E4368" s="260">
        <v>982.32000700000003</v>
      </c>
      <c r="F4368" s="261">
        <v>982.32000700000003</v>
      </c>
      <c r="G4368" s="260">
        <v>1460200000</v>
      </c>
      <c r="H4368" s="263">
        <f t="shared" si="68"/>
        <v>8.0246351975372318E-3</v>
      </c>
      <c r="I4368" s="262"/>
      <c r="J4368" s="266">
        <v>4366</v>
      </c>
      <c r="K4368">
        <v>8.0246351975372318E-3</v>
      </c>
      <c r="L4368" s="267">
        <v>1.6623440799480996E-3</v>
      </c>
    </row>
    <row r="4369" spans="1:12" ht="14.4" x14ac:dyDescent="0.3">
      <c r="A4369" s="8">
        <v>37802</v>
      </c>
      <c r="B4369" s="260">
        <v>976.21997099999999</v>
      </c>
      <c r="C4369" s="260">
        <v>983.60998500000005</v>
      </c>
      <c r="D4369" s="260">
        <v>973.59997599999997</v>
      </c>
      <c r="E4369" s="260">
        <v>974.5</v>
      </c>
      <c r="F4369" s="261">
        <v>974.5</v>
      </c>
      <c r="G4369" s="260">
        <v>1587200000</v>
      </c>
      <c r="H4369" s="263">
        <f t="shared" si="68"/>
        <v>-1.7618682787631547E-3</v>
      </c>
      <c r="I4369" s="262"/>
      <c r="J4369" s="266">
        <v>4367</v>
      </c>
      <c r="K4369">
        <v>-1.7618682787631547E-3</v>
      </c>
      <c r="L4369" s="267">
        <v>1.6652163837825649E-3</v>
      </c>
    </row>
    <row r="4370" spans="1:12" ht="14.4" x14ac:dyDescent="0.3">
      <c r="A4370" s="8">
        <v>37799</v>
      </c>
      <c r="B4370" s="260">
        <v>985.82000700000003</v>
      </c>
      <c r="C4370" s="260">
        <v>988.88000499999998</v>
      </c>
      <c r="D4370" s="260">
        <v>974.28997800000002</v>
      </c>
      <c r="E4370" s="260">
        <v>976.21997099999999</v>
      </c>
      <c r="F4370" s="261">
        <v>976.21997099999999</v>
      </c>
      <c r="G4370" s="260">
        <v>1267800000</v>
      </c>
      <c r="H4370" s="263">
        <f t="shared" si="68"/>
        <v>-9.7381225090109637E-3</v>
      </c>
      <c r="I4370" s="262"/>
      <c r="J4370" s="266">
        <v>4368</v>
      </c>
      <c r="K4370">
        <v>-9.7381225090109637E-3</v>
      </c>
      <c r="L4370" s="267">
        <v>1.667387125387602E-3</v>
      </c>
    </row>
    <row r="4371" spans="1:12" ht="14.4" x14ac:dyDescent="0.3">
      <c r="A4371" s="8">
        <v>37798</v>
      </c>
      <c r="B4371" s="260">
        <v>975.32000700000003</v>
      </c>
      <c r="C4371" s="260">
        <v>986.53002900000001</v>
      </c>
      <c r="D4371" s="260">
        <v>973.79998799999998</v>
      </c>
      <c r="E4371" s="260">
        <v>985.82000700000003</v>
      </c>
      <c r="F4371" s="261">
        <v>985.82000700000003</v>
      </c>
      <c r="G4371" s="260">
        <v>1387400000</v>
      </c>
      <c r="H4371" s="263">
        <f t="shared" si="68"/>
        <v>1.0765697334864576E-2</v>
      </c>
      <c r="I4371" s="262"/>
      <c r="J4371" s="266">
        <v>4369</v>
      </c>
      <c r="K4371">
        <v>1.0765697334864576E-2</v>
      </c>
      <c r="L4371" s="267">
        <v>1.6698561983083855E-3</v>
      </c>
    </row>
    <row r="4372" spans="1:12" ht="14.4" x14ac:dyDescent="0.3">
      <c r="A4372" s="8">
        <v>37797</v>
      </c>
      <c r="B4372" s="260">
        <v>983.45001200000002</v>
      </c>
      <c r="C4372" s="260">
        <v>991.64001499999995</v>
      </c>
      <c r="D4372" s="260">
        <v>974.85998500000005</v>
      </c>
      <c r="E4372" s="260">
        <v>975.32000700000003</v>
      </c>
      <c r="F4372" s="261">
        <v>975.32000700000003</v>
      </c>
      <c r="G4372" s="260">
        <v>1459200000</v>
      </c>
      <c r="H4372" s="263">
        <f t="shared" si="68"/>
        <v>-8.2668207847863481E-3</v>
      </c>
      <c r="I4372" s="262"/>
      <c r="J4372" s="266">
        <v>4370</v>
      </c>
      <c r="K4372">
        <v>-8.2668207847863481E-3</v>
      </c>
      <c r="L4372" s="267">
        <v>1.6706176291571696E-3</v>
      </c>
    </row>
    <row r="4373" spans="1:12" ht="14.4" x14ac:dyDescent="0.3">
      <c r="A4373" s="8">
        <v>37796</v>
      </c>
      <c r="B4373" s="260">
        <v>981.64001499999995</v>
      </c>
      <c r="C4373" s="260">
        <v>987.84002699999996</v>
      </c>
      <c r="D4373" s="260">
        <v>979.080017</v>
      </c>
      <c r="E4373" s="260">
        <v>983.45001200000002</v>
      </c>
      <c r="F4373" s="261">
        <v>983.45001200000002</v>
      </c>
      <c r="G4373" s="260">
        <v>1388300000</v>
      </c>
      <c r="H4373" s="263">
        <f t="shared" si="68"/>
        <v>1.8438500594335151E-3</v>
      </c>
      <c r="I4373" s="262"/>
      <c r="J4373" s="266">
        <v>4371</v>
      </c>
      <c r="K4373">
        <v>1.8438500594335151E-3</v>
      </c>
      <c r="L4373" s="267">
        <v>1.6722375905543832E-3</v>
      </c>
    </row>
    <row r="4374" spans="1:12" ht="14.4" x14ac:dyDescent="0.3">
      <c r="A4374" s="8">
        <v>37795</v>
      </c>
      <c r="B4374" s="260">
        <v>995.69000200000005</v>
      </c>
      <c r="C4374" s="260">
        <v>995.69000200000005</v>
      </c>
      <c r="D4374" s="260">
        <v>977.40002400000003</v>
      </c>
      <c r="E4374" s="260">
        <v>981.64001499999995</v>
      </c>
      <c r="F4374" s="261">
        <v>981.64001499999995</v>
      </c>
      <c r="G4374" s="260">
        <v>1398100000</v>
      </c>
      <c r="H4374" s="263">
        <f t="shared" si="68"/>
        <v>-1.4110804539343059E-2</v>
      </c>
      <c r="I4374" s="262"/>
      <c r="J4374" s="266">
        <v>4372</v>
      </c>
      <c r="K4374">
        <v>-1.4110804539343059E-2</v>
      </c>
      <c r="L4374" s="267">
        <v>1.6728693048758973E-3</v>
      </c>
    </row>
    <row r="4375" spans="1:12" ht="14.4" x14ac:dyDescent="0.3">
      <c r="A4375" s="8">
        <v>37792</v>
      </c>
      <c r="B4375" s="260">
        <v>994.70001200000002</v>
      </c>
      <c r="C4375" s="260">
        <v>1002.090027</v>
      </c>
      <c r="D4375" s="260">
        <v>993.35998500000005</v>
      </c>
      <c r="E4375" s="260">
        <v>995.69000200000005</v>
      </c>
      <c r="F4375" s="261">
        <v>995.69000200000005</v>
      </c>
      <c r="G4375" s="260">
        <v>1698000000</v>
      </c>
      <c r="H4375" s="263">
        <f t="shared" si="68"/>
        <v>9.9526489198437269E-4</v>
      </c>
      <c r="I4375" s="262"/>
      <c r="J4375" s="266">
        <v>4373</v>
      </c>
      <c r="K4375">
        <v>9.9526489198437269E-4</v>
      </c>
      <c r="L4375" s="267">
        <v>1.6730441952841294E-3</v>
      </c>
    </row>
    <row r="4376" spans="1:12" ht="14.4" x14ac:dyDescent="0.3">
      <c r="A4376" s="8">
        <v>37791</v>
      </c>
      <c r="B4376" s="260">
        <v>1010.090027</v>
      </c>
      <c r="C4376" s="260">
        <v>1011.219971</v>
      </c>
      <c r="D4376" s="260">
        <v>993.080017</v>
      </c>
      <c r="E4376" s="260">
        <v>994.70001200000002</v>
      </c>
      <c r="F4376" s="261">
        <v>994.70001200000002</v>
      </c>
      <c r="G4376" s="260">
        <v>1530100000</v>
      </c>
      <c r="H4376" s="263">
        <f t="shared" si="68"/>
        <v>-1.5236280518191819E-2</v>
      </c>
      <c r="I4376" s="262"/>
      <c r="J4376" s="266">
        <v>4374</v>
      </c>
      <c r="K4376">
        <v>-1.5236280518191819E-2</v>
      </c>
      <c r="L4376" s="267">
        <v>1.6770771683336805E-3</v>
      </c>
    </row>
    <row r="4377" spans="1:12" ht="14.4" x14ac:dyDescent="0.3">
      <c r="A4377" s="8">
        <v>37790</v>
      </c>
      <c r="B4377" s="260">
        <v>1011.659973</v>
      </c>
      <c r="C4377" s="260">
        <v>1015.119995</v>
      </c>
      <c r="D4377" s="260">
        <v>1004.6099850000001</v>
      </c>
      <c r="E4377" s="260">
        <v>1010.090027</v>
      </c>
      <c r="F4377" s="261">
        <v>1010.090027</v>
      </c>
      <c r="G4377" s="260">
        <v>1488900000</v>
      </c>
      <c r="H4377" s="263">
        <f t="shared" si="68"/>
        <v>-1.5518514539470394E-3</v>
      </c>
      <c r="I4377" s="262"/>
      <c r="J4377" s="266">
        <v>4375</v>
      </c>
      <c r="K4377">
        <v>-1.5518514539470394E-3</v>
      </c>
      <c r="L4377" s="267">
        <v>1.6779514045999692E-3</v>
      </c>
    </row>
    <row r="4378" spans="1:12" ht="14.4" x14ac:dyDescent="0.3">
      <c r="A4378" s="8">
        <v>37789</v>
      </c>
      <c r="B4378" s="260">
        <v>1010.73999</v>
      </c>
      <c r="C4378" s="260">
        <v>1015.330017</v>
      </c>
      <c r="D4378" s="260">
        <v>1007.039978</v>
      </c>
      <c r="E4378" s="260">
        <v>1011.659973</v>
      </c>
      <c r="F4378" s="261">
        <v>1011.659973</v>
      </c>
      <c r="G4378" s="260">
        <v>1479700000</v>
      </c>
      <c r="H4378" s="263">
        <f t="shared" si="68"/>
        <v>9.1020738182131481E-4</v>
      </c>
      <c r="I4378" s="262"/>
      <c r="J4378" s="266">
        <v>4376</v>
      </c>
      <c r="K4378">
        <v>9.1020738182131481E-4</v>
      </c>
      <c r="L4378" s="267">
        <v>1.6785563554665623E-3</v>
      </c>
    </row>
    <row r="4379" spans="1:12" ht="14.4" x14ac:dyDescent="0.3">
      <c r="A4379" s="8">
        <v>37788</v>
      </c>
      <c r="B4379" s="260">
        <v>988.60998500000005</v>
      </c>
      <c r="C4379" s="260">
        <v>1010.8599850000001</v>
      </c>
      <c r="D4379" s="260">
        <v>988.60998500000005</v>
      </c>
      <c r="E4379" s="260">
        <v>1010.73999</v>
      </c>
      <c r="F4379" s="261">
        <v>1010.73999</v>
      </c>
      <c r="G4379" s="260">
        <v>1345900000</v>
      </c>
      <c r="H4379" s="263">
        <f t="shared" si="68"/>
        <v>2.2384970145734449E-2</v>
      </c>
      <c r="I4379" s="262"/>
      <c r="J4379" s="266">
        <v>4377</v>
      </c>
      <c r="K4379">
        <v>2.2384970145734449E-2</v>
      </c>
      <c r="L4379" s="267">
        <v>1.6790373610770313E-3</v>
      </c>
    </row>
    <row r="4380" spans="1:12" ht="14.4" x14ac:dyDescent="0.3">
      <c r="A4380" s="8">
        <v>37785</v>
      </c>
      <c r="B4380" s="260">
        <v>998.51000999999997</v>
      </c>
      <c r="C4380" s="260">
        <v>1000.919983</v>
      </c>
      <c r="D4380" s="260">
        <v>984.27002000000005</v>
      </c>
      <c r="E4380" s="260">
        <v>988.60998500000005</v>
      </c>
      <c r="F4380" s="261">
        <v>988.60998500000005</v>
      </c>
      <c r="G4380" s="260">
        <v>1271600000</v>
      </c>
      <c r="H4380" s="263">
        <f t="shared" si="68"/>
        <v>-9.9147979497971328E-3</v>
      </c>
      <c r="I4380" s="262"/>
      <c r="J4380" s="266">
        <v>4378</v>
      </c>
      <c r="K4380">
        <v>-9.9147979497971328E-3</v>
      </c>
      <c r="L4380" s="267">
        <v>1.6796214779487939E-3</v>
      </c>
    </row>
    <row r="4381" spans="1:12" ht="14.4" x14ac:dyDescent="0.3">
      <c r="A4381" s="8">
        <v>37784</v>
      </c>
      <c r="B4381" s="260">
        <v>997.47997999999995</v>
      </c>
      <c r="C4381" s="260">
        <v>1002.73999</v>
      </c>
      <c r="D4381" s="260">
        <v>991.27002000000005</v>
      </c>
      <c r="E4381" s="260">
        <v>998.51000999999997</v>
      </c>
      <c r="F4381" s="261">
        <v>998.51000999999997</v>
      </c>
      <c r="G4381" s="260">
        <v>1553100000</v>
      </c>
      <c r="H4381" s="263">
        <f t="shared" si="68"/>
        <v>1.0326322539325659E-3</v>
      </c>
      <c r="I4381" s="262"/>
      <c r="J4381" s="266">
        <v>4379</v>
      </c>
      <c r="K4381">
        <v>1.0326322539325659E-3</v>
      </c>
      <c r="L4381" s="267">
        <v>1.6836291902554293E-3</v>
      </c>
    </row>
    <row r="4382" spans="1:12" ht="14.4" x14ac:dyDescent="0.3">
      <c r="A4382" s="8">
        <v>37783</v>
      </c>
      <c r="B4382" s="260">
        <v>984.84002699999996</v>
      </c>
      <c r="C4382" s="260">
        <v>997.47997999999995</v>
      </c>
      <c r="D4382" s="260">
        <v>981.60998500000005</v>
      </c>
      <c r="E4382" s="260">
        <v>997.47997999999995</v>
      </c>
      <c r="F4382" s="261">
        <v>997.47997999999995</v>
      </c>
      <c r="G4382" s="260">
        <v>1520000000</v>
      </c>
      <c r="H4382" s="263">
        <f t="shared" si="68"/>
        <v>1.2834524037882137E-2</v>
      </c>
      <c r="I4382" s="262"/>
      <c r="J4382" s="266">
        <v>4380</v>
      </c>
      <c r="K4382">
        <v>1.2834524037882137E-2</v>
      </c>
      <c r="L4382" s="267">
        <v>1.6842957112556819E-3</v>
      </c>
    </row>
    <row r="4383" spans="1:12" ht="14.4" x14ac:dyDescent="0.3">
      <c r="A4383" s="8">
        <v>37782</v>
      </c>
      <c r="B4383" s="260">
        <v>975.92999299999997</v>
      </c>
      <c r="C4383" s="260">
        <v>984.84002699999996</v>
      </c>
      <c r="D4383" s="260">
        <v>975.92999299999997</v>
      </c>
      <c r="E4383" s="260">
        <v>984.84002699999996</v>
      </c>
      <c r="F4383" s="261">
        <v>984.84002699999996</v>
      </c>
      <c r="G4383" s="260">
        <v>1275400000</v>
      </c>
      <c r="H4383" s="263">
        <f t="shared" si="68"/>
        <v>9.1297880625746848E-3</v>
      </c>
      <c r="I4383" s="262"/>
      <c r="J4383" s="266">
        <v>4381</v>
      </c>
      <c r="K4383">
        <v>9.1297880625746848E-3</v>
      </c>
      <c r="L4383" s="267">
        <v>1.6855112445289516E-3</v>
      </c>
    </row>
    <row r="4384" spans="1:12" ht="14.4" x14ac:dyDescent="0.3">
      <c r="A4384" s="8">
        <v>37781</v>
      </c>
      <c r="B4384" s="260">
        <v>987.76000999999997</v>
      </c>
      <c r="C4384" s="260">
        <v>987.76000999999997</v>
      </c>
      <c r="D4384" s="260">
        <v>972.59002699999996</v>
      </c>
      <c r="E4384" s="260">
        <v>975.92999299999997</v>
      </c>
      <c r="F4384" s="261">
        <v>975.92999299999997</v>
      </c>
      <c r="G4384" s="260">
        <v>1307000000</v>
      </c>
      <c r="H4384" s="263">
        <f t="shared" si="68"/>
        <v>-1.1976610593903269E-2</v>
      </c>
      <c r="I4384" s="262"/>
      <c r="J4384" s="266">
        <v>4382</v>
      </c>
      <c r="K4384">
        <v>-1.1976610593903269E-2</v>
      </c>
      <c r="L4384" s="267">
        <v>1.6875432998186674E-3</v>
      </c>
    </row>
    <row r="4385" spans="1:12" ht="14.4" x14ac:dyDescent="0.3">
      <c r="A4385" s="8">
        <v>37778</v>
      </c>
      <c r="B4385" s="260">
        <v>990.14001499999995</v>
      </c>
      <c r="C4385" s="260">
        <v>1007.690002</v>
      </c>
      <c r="D4385" s="260">
        <v>986.01000999999997</v>
      </c>
      <c r="E4385" s="260">
        <v>987.76000999999997</v>
      </c>
      <c r="F4385" s="261">
        <v>987.76000999999997</v>
      </c>
      <c r="G4385" s="260">
        <v>1837200000</v>
      </c>
      <c r="H4385" s="263">
        <f t="shared" si="68"/>
        <v>-2.403705500176137E-3</v>
      </c>
      <c r="I4385" s="262"/>
      <c r="J4385" s="266">
        <v>4383</v>
      </c>
      <c r="K4385">
        <v>-2.403705500176137E-3</v>
      </c>
      <c r="L4385" s="267">
        <v>1.6884725205512068E-3</v>
      </c>
    </row>
    <row r="4386" spans="1:12" ht="14.4" x14ac:dyDescent="0.3">
      <c r="A4386" s="8">
        <v>37777</v>
      </c>
      <c r="B4386" s="260">
        <v>986.23999000000003</v>
      </c>
      <c r="C4386" s="260">
        <v>990.14001499999995</v>
      </c>
      <c r="D4386" s="260">
        <v>978.13000499999998</v>
      </c>
      <c r="E4386" s="260">
        <v>990.14001499999995</v>
      </c>
      <c r="F4386" s="261">
        <v>990.14001499999995</v>
      </c>
      <c r="G4386" s="260">
        <v>1693100000</v>
      </c>
      <c r="H4386" s="263">
        <f t="shared" si="68"/>
        <v>3.9544381079091246E-3</v>
      </c>
      <c r="I4386" s="262"/>
      <c r="J4386" s="266">
        <v>4384</v>
      </c>
      <c r="K4386">
        <v>3.9544381079091246E-3</v>
      </c>
      <c r="L4386" s="267">
        <v>1.6887987520492638E-3</v>
      </c>
    </row>
    <row r="4387" spans="1:12" ht="14.4" x14ac:dyDescent="0.3">
      <c r="A4387" s="8">
        <v>37776</v>
      </c>
      <c r="B4387" s="260">
        <v>971.55999799999995</v>
      </c>
      <c r="C4387" s="260">
        <v>987.84997599999997</v>
      </c>
      <c r="D4387" s="260">
        <v>970.71997099999999</v>
      </c>
      <c r="E4387" s="260">
        <v>986.23999000000003</v>
      </c>
      <c r="F4387" s="261">
        <v>986.23999000000003</v>
      </c>
      <c r="G4387" s="260">
        <v>1618700000</v>
      </c>
      <c r="H4387" s="263">
        <f t="shared" si="68"/>
        <v>1.5109712246510261E-2</v>
      </c>
      <c r="I4387" s="262"/>
      <c r="J4387" s="266">
        <v>4385</v>
      </c>
      <c r="K4387">
        <v>1.5109712246510261E-2</v>
      </c>
      <c r="L4387" s="267">
        <v>1.6904245192019291E-3</v>
      </c>
    </row>
    <row r="4388" spans="1:12" ht="14.4" x14ac:dyDescent="0.3">
      <c r="A4388" s="8">
        <v>37775</v>
      </c>
      <c r="B4388" s="260">
        <v>967</v>
      </c>
      <c r="C4388" s="260">
        <v>973.02002000000005</v>
      </c>
      <c r="D4388" s="260">
        <v>964.46997099999999</v>
      </c>
      <c r="E4388" s="260">
        <v>971.55999799999995</v>
      </c>
      <c r="F4388" s="261">
        <v>971.55999799999995</v>
      </c>
      <c r="G4388" s="260">
        <v>1450200000</v>
      </c>
      <c r="H4388" s="263">
        <f t="shared" si="68"/>
        <v>4.7156132368148399E-3</v>
      </c>
      <c r="I4388" s="262"/>
      <c r="J4388" s="266">
        <v>4386</v>
      </c>
      <c r="K4388">
        <v>4.7156132368148399E-3</v>
      </c>
      <c r="L4388" s="267">
        <v>1.6905259828801399E-3</v>
      </c>
    </row>
    <row r="4389" spans="1:12" ht="14.4" x14ac:dyDescent="0.3">
      <c r="A4389" s="8">
        <v>37774</v>
      </c>
      <c r="B4389" s="260">
        <v>963.59002699999996</v>
      </c>
      <c r="C4389" s="260">
        <v>979.10998500000005</v>
      </c>
      <c r="D4389" s="260">
        <v>963.59002699999996</v>
      </c>
      <c r="E4389" s="260">
        <v>967</v>
      </c>
      <c r="F4389" s="261">
        <v>967</v>
      </c>
      <c r="G4389" s="260">
        <v>1662500000</v>
      </c>
      <c r="H4389" s="263">
        <f t="shared" si="68"/>
        <v>3.5388213913094355E-3</v>
      </c>
      <c r="I4389" s="262"/>
      <c r="J4389" s="266">
        <v>4387</v>
      </c>
      <c r="K4389">
        <v>3.5388213913094355E-3</v>
      </c>
      <c r="L4389" s="267">
        <v>1.6909582227821642E-3</v>
      </c>
    </row>
    <row r="4390" spans="1:12" ht="14.4" x14ac:dyDescent="0.3">
      <c r="A4390" s="8">
        <v>37771</v>
      </c>
      <c r="B4390" s="260">
        <v>949.64001499999995</v>
      </c>
      <c r="C4390" s="260">
        <v>965.38000499999998</v>
      </c>
      <c r="D4390" s="260">
        <v>949.64001499999995</v>
      </c>
      <c r="E4390" s="260">
        <v>963.59002699999996</v>
      </c>
      <c r="F4390" s="261">
        <v>963.59002699999996</v>
      </c>
      <c r="G4390" s="260">
        <v>1688800000</v>
      </c>
      <c r="H4390" s="263">
        <f t="shared" si="68"/>
        <v>1.4689789583055866E-2</v>
      </c>
      <c r="I4390" s="262"/>
      <c r="J4390" s="266">
        <v>4388</v>
      </c>
      <c r="K4390">
        <v>1.4689789583055866E-2</v>
      </c>
      <c r="L4390" s="267">
        <v>1.6916994954001754E-3</v>
      </c>
    </row>
    <row r="4391" spans="1:12" ht="14.4" x14ac:dyDescent="0.3">
      <c r="A4391" s="8">
        <v>37770</v>
      </c>
      <c r="B4391" s="260">
        <v>953.21997099999999</v>
      </c>
      <c r="C4391" s="260">
        <v>962.080017</v>
      </c>
      <c r="D4391" s="260">
        <v>946.22997999999995</v>
      </c>
      <c r="E4391" s="260">
        <v>949.64001499999995</v>
      </c>
      <c r="F4391" s="261">
        <v>949.64001499999995</v>
      </c>
      <c r="G4391" s="260">
        <v>1685800000</v>
      </c>
      <c r="H4391" s="263">
        <f t="shared" si="68"/>
        <v>-3.7556451909462126E-3</v>
      </c>
      <c r="I4391" s="262"/>
      <c r="J4391" s="266">
        <v>4389</v>
      </c>
      <c r="K4391">
        <v>-3.7556451909462126E-3</v>
      </c>
      <c r="L4391" s="267">
        <v>1.693702856179454E-3</v>
      </c>
    </row>
    <row r="4392" spans="1:12" ht="14.4" x14ac:dyDescent="0.3">
      <c r="A4392" s="8">
        <v>37769</v>
      </c>
      <c r="B4392" s="260">
        <v>951.47997999999995</v>
      </c>
      <c r="C4392" s="260">
        <v>959.39001499999995</v>
      </c>
      <c r="D4392" s="260">
        <v>950.11999500000002</v>
      </c>
      <c r="E4392" s="260">
        <v>953.21997099999999</v>
      </c>
      <c r="F4392" s="261">
        <v>953.21997099999999</v>
      </c>
      <c r="G4392" s="260">
        <v>1559000000</v>
      </c>
      <c r="H4392" s="263">
        <f t="shared" si="68"/>
        <v>1.8287205580510815E-3</v>
      </c>
      <c r="I4392" s="262"/>
      <c r="J4392" s="266">
        <v>4390</v>
      </c>
      <c r="K4392">
        <v>1.8287205580510815E-3</v>
      </c>
      <c r="L4392" s="267">
        <v>1.6944507379092163E-3</v>
      </c>
    </row>
    <row r="4393" spans="1:12" ht="14.4" x14ac:dyDescent="0.3">
      <c r="A4393" s="8">
        <v>37768</v>
      </c>
      <c r="B4393" s="260">
        <v>933.21997099999999</v>
      </c>
      <c r="C4393" s="260">
        <v>952.76000999999997</v>
      </c>
      <c r="D4393" s="260">
        <v>927.330017</v>
      </c>
      <c r="E4393" s="260">
        <v>951.47997999999995</v>
      </c>
      <c r="F4393" s="261">
        <v>951.47997999999995</v>
      </c>
      <c r="G4393" s="260">
        <v>1532000000</v>
      </c>
      <c r="H4393" s="263">
        <f t="shared" si="68"/>
        <v>1.9566671918125902E-2</v>
      </c>
      <c r="I4393" s="262"/>
      <c r="J4393" s="266">
        <v>4391</v>
      </c>
      <c r="K4393">
        <v>1.9566671918125902E-2</v>
      </c>
      <c r="L4393" s="267">
        <v>1.6979398201348494E-3</v>
      </c>
    </row>
    <row r="4394" spans="1:12" ht="14.4" x14ac:dyDescent="0.3">
      <c r="A4394" s="8">
        <v>37764</v>
      </c>
      <c r="B4394" s="260">
        <v>931.86999500000002</v>
      </c>
      <c r="C4394" s="260">
        <v>935.20001200000002</v>
      </c>
      <c r="D4394" s="260">
        <v>927.419983</v>
      </c>
      <c r="E4394" s="260">
        <v>933.21997099999999</v>
      </c>
      <c r="F4394" s="261">
        <v>933.21997099999999</v>
      </c>
      <c r="G4394" s="260">
        <v>1201000000</v>
      </c>
      <c r="H4394" s="263">
        <f t="shared" si="68"/>
        <v>1.4486741790628956E-3</v>
      </c>
      <c r="I4394" s="262"/>
      <c r="J4394" s="266">
        <v>4392</v>
      </c>
      <c r="K4394">
        <v>1.4486741790628956E-3</v>
      </c>
      <c r="L4394" s="267">
        <v>1.698692556143388E-3</v>
      </c>
    </row>
    <row r="4395" spans="1:12" ht="14.4" x14ac:dyDescent="0.3">
      <c r="A4395" s="8">
        <v>37763</v>
      </c>
      <c r="B4395" s="260">
        <v>923.419983</v>
      </c>
      <c r="C4395" s="260">
        <v>935.29998799999998</v>
      </c>
      <c r="D4395" s="260">
        <v>922.53997800000002</v>
      </c>
      <c r="E4395" s="260">
        <v>931.86999500000002</v>
      </c>
      <c r="F4395" s="261">
        <v>931.86999500000002</v>
      </c>
      <c r="G4395" s="260">
        <v>1448500000</v>
      </c>
      <c r="H4395" s="263">
        <f t="shared" si="68"/>
        <v>9.1507787957411085E-3</v>
      </c>
      <c r="I4395" s="262"/>
      <c r="J4395" s="266">
        <v>4393</v>
      </c>
      <c r="K4395">
        <v>9.1507787957411085E-3</v>
      </c>
      <c r="L4395" s="267">
        <v>1.6993328331848837E-3</v>
      </c>
    </row>
    <row r="4396" spans="1:12" ht="14.4" x14ac:dyDescent="0.3">
      <c r="A4396" s="8">
        <v>37762</v>
      </c>
      <c r="B4396" s="260">
        <v>919.72997999999995</v>
      </c>
      <c r="C4396" s="260">
        <v>923.84997599999997</v>
      </c>
      <c r="D4396" s="260">
        <v>914.90997300000004</v>
      </c>
      <c r="E4396" s="260">
        <v>923.419983</v>
      </c>
      <c r="F4396" s="261">
        <v>923.419983</v>
      </c>
      <c r="G4396" s="260">
        <v>1457800000</v>
      </c>
      <c r="H4396" s="263">
        <f t="shared" si="68"/>
        <v>4.0120503628685101E-3</v>
      </c>
      <c r="I4396" s="262"/>
      <c r="J4396" s="266">
        <v>4394</v>
      </c>
      <c r="K4396">
        <v>4.0120503628685101E-3</v>
      </c>
      <c r="L4396" s="267">
        <v>1.7034472986976878E-3</v>
      </c>
    </row>
    <row r="4397" spans="1:12" ht="14.4" x14ac:dyDescent="0.3">
      <c r="A4397" s="8">
        <v>37761</v>
      </c>
      <c r="B4397" s="260">
        <v>920.77002000000005</v>
      </c>
      <c r="C4397" s="260">
        <v>925.34002699999996</v>
      </c>
      <c r="D4397" s="260">
        <v>912.04998799999998</v>
      </c>
      <c r="E4397" s="260">
        <v>919.72997999999995</v>
      </c>
      <c r="F4397" s="261">
        <v>919.72997999999995</v>
      </c>
      <c r="G4397" s="260">
        <v>1505300000</v>
      </c>
      <c r="H4397" s="263">
        <f t="shared" si="68"/>
        <v>-1.1295328664155356E-3</v>
      </c>
      <c r="I4397" s="262"/>
      <c r="J4397" s="266">
        <v>4395</v>
      </c>
      <c r="K4397">
        <v>-1.1295328664155356E-3</v>
      </c>
      <c r="L4397" s="267">
        <v>1.7075957958787255E-3</v>
      </c>
    </row>
    <row r="4398" spans="1:12" ht="14.4" x14ac:dyDescent="0.3">
      <c r="A4398" s="8">
        <v>37760</v>
      </c>
      <c r="B4398" s="260">
        <v>944.29998799999998</v>
      </c>
      <c r="C4398" s="260">
        <v>944.29998799999998</v>
      </c>
      <c r="D4398" s="260">
        <v>920.22997999999995</v>
      </c>
      <c r="E4398" s="260">
        <v>920.77002000000005</v>
      </c>
      <c r="F4398" s="261">
        <v>920.77002000000005</v>
      </c>
      <c r="G4398" s="260">
        <v>1375700000</v>
      </c>
      <c r="H4398" s="263">
        <f t="shared" si="68"/>
        <v>-2.4917895053494316E-2</v>
      </c>
      <c r="I4398" s="262"/>
      <c r="J4398" s="266">
        <v>4396</v>
      </c>
      <c r="K4398">
        <v>-2.4917895053494316E-2</v>
      </c>
      <c r="L4398" s="267">
        <v>1.7085987009359557E-3</v>
      </c>
    </row>
    <row r="4399" spans="1:12" ht="14.4" x14ac:dyDescent="0.3">
      <c r="A4399" s="8">
        <v>37757</v>
      </c>
      <c r="B4399" s="260">
        <v>946.669983</v>
      </c>
      <c r="C4399" s="260">
        <v>948.65002400000003</v>
      </c>
      <c r="D4399" s="260">
        <v>938.59997599999997</v>
      </c>
      <c r="E4399" s="260">
        <v>944.29998799999998</v>
      </c>
      <c r="F4399" s="261">
        <v>944.29998799999998</v>
      </c>
      <c r="G4399" s="260">
        <v>1505500000</v>
      </c>
      <c r="H4399" s="263">
        <f t="shared" si="68"/>
        <v>-2.5035070748620296E-3</v>
      </c>
      <c r="I4399" s="262"/>
      <c r="J4399" s="266">
        <v>4397</v>
      </c>
      <c r="K4399">
        <v>-2.5035070748620296E-3</v>
      </c>
      <c r="L4399" s="267">
        <v>1.7089383094854604E-3</v>
      </c>
    </row>
    <row r="4400" spans="1:12" ht="14.4" x14ac:dyDescent="0.3">
      <c r="A4400" s="8">
        <v>37756</v>
      </c>
      <c r="B4400" s="260">
        <v>939.28002900000001</v>
      </c>
      <c r="C4400" s="260">
        <v>948.22997999999995</v>
      </c>
      <c r="D4400" s="260">
        <v>938.78997800000002</v>
      </c>
      <c r="E4400" s="260">
        <v>946.669983</v>
      </c>
      <c r="F4400" s="261">
        <v>946.669983</v>
      </c>
      <c r="G4400" s="260">
        <v>1508700000</v>
      </c>
      <c r="H4400" s="263">
        <f t="shared" si="68"/>
        <v>7.8676792562785217E-3</v>
      </c>
      <c r="I4400" s="262"/>
      <c r="J4400" s="266">
        <v>4398</v>
      </c>
      <c r="K4400">
        <v>7.8676792562785217E-3</v>
      </c>
      <c r="L4400" s="267">
        <v>1.7115132801392473E-3</v>
      </c>
    </row>
    <row r="4401" spans="1:12" ht="14.4" x14ac:dyDescent="0.3">
      <c r="A4401" s="8">
        <v>37755</v>
      </c>
      <c r="B4401" s="260">
        <v>942.29998799999998</v>
      </c>
      <c r="C4401" s="260">
        <v>947.28997800000002</v>
      </c>
      <c r="D4401" s="260">
        <v>935.23999000000003</v>
      </c>
      <c r="E4401" s="260">
        <v>939.28002900000001</v>
      </c>
      <c r="F4401" s="261">
        <v>939.28002900000001</v>
      </c>
      <c r="G4401" s="260">
        <v>1401800000</v>
      </c>
      <c r="H4401" s="263">
        <f t="shared" si="68"/>
        <v>-3.2048806520837731E-3</v>
      </c>
      <c r="I4401" s="262"/>
      <c r="J4401" s="266">
        <v>4399</v>
      </c>
      <c r="K4401">
        <v>-3.2048806520837731E-3</v>
      </c>
      <c r="L4401" s="267">
        <v>1.7121541196234353E-3</v>
      </c>
    </row>
    <row r="4402" spans="1:12" ht="14.4" x14ac:dyDescent="0.3">
      <c r="A4402" s="8">
        <v>37754</v>
      </c>
      <c r="B4402" s="260">
        <v>945.10998500000005</v>
      </c>
      <c r="C4402" s="260">
        <v>947.51000999999997</v>
      </c>
      <c r="D4402" s="260">
        <v>938.90997300000004</v>
      </c>
      <c r="E4402" s="260">
        <v>942.29998799999998</v>
      </c>
      <c r="F4402" s="261">
        <v>942.29998799999998</v>
      </c>
      <c r="G4402" s="260">
        <v>1418100000</v>
      </c>
      <c r="H4402" s="263">
        <f t="shared" si="68"/>
        <v>-2.9731957598565276E-3</v>
      </c>
      <c r="I4402" s="262"/>
      <c r="J4402" s="266">
        <v>4400</v>
      </c>
      <c r="K4402">
        <v>-2.9731957598565276E-3</v>
      </c>
      <c r="L4402" s="267">
        <v>1.7121637717121406E-3</v>
      </c>
    </row>
    <row r="4403" spans="1:12" ht="14.4" x14ac:dyDescent="0.3">
      <c r="A4403" s="8">
        <v>37753</v>
      </c>
      <c r="B4403" s="260">
        <v>933.40997300000004</v>
      </c>
      <c r="C4403" s="260">
        <v>946.84002699999996</v>
      </c>
      <c r="D4403" s="260">
        <v>929.29998799999998</v>
      </c>
      <c r="E4403" s="260">
        <v>945.10998500000005</v>
      </c>
      <c r="F4403" s="261">
        <v>945.10998500000005</v>
      </c>
      <c r="G4403" s="260">
        <v>1378800000</v>
      </c>
      <c r="H4403" s="263">
        <f t="shared" si="68"/>
        <v>1.2534697869571633E-2</v>
      </c>
      <c r="I4403" s="262"/>
      <c r="J4403" s="266">
        <v>4401</v>
      </c>
      <c r="K4403">
        <v>1.2534697869571633E-2</v>
      </c>
      <c r="L4403" s="267">
        <v>1.7127369345630702E-3</v>
      </c>
    </row>
    <row r="4404" spans="1:12" ht="14.4" x14ac:dyDescent="0.3">
      <c r="A4404" s="8">
        <v>37750</v>
      </c>
      <c r="B4404" s="260">
        <v>920.27002000000005</v>
      </c>
      <c r="C4404" s="260">
        <v>933.77002000000005</v>
      </c>
      <c r="D4404" s="260">
        <v>920.27002000000005</v>
      </c>
      <c r="E4404" s="260">
        <v>933.40997300000004</v>
      </c>
      <c r="F4404" s="261">
        <v>933.40997300000004</v>
      </c>
      <c r="G4404" s="260">
        <v>1326100000</v>
      </c>
      <c r="H4404" s="263">
        <f t="shared" si="68"/>
        <v>1.4278366908008142E-2</v>
      </c>
      <c r="I4404" s="262"/>
      <c r="J4404" s="266">
        <v>4402</v>
      </c>
      <c r="K4404">
        <v>1.4278366908008142E-2</v>
      </c>
      <c r="L4404" s="267">
        <v>1.7133444498714566E-3</v>
      </c>
    </row>
    <row r="4405" spans="1:12" ht="14.4" x14ac:dyDescent="0.3">
      <c r="A4405" s="8">
        <v>37749</v>
      </c>
      <c r="B4405" s="260">
        <v>929.61999500000002</v>
      </c>
      <c r="C4405" s="260">
        <v>929.61999500000002</v>
      </c>
      <c r="D4405" s="260">
        <v>919.71997099999999</v>
      </c>
      <c r="E4405" s="260">
        <v>920.27002000000005</v>
      </c>
      <c r="F4405" s="261">
        <v>920.27002000000005</v>
      </c>
      <c r="G4405" s="260">
        <v>1379600000</v>
      </c>
      <c r="H4405" s="263">
        <f t="shared" si="68"/>
        <v>-1.0057846270830235E-2</v>
      </c>
      <c r="I4405" s="262"/>
      <c r="J4405" s="266">
        <v>4403</v>
      </c>
      <c r="K4405">
        <v>-1.0057846270830235E-2</v>
      </c>
      <c r="L4405" s="267">
        <v>1.7169601918777962E-3</v>
      </c>
    </row>
    <row r="4406" spans="1:12" ht="14.4" x14ac:dyDescent="0.3">
      <c r="A4406" s="8">
        <v>37748</v>
      </c>
      <c r="B4406" s="260">
        <v>934.39001499999995</v>
      </c>
      <c r="C4406" s="260">
        <v>937.21997099999999</v>
      </c>
      <c r="D4406" s="260">
        <v>926.40997300000004</v>
      </c>
      <c r="E4406" s="260">
        <v>929.61999500000002</v>
      </c>
      <c r="F4406" s="261">
        <v>929.61999500000002</v>
      </c>
      <c r="G4406" s="260">
        <v>1531900000</v>
      </c>
      <c r="H4406" s="263">
        <f t="shared" si="68"/>
        <v>-5.1049560926653649E-3</v>
      </c>
      <c r="I4406" s="262"/>
      <c r="J4406" s="266">
        <v>4404</v>
      </c>
      <c r="K4406">
        <v>-5.1049560926653649E-3</v>
      </c>
      <c r="L4406" s="267">
        <v>1.7184078954718127E-3</v>
      </c>
    </row>
    <row r="4407" spans="1:12" ht="14.4" x14ac:dyDescent="0.3">
      <c r="A4407" s="8">
        <v>37747</v>
      </c>
      <c r="B4407" s="260">
        <v>926.54998799999998</v>
      </c>
      <c r="C4407" s="260">
        <v>939.60998500000005</v>
      </c>
      <c r="D4407" s="260">
        <v>926.38000499999998</v>
      </c>
      <c r="E4407" s="260">
        <v>934.39001499999995</v>
      </c>
      <c r="F4407" s="261">
        <v>934.39001499999995</v>
      </c>
      <c r="G4407" s="260">
        <v>1649600000</v>
      </c>
      <c r="H4407" s="263">
        <f t="shared" si="68"/>
        <v>8.4615262010018649E-3</v>
      </c>
      <c r="I4407" s="262"/>
      <c r="J4407" s="266">
        <v>4405</v>
      </c>
      <c r="K4407">
        <v>8.4615262010018649E-3</v>
      </c>
      <c r="L4407" s="267">
        <v>1.720457641719305E-3</v>
      </c>
    </row>
    <row r="4408" spans="1:12" ht="14.4" x14ac:dyDescent="0.3">
      <c r="A4408" s="8">
        <v>37746</v>
      </c>
      <c r="B4408" s="260">
        <v>930.080017</v>
      </c>
      <c r="C4408" s="260">
        <v>933.88000499999998</v>
      </c>
      <c r="D4408" s="260">
        <v>924.54998799999998</v>
      </c>
      <c r="E4408" s="260">
        <v>926.54998799999998</v>
      </c>
      <c r="F4408" s="261">
        <v>926.54998799999998</v>
      </c>
      <c r="G4408" s="260">
        <v>1446300000</v>
      </c>
      <c r="H4408" s="263">
        <f t="shared" si="68"/>
        <v>-3.7954035518215131E-3</v>
      </c>
      <c r="I4408" s="262"/>
      <c r="J4408" s="266">
        <v>4406</v>
      </c>
      <c r="K4408">
        <v>-3.7954035518215131E-3</v>
      </c>
      <c r="L4408" s="267">
        <v>1.7218712464725742E-3</v>
      </c>
    </row>
    <row r="4409" spans="1:12" ht="14.4" x14ac:dyDescent="0.3">
      <c r="A4409" s="8">
        <v>37743</v>
      </c>
      <c r="B4409" s="260">
        <v>916.29998799999998</v>
      </c>
      <c r="C4409" s="260">
        <v>930.55999799999995</v>
      </c>
      <c r="D4409" s="260">
        <v>912.34997599999997</v>
      </c>
      <c r="E4409" s="260">
        <v>930.080017</v>
      </c>
      <c r="F4409" s="261">
        <v>930.080017</v>
      </c>
      <c r="G4409" s="260">
        <v>1554300000</v>
      </c>
      <c r="H4409" s="263">
        <f t="shared" si="68"/>
        <v>1.5038774615808478E-2</v>
      </c>
      <c r="I4409" s="262"/>
      <c r="J4409" s="266">
        <v>4407</v>
      </c>
      <c r="K4409">
        <v>1.5038774615808478E-2</v>
      </c>
      <c r="L4409" s="267">
        <v>1.7223862189816627E-3</v>
      </c>
    </row>
    <row r="4410" spans="1:12" ht="14.4" x14ac:dyDescent="0.3">
      <c r="A4410" s="8">
        <v>37742</v>
      </c>
      <c r="B4410" s="260">
        <v>916.919983</v>
      </c>
      <c r="C4410" s="260">
        <v>919.67999299999997</v>
      </c>
      <c r="D4410" s="260">
        <v>902.830017</v>
      </c>
      <c r="E4410" s="260">
        <v>916.29998799999998</v>
      </c>
      <c r="F4410" s="261">
        <v>916.29998799999998</v>
      </c>
      <c r="G4410" s="260">
        <v>1397500000</v>
      </c>
      <c r="H4410" s="263">
        <f t="shared" si="68"/>
        <v>-6.7617132519187033E-4</v>
      </c>
      <c r="I4410" s="262"/>
      <c r="J4410" s="266">
        <v>4408</v>
      </c>
      <c r="K4410">
        <v>-6.7617132519187033E-4</v>
      </c>
      <c r="L4410" s="267">
        <v>1.7231290176519256E-3</v>
      </c>
    </row>
    <row r="4411" spans="1:12" ht="14.4" x14ac:dyDescent="0.3">
      <c r="A4411" s="8">
        <v>37741</v>
      </c>
      <c r="B4411" s="260">
        <v>917.84002699999996</v>
      </c>
      <c r="C4411" s="260">
        <v>922.01000999999997</v>
      </c>
      <c r="D4411" s="260">
        <v>911.70001200000002</v>
      </c>
      <c r="E4411" s="260">
        <v>916.919983</v>
      </c>
      <c r="F4411" s="261">
        <v>916.919983</v>
      </c>
      <c r="G4411" s="260">
        <v>1788510000</v>
      </c>
      <c r="H4411" s="263">
        <f t="shared" si="68"/>
        <v>-1.0024012604976115E-3</v>
      </c>
      <c r="I4411" s="262"/>
      <c r="J4411" s="266">
        <v>4409</v>
      </c>
      <c r="K4411">
        <v>-1.0024012604976115E-3</v>
      </c>
      <c r="L4411" s="267">
        <v>1.7244117051797069E-3</v>
      </c>
    </row>
    <row r="4412" spans="1:12" ht="14.4" x14ac:dyDescent="0.3">
      <c r="A4412" s="8">
        <v>37740</v>
      </c>
      <c r="B4412" s="260">
        <v>914.84002699999996</v>
      </c>
      <c r="C4412" s="260">
        <v>924.23999000000003</v>
      </c>
      <c r="D4412" s="260">
        <v>911.09997599999997</v>
      </c>
      <c r="E4412" s="260">
        <v>917.84002699999996</v>
      </c>
      <c r="F4412" s="261">
        <v>917.84002699999996</v>
      </c>
      <c r="G4412" s="260">
        <v>1525600000</v>
      </c>
      <c r="H4412" s="263">
        <f t="shared" si="68"/>
        <v>3.2792618506623347E-3</v>
      </c>
      <c r="I4412" s="262"/>
      <c r="J4412" s="266">
        <v>4410</v>
      </c>
      <c r="K4412">
        <v>3.2792618506623347E-3</v>
      </c>
      <c r="L4412" s="267">
        <v>1.730058502562475E-3</v>
      </c>
    </row>
    <row r="4413" spans="1:12" ht="14.4" x14ac:dyDescent="0.3">
      <c r="A4413" s="8">
        <v>37739</v>
      </c>
      <c r="B4413" s="260">
        <v>898.80999799999995</v>
      </c>
      <c r="C4413" s="260">
        <v>918.15002400000003</v>
      </c>
      <c r="D4413" s="260">
        <v>898.80999799999995</v>
      </c>
      <c r="E4413" s="260">
        <v>914.84002699999996</v>
      </c>
      <c r="F4413" s="261">
        <v>914.84002699999996</v>
      </c>
      <c r="G4413" s="260">
        <v>1273000000</v>
      </c>
      <c r="H4413" s="263">
        <f t="shared" si="68"/>
        <v>1.7834724842480016E-2</v>
      </c>
      <c r="I4413" s="262"/>
      <c r="J4413" s="266">
        <v>4411</v>
      </c>
      <c r="K4413">
        <v>1.7834724842480016E-2</v>
      </c>
      <c r="L4413" s="267">
        <v>1.7307742498234367E-3</v>
      </c>
    </row>
    <row r="4414" spans="1:12" ht="14.4" x14ac:dyDescent="0.3">
      <c r="A4414" s="8">
        <v>37736</v>
      </c>
      <c r="B4414" s="260">
        <v>911.42999299999997</v>
      </c>
      <c r="C4414" s="260">
        <v>911.42999299999997</v>
      </c>
      <c r="D4414" s="260">
        <v>897.52002000000005</v>
      </c>
      <c r="E4414" s="260">
        <v>898.80999799999995</v>
      </c>
      <c r="F4414" s="261">
        <v>898.80999799999995</v>
      </c>
      <c r="G4414" s="260">
        <v>1335800000</v>
      </c>
      <c r="H4414" s="263">
        <f t="shared" si="68"/>
        <v>-1.3846367902005193E-2</v>
      </c>
      <c r="I4414" s="262"/>
      <c r="J4414" s="266">
        <v>4412</v>
      </c>
      <c r="K4414">
        <v>-1.3846367902005193E-2</v>
      </c>
      <c r="L4414" s="267">
        <v>1.7322905313657151E-3</v>
      </c>
    </row>
    <row r="4415" spans="1:12" ht="14.4" x14ac:dyDescent="0.3">
      <c r="A4415" s="8">
        <v>37735</v>
      </c>
      <c r="B4415" s="260">
        <v>919.02002000000005</v>
      </c>
      <c r="C4415" s="260">
        <v>919.02002000000005</v>
      </c>
      <c r="D4415" s="260">
        <v>906.69000200000005</v>
      </c>
      <c r="E4415" s="260">
        <v>911.42999299999997</v>
      </c>
      <c r="F4415" s="261">
        <v>911.42999299999997</v>
      </c>
      <c r="G4415" s="260">
        <v>1648100000</v>
      </c>
      <c r="H4415" s="263">
        <f t="shared" si="68"/>
        <v>-8.2588266140274907E-3</v>
      </c>
      <c r="I4415" s="262"/>
      <c r="J4415" s="266">
        <v>4413</v>
      </c>
      <c r="K4415">
        <v>-8.2588266140274907E-3</v>
      </c>
      <c r="L4415" s="267">
        <v>1.7330780776227744E-3</v>
      </c>
    </row>
    <row r="4416" spans="1:12" ht="14.4" x14ac:dyDescent="0.3">
      <c r="A4416" s="8">
        <v>37734</v>
      </c>
      <c r="B4416" s="260">
        <v>911.36999500000002</v>
      </c>
      <c r="C4416" s="260">
        <v>919.73999000000003</v>
      </c>
      <c r="D4416" s="260">
        <v>909.89001499999995</v>
      </c>
      <c r="E4416" s="260">
        <v>919.02002000000005</v>
      </c>
      <c r="F4416" s="261">
        <v>919.02002000000005</v>
      </c>
      <c r="G4416" s="260">
        <v>1667200000</v>
      </c>
      <c r="H4416" s="263">
        <f t="shared" si="68"/>
        <v>8.39398382870837E-3</v>
      </c>
      <c r="I4416" s="262"/>
      <c r="J4416" s="266">
        <v>4414</v>
      </c>
      <c r="K4416">
        <v>8.39398382870837E-3</v>
      </c>
      <c r="L4416" s="267">
        <v>1.7357829625459804E-3</v>
      </c>
    </row>
    <row r="4417" spans="1:12" ht="14.4" x14ac:dyDescent="0.3">
      <c r="A4417" s="8">
        <v>37733</v>
      </c>
      <c r="B4417" s="260">
        <v>892.01000999999997</v>
      </c>
      <c r="C4417" s="260">
        <v>911.73999000000003</v>
      </c>
      <c r="D4417" s="260">
        <v>886.70001200000002</v>
      </c>
      <c r="E4417" s="260">
        <v>911.36999500000002</v>
      </c>
      <c r="F4417" s="261">
        <v>911.36999500000002</v>
      </c>
      <c r="G4417" s="260">
        <v>1631200000</v>
      </c>
      <c r="H4417" s="263">
        <f t="shared" si="68"/>
        <v>2.170377549911133E-2</v>
      </c>
      <c r="I4417" s="262"/>
      <c r="J4417" s="266">
        <v>4415</v>
      </c>
      <c r="K4417">
        <v>2.170377549911133E-2</v>
      </c>
      <c r="L4417" s="267">
        <v>1.7360727321692978E-3</v>
      </c>
    </row>
    <row r="4418" spans="1:12" ht="14.4" x14ac:dyDescent="0.3">
      <c r="A4418" s="8">
        <v>37732</v>
      </c>
      <c r="B4418" s="260">
        <v>893.580017</v>
      </c>
      <c r="C4418" s="260">
        <v>898.01000999999997</v>
      </c>
      <c r="D4418" s="260">
        <v>888.169983</v>
      </c>
      <c r="E4418" s="260">
        <v>892.01000999999997</v>
      </c>
      <c r="F4418" s="261">
        <v>892.01000999999997</v>
      </c>
      <c r="G4418" s="260">
        <v>1118700000</v>
      </c>
      <c r="H4418" s="263">
        <f t="shared" si="68"/>
        <v>-1.7569853512066982E-3</v>
      </c>
      <c r="I4418" s="262"/>
      <c r="J4418" s="266">
        <v>4416</v>
      </c>
      <c r="K4418">
        <v>-1.7569853512066982E-3</v>
      </c>
      <c r="L4418" s="267">
        <v>1.7375097977113344E-3</v>
      </c>
    </row>
    <row r="4419" spans="1:12" ht="14.4" x14ac:dyDescent="0.3">
      <c r="A4419" s="8">
        <v>37728</v>
      </c>
      <c r="B4419" s="260">
        <v>879.90997300000004</v>
      </c>
      <c r="C4419" s="260">
        <v>893.830017</v>
      </c>
      <c r="D4419" s="260">
        <v>879.20001200000002</v>
      </c>
      <c r="E4419" s="260">
        <v>893.580017</v>
      </c>
      <c r="F4419" s="261">
        <v>893.580017</v>
      </c>
      <c r="G4419" s="260">
        <v>1430600000</v>
      </c>
      <c r="H4419" s="263">
        <f t="shared" si="68"/>
        <v>1.5535730267259922E-2</v>
      </c>
      <c r="I4419" s="262"/>
      <c r="J4419" s="266">
        <v>4417</v>
      </c>
      <c r="K4419">
        <v>1.5535730267259922E-2</v>
      </c>
      <c r="L4419" s="267">
        <v>1.7386262992554644E-3</v>
      </c>
    </row>
    <row r="4420" spans="1:12" ht="14.4" x14ac:dyDescent="0.3">
      <c r="A4420" s="8">
        <v>37727</v>
      </c>
      <c r="B4420" s="260">
        <v>890.80999799999995</v>
      </c>
      <c r="C4420" s="260">
        <v>896.77002000000005</v>
      </c>
      <c r="D4420" s="260">
        <v>877.92999299999997</v>
      </c>
      <c r="E4420" s="260">
        <v>879.90997300000004</v>
      </c>
      <c r="F4420" s="261">
        <v>879.90997300000004</v>
      </c>
      <c r="G4420" s="260">
        <v>1587600000</v>
      </c>
      <c r="H4420" s="263">
        <f t="shared" ref="H4420:H4483" si="69">(F4420-F4421)/F4421</f>
        <v>-1.2236082918323864E-2</v>
      </c>
      <c r="I4420" s="262"/>
      <c r="J4420" s="266">
        <v>4418</v>
      </c>
      <c r="K4420">
        <v>-1.2236082918323864E-2</v>
      </c>
      <c r="L4420" s="267">
        <v>1.7391657080045005E-3</v>
      </c>
    </row>
    <row r="4421" spans="1:12" ht="14.4" x14ac:dyDescent="0.3">
      <c r="A4421" s="8">
        <v>37726</v>
      </c>
      <c r="B4421" s="260">
        <v>885.22997999999995</v>
      </c>
      <c r="C4421" s="260">
        <v>891.27002000000005</v>
      </c>
      <c r="D4421" s="260">
        <v>881.84997599999997</v>
      </c>
      <c r="E4421" s="260">
        <v>890.80999799999995</v>
      </c>
      <c r="F4421" s="261">
        <v>890.80999799999995</v>
      </c>
      <c r="G4421" s="260">
        <v>1460200000</v>
      </c>
      <c r="H4421" s="263">
        <f t="shared" si="69"/>
        <v>6.3034670380232669E-3</v>
      </c>
      <c r="I4421" s="262"/>
      <c r="J4421" s="266">
        <v>4419</v>
      </c>
      <c r="K4421">
        <v>6.3034670380232669E-3</v>
      </c>
      <c r="L4421" s="267">
        <v>1.7412634872303011E-3</v>
      </c>
    </row>
    <row r="4422" spans="1:12" ht="14.4" x14ac:dyDescent="0.3">
      <c r="A4422" s="8">
        <v>37725</v>
      </c>
      <c r="B4422" s="260">
        <v>868.29998799999998</v>
      </c>
      <c r="C4422" s="260">
        <v>885.26000999999997</v>
      </c>
      <c r="D4422" s="260">
        <v>868.29998799999998</v>
      </c>
      <c r="E4422" s="260">
        <v>885.22997999999995</v>
      </c>
      <c r="F4422" s="261">
        <v>885.22997999999995</v>
      </c>
      <c r="G4422" s="260">
        <v>1131000000</v>
      </c>
      <c r="H4422" s="263">
        <f t="shared" si="69"/>
        <v>1.949786045603397E-2</v>
      </c>
      <c r="I4422" s="262"/>
      <c r="J4422" s="266">
        <v>4420</v>
      </c>
      <c r="K4422">
        <v>1.949786045603397E-2</v>
      </c>
      <c r="L4422" s="267">
        <v>1.7433853342918365E-3</v>
      </c>
    </row>
    <row r="4423" spans="1:12" ht="14.4" x14ac:dyDescent="0.3">
      <c r="A4423" s="8">
        <v>37722</v>
      </c>
      <c r="B4423" s="260">
        <v>871.580017</v>
      </c>
      <c r="C4423" s="260">
        <v>883.34002699999996</v>
      </c>
      <c r="D4423" s="260">
        <v>865.919983</v>
      </c>
      <c r="E4423" s="260">
        <v>868.29998799999998</v>
      </c>
      <c r="F4423" s="261">
        <v>868.29998799999998</v>
      </c>
      <c r="G4423" s="260">
        <v>1141600000</v>
      </c>
      <c r="H4423" s="263">
        <f t="shared" si="69"/>
        <v>-3.7633136786338383E-3</v>
      </c>
      <c r="I4423" s="262"/>
      <c r="J4423" s="266">
        <v>4421</v>
      </c>
      <c r="K4423">
        <v>-3.7633136786338383E-3</v>
      </c>
      <c r="L4423" s="267">
        <v>1.7463618366218364E-3</v>
      </c>
    </row>
    <row r="4424" spans="1:12" ht="14.4" x14ac:dyDescent="0.3">
      <c r="A4424" s="8">
        <v>37721</v>
      </c>
      <c r="B4424" s="260">
        <v>865.98999000000003</v>
      </c>
      <c r="C4424" s="260">
        <v>871.78002900000001</v>
      </c>
      <c r="D4424" s="260">
        <v>862.76000999999997</v>
      </c>
      <c r="E4424" s="260">
        <v>871.580017</v>
      </c>
      <c r="F4424" s="261">
        <v>871.580017</v>
      </c>
      <c r="G4424" s="260">
        <v>1275300000</v>
      </c>
      <c r="H4424" s="263">
        <f t="shared" si="69"/>
        <v>6.4550711492634728E-3</v>
      </c>
      <c r="I4424" s="262"/>
      <c r="J4424" s="266">
        <v>4422</v>
      </c>
      <c r="K4424">
        <v>6.4550711492634728E-3</v>
      </c>
      <c r="L4424" s="267">
        <v>1.7467554323526251E-3</v>
      </c>
    </row>
    <row r="4425" spans="1:12" ht="14.4" x14ac:dyDescent="0.3">
      <c r="A4425" s="8">
        <v>37720</v>
      </c>
      <c r="B4425" s="260">
        <v>878.28997800000002</v>
      </c>
      <c r="C4425" s="260">
        <v>887.34997599999997</v>
      </c>
      <c r="D4425" s="260">
        <v>865.71997099999999</v>
      </c>
      <c r="E4425" s="260">
        <v>865.98999000000003</v>
      </c>
      <c r="F4425" s="261">
        <v>865.98999000000003</v>
      </c>
      <c r="G4425" s="260">
        <v>1293700000</v>
      </c>
      <c r="H4425" s="263">
        <f t="shared" si="69"/>
        <v>-1.4004472677701423E-2</v>
      </c>
      <c r="I4425" s="262"/>
      <c r="J4425" s="266">
        <v>4423</v>
      </c>
      <c r="K4425">
        <v>-1.4004472677701423E-2</v>
      </c>
      <c r="L4425" s="267">
        <v>1.7502439497713712E-3</v>
      </c>
    </row>
    <row r="4426" spans="1:12" ht="14.4" x14ac:dyDescent="0.3">
      <c r="A4426" s="8">
        <v>37719</v>
      </c>
      <c r="B4426" s="260">
        <v>879.92999299999997</v>
      </c>
      <c r="C4426" s="260">
        <v>883.10998500000005</v>
      </c>
      <c r="D4426" s="260">
        <v>874.67999299999997</v>
      </c>
      <c r="E4426" s="260">
        <v>878.28997800000002</v>
      </c>
      <c r="F4426" s="261">
        <v>878.28997800000002</v>
      </c>
      <c r="G4426" s="260">
        <v>1235400000</v>
      </c>
      <c r="H4426" s="263">
        <f t="shared" si="69"/>
        <v>-1.863801680868433E-3</v>
      </c>
      <c r="I4426" s="262"/>
      <c r="J4426" s="266">
        <v>4424</v>
      </c>
      <c r="K4426">
        <v>-1.863801680868433E-3</v>
      </c>
      <c r="L4426" s="267">
        <v>1.7502888100042991E-3</v>
      </c>
    </row>
    <row r="4427" spans="1:12" ht="14.4" x14ac:dyDescent="0.3">
      <c r="A4427" s="8">
        <v>37718</v>
      </c>
      <c r="B4427" s="260">
        <v>878.84997599999997</v>
      </c>
      <c r="C4427" s="260">
        <v>904.89001499999995</v>
      </c>
      <c r="D4427" s="260">
        <v>878.84997599999997</v>
      </c>
      <c r="E4427" s="260">
        <v>879.92999299999997</v>
      </c>
      <c r="F4427" s="261">
        <v>879.92999299999997</v>
      </c>
      <c r="G4427" s="260">
        <v>1494000000</v>
      </c>
      <c r="H4427" s="263">
        <f t="shared" si="69"/>
        <v>1.2288980252529449E-3</v>
      </c>
      <c r="I4427" s="262"/>
      <c r="J4427" s="266">
        <v>4425</v>
      </c>
      <c r="K4427">
        <v>1.2288980252529449E-3</v>
      </c>
      <c r="L4427" s="267">
        <v>1.7507534306602202E-3</v>
      </c>
    </row>
    <row r="4428" spans="1:12" ht="14.4" x14ac:dyDescent="0.3">
      <c r="A4428" s="8">
        <v>37715</v>
      </c>
      <c r="B4428" s="260">
        <v>876.45001200000002</v>
      </c>
      <c r="C4428" s="260">
        <v>882.72997999999995</v>
      </c>
      <c r="D4428" s="260">
        <v>874.22997999999995</v>
      </c>
      <c r="E4428" s="260">
        <v>878.84997599999997</v>
      </c>
      <c r="F4428" s="261">
        <v>878.84997599999997</v>
      </c>
      <c r="G4428" s="260">
        <v>1241200000</v>
      </c>
      <c r="H4428" s="263">
        <f t="shared" si="69"/>
        <v>2.7382782442131504E-3</v>
      </c>
      <c r="I4428" s="262"/>
      <c r="J4428" s="266">
        <v>4426</v>
      </c>
      <c r="K4428">
        <v>2.7382782442131504E-3</v>
      </c>
      <c r="L4428" s="267">
        <v>1.7543352584985504E-3</v>
      </c>
    </row>
    <row r="4429" spans="1:12" ht="14.4" x14ac:dyDescent="0.3">
      <c r="A4429" s="8">
        <v>37714</v>
      </c>
      <c r="B4429" s="260">
        <v>880.90002400000003</v>
      </c>
      <c r="C4429" s="260">
        <v>885.89001499999995</v>
      </c>
      <c r="D4429" s="260">
        <v>876.11999500000002</v>
      </c>
      <c r="E4429" s="260">
        <v>876.45001200000002</v>
      </c>
      <c r="F4429" s="261">
        <v>876.45001200000002</v>
      </c>
      <c r="G4429" s="260">
        <v>1339500000</v>
      </c>
      <c r="H4429" s="263">
        <f t="shared" si="69"/>
        <v>-5.0516652046316834E-3</v>
      </c>
      <c r="I4429" s="262"/>
      <c r="J4429" s="266">
        <v>4427</v>
      </c>
      <c r="K4429">
        <v>-5.0516652046316834E-3</v>
      </c>
      <c r="L4429" s="267">
        <v>1.7544382737449105E-3</v>
      </c>
    </row>
    <row r="4430" spans="1:12" ht="14.4" x14ac:dyDescent="0.3">
      <c r="A4430" s="8">
        <v>37713</v>
      </c>
      <c r="B4430" s="260">
        <v>858.47997999999995</v>
      </c>
      <c r="C4430" s="260">
        <v>884.57000700000003</v>
      </c>
      <c r="D4430" s="260">
        <v>858.47997999999995</v>
      </c>
      <c r="E4430" s="260">
        <v>880.90002400000003</v>
      </c>
      <c r="F4430" s="261">
        <v>880.90002400000003</v>
      </c>
      <c r="G4430" s="260">
        <v>1589800000</v>
      </c>
      <c r="H4430" s="263">
        <f t="shared" si="69"/>
        <v>2.6115977684185571E-2</v>
      </c>
      <c r="I4430" s="262"/>
      <c r="J4430" s="266">
        <v>4428</v>
      </c>
      <c r="K4430">
        <v>2.6115977684185571E-2</v>
      </c>
      <c r="L4430" s="267">
        <v>1.7569443749109305E-3</v>
      </c>
    </row>
    <row r="4431" spans="1:12" ht="14.4" x14ac:dyDescent="0.3">
      <c r="A4431" s="8">
        <v>37712</v>
      </c>
      <c r="B4431" s="260">
        <v>848.17999299999997</v>
      </c>
      <c r="C4431" s="260">
        <v>861.28002900000001</v>
      </c>
      <c r="D4431" s="260">
        <v>847.84997599999997</v>
      </c>
      <c r="E4431" s="260">
        <v>858.47997999999995</v>
      </c>
      <c r="F4431" s="261">
        <v>858.47997999999995</v>
      </c>
      <c r="G4431" s="260">
        <v>1461600000</v>
      </c>
      <c r="H4431" s="263">
        <f t="shared" si="69"/>
        <v>1.2143633527087909E-2</v>
      </c>
      <c r="I4431" s="262"/>
      <c r="J4431" s="266">
        <v>4429</v>
      </c>
      <c r="K4431">
        <v>1.2143633527087909E-2</v>
      </c>
      <c r="L4431" s="267">
        <v>1.757483187554048E-3</v>
      </c>
    </row>
    <row r="4432" spans="1:12" ht="14.4" x14ac:dyDescent="0.3">
      <c r="A4432" s="8">
        <v>37711</v>
      </c>
      <c r="B4432" s="260">
        <v>863.5</v>
      </c>
      <c r="C4432" s="260">
        <v>863.5</v>
      </c>
      <c r="D4432" s="260">
        <v>843.67999299999997</v>
      </c>
      <c r="E4432" s="260">
        <v>848.17999299999997</v>
      </c>
      <c r="F4432" s="261">
        <v>848.17999299999997</v>
      </c>
      <c r="G4432" s="260">
        <v>1495500000</v>
      </c>
      <c r="H4432" s="263">
        <f t="shared" si="69"/>
        <v>-1.7741756803705887E-2</v>
      </c>
      <c r="I4432" s="262"/>
      <c r="J4432" s="266">
        <v>4430</v>
      </c>
      <c r="K4432">
        <v>-1.7741756803705887E-2</v>
      </c>
      <c r="L4432" s="267">
        <v>1.7580584910480415E-3</v>
      </c>
    </row>
    <row r="4433" spans="1:12" ht="14.4" x14ac:dyDescent="0.3">
      <c r="A4433" s="8">
        <v>37708</v>
      </c>
      <c r="B4433" s="260">
        <v>868.52002000000005</v>
      </c>
      <c r="C4433" s="260">
        <v>869.88000499999998</v>
      </c>
      <c r="D4433" s="260">
        <v>860.830017</v>
      </c>
      <c r="E4433" s="260">
        <v>863.5</v>
      </c>
      <c r="F4433" s="261">
        <v>863.5</v>
      </c>
      <c r="G4433" s="260">
        <v>1227000000</v>
      </c>
      <c r="H4433" s="263">
        <f t="shared" si="69"/>
        <v>-5.7799703914712813E-3</v>
      </c>
      <c r="I4433" s="262"/>
      <c r="J4433" s="266">
        <v>4431</v>
      </c>
      <c r="K4433">
        <v>-5.7799703914712813E-3</v>
      </c>
      <c r="L4433" s="267">
        <v>1.7613962346652522E-3</v>
      </c>
    </row>
    <row r="4434" spans="1:12" ht="14.4" x14ac:dyDescent="0.3">
      <c r="A4434" s="8">
        <v>37707</v>
      </c>
      <c r="B4434" s="260">
        <v>869.95001200000002</v>
      </c>
      <c r="C4434" s="260">
        <v>874.15002400000003</v>
      </c>
      <c r="D4434" s="260">
        <v>858.09002699999996</v>
      </c>
      <c r="E4434" s="260">
        <v>868.52002000000005</v>
      </c>
      <c r="F4434" s="261">
        <v>868.52002000000005</v>
      </c>
      <c r="G4434" s="260">
        <v>1232900000</v>
      </c>
      <c r="H4434" s="263">
        <f t="shared" si="69"/>
        <v>-1.6437634120062179E-3</v>
      </c>
      <c r="I4434" s="262"/>
      <c r="J4434" s="266">
        <v>4432</v>
      </c>
      <c r="K4434">
        <v>-1.6437634120062179E-3</v>
      </c>
      <c r="L4434" s="267">
        <v>1.7621541550397273E-3</v>
      </c>
    </row>
    <row r="4435" spans="1:12" ht="14.4" x14ac:dyDescent="0.3">
      <c r="A4435" s="8">
        <v>37706</v>
      </c>
      <c r="B4435" s="260">
        <v>874.73999000000003</v>
      </c>
      <c r="C4435" s="260">
        <v>875.79998799999998</v>
      </c>
      <c r="D4435" s="260">
        <v>866.46997099999999</v>
      </c>
      <c r="E4435" s="260">
        <v>869.95001200000002</v>
      </c>
      <c r="F4435" s="261">
        <v>869.95001200000002</v>
      </c>
      <c r="G4435" s="260">
        <v>1319700000</v>
      </c>
      <c r="H4435" s="263">
        <f t="shared" si="69"/>
        <v>-5.4758877549430651E-3</v>
      </c>
      <c r="I4435" s="262"/>
      <c r="J4435" s="266">
        <v>4433</v>
      </c>
      <c r="K4435">
        <v>-5.4758877549430651E-3</v>
      </c>
      <c r="L4435" s="267">
        <v>1.7637540571728276E-3</v>
      </c>
    </row>
    <row r="4436" spans="1:12" ht="14.4" x14ac:dyDescent="0.3">
      <c r="A4436" s="8">
        <v>37705</v>
      </c>
      <c r="B4436" s="260">
        <v>864.22997999999995</v>
      </c>
      <c r="C4436" s="260">
        <v>879.86999500000002</v>
      </c>
      <c r="D4436" s="260">
        <v>862.59002699999996</v>
      </c>
      <c r="E4436" s="260">
        <v>874.73999000000003</v>
      </c>
      <c r="F4436" s="261">
        <v>874.73999000000003</v>
      </c>
      <c r="G4436" s="260">
        <v>1333400000</v>
      </c>
      <c r="H4436" s="263">
        <f t="shared" si="69"/>
        <v>1.2161126370552524E-2</v>
      </c>
      <c r="I4436" s="262"/>
      <c r="J4436" s="266">
        <v>4434</v>
      </c>
      <c r="K4436">
        <v>1.2161126370552524E-2</v>
      </c>
      <c r="L4436" s="267">
        <v>1.7666091821069664E-3</v>
      </c>
    </row>
    <row r="4437" spans="1:12" ht="14.4" x14ac:dyDescent="0.3">
      <c r="A4437" s="8">
        <v>37704</v>
      </c>
      <c r="B4437" s="260">
        <v>895.78997800000002</v>
      </c>
      <c r="C4437" s="260">
        <v>895.78997800000002</v>
      </c>
      <c r="D4437" s="260">
        <v>862.02002000000005</v>
      </c>
      <c r="E4437" s="260">
        <v>864.22997999999995</v>
      </c>
      <c r="F4437" s="261">
        <v>864.22997999999995</v>
      </c>
      <c r="G4437" s="260">
        <v>1293000000</v>
      </c>
      <c r="H4437" s="263">
        <f t="shared" si="69"/>
        <v>-3.5231470294480191E-2</v>
      </c>
      <c r="I4437" s="262"/>
      <c r="J4437" s="266">
        <v>4435</v>
      </c>
      <c r="K4437">
        <v>-3.5231470294480191E-2</v>
      </c>
      <c r="L4437" s="267">
        <v>1.7685497863794643E-3</v>
      </c>
    </row>
    <row r="4438" spans="1:12" ht="14.4" x14ac:dyDescent="0.3">
      <c r="A4438" s="8">
        <v>37701</v>
      </c>
      <c r="B4438" s="260">
        <v>875.84002699999996</v>
      </c>
      <c r="C4438" s="260">
        <v>895.90002400000003</v>
      </c>
      <c r="D4438" s="260">
        <v>875.84002699999996</v>
      </c>
      <c r="E4438" s="260">
        <v>895.78997800000002</v>
      </c>
      <c r="F4438" s="261">
        <v>895.78997800000002</v>
      </c>
      <c r="G4438" s="260">
        <v>1883710000</v>
      </c>
      <c r="H4438" s="263">
        <f t="shared" si="69"/>
        <v>2.2976686869030222E-2</v>
      </c>
      <c r="I4438" s="262"/>
      <c r="J4438" s="266">
        <v>4436</v>
      </c>
      <c r="K4438">
        <v>2.2976686869030222E-2</v>
      </c>
      <c r="L4438" s="267">
        <v>1.7691609368309144E-3</v>
      </c>
    </row>
    <row r="4439" spans="1:12" ht="14.4" x14ac:dyDescent="0.3">
      <c r="A4439" s="8">
        <v>37700</v>
      </c>
      <c r="B4439" s="260">
        <v>874.02002000000005</v>
      </c>
      <c r="C4439" s="260">
        <v>879.59997599999997</v>
      </c>
      <c r="D4439" s="260">
        <v>859.01000999999997</v>
      </c>
      <c r="E4439" s="260">
        <v>875.669983</v>
      </c>
      <c r="F4439" s="261">
        <v>875.669983</v>
      </c>
      <c r="G4439" s="260">
        <v>1439100000</v>
      </c>
      <c r="H4439" s="263">
        <f t="shared" si="69"/>
        <v>1.8877862774813292E-3</v>
      </c>
      <c r="I4439" s="262"/>
      <c r="J4439" s="266">
        <v>4437</v>
      </c>
      <c r="K4439">
        <v>1.8877862774813292E-3</v>
      </c>
      <c r="L4439" s="267">
        <v>1.7727555713227699E-3</v>
      </c>
    </row>
    <row r="4440" spans="1:12" ht="14.4" x14ac:dyDescent="0.3">
      <c r="A4440" s="8">
        <v>37699</v>
      </c>
      <c r="B4440" s="260">
        <v>866.45001200000002</v>
      </c>
      <c r="C4440" s="260">
        <v>874.98999000000003</v>
      </c>
      <c r="D4440" s="260">
        <v>861.21002199999998</v>
      </c>
      <c r="E4440" s="260">
        <v>874.02002000000005</v>
      </c>
      <c r="F4440" s="261">
        <v>874.02002000000005</v>
      </c>
      <c r="G4440" s="260">
        <v>1473400000</v>
      </c>
      <c r="H4440" s="263">
        <f t="shared" si="69"/>
        <v>8.7368086965875988E-3</v>
      </c>
      <c r="I4440" s="262"/>
      <c r="J4440" s="266">
        <v>4438</v>
      </c>
      <c r="K4440">
        <v>8.7368086965875988E-3</v>
      </c>
      <c r="L4440" s="267">
        <v>1.7739086226504024E-3</v>
      </c>
    </row>
    <row r="4441" spans="1:12" ht="14.4" x14ac:dyDescent="0.3">
      <c r="A4441" s="8">
        <v>37698</v>
      </c>
      <c r="B4441" s="260">
        <v>862.78997800000002</v>
      </c>
      <c r="C4441" s="260">
        <v>866.94000200000005</v>
      </c>
      <c r="D4441" s="260">
        <v>857.35998500000005</v>
      </c>
      <c r="E4441" s="260">
        <v>866.45001200000002</v>
      </c>
      <c r="F4441" s="261">
        <v>866.45001200000002</v>
      </c>
      <c r="G4441" s="260">
        <v>1555100000</v>
      </c>
      <c r="H4441" s="263">
        <f t="shared" si="69"/>
        <v>4.2420914629585508E-3</v>
      </c>
      <c r="I4441" s="262"/>
      <c r="J4441" s="266">
        <v>4439</v>
      </c>
      <c r="K4441">
        <v>4.2420914629585508E-3</v>
      </c>
      <c r="L4441" s="267">
        <v>1.7771106074729415E-3</v>
      </c>
    </row>
    <row r="4442" spans="1:12" ht="14.4" x14ac:dyDescent="0.3">
      <c r="A4442" s="8">
        <v>37697</v>
      </c>
      <c r="B4442" s="260">
        <v>833.27002000000005</v>
      </c>
      <c r="C4442" s="260">
        <v>862.78997800000002</v>
      </c>
      <c r="D4442" s="260">
        <v>827.169983</v>
      </c>
      <c r="E4442" s="260">
        <v>862.78997800000002</v>
      </c>
      <c r="F4442" s="261">
        <v>862.78997800000002</v>
      </c>
      <c r="G4442" s="260">
        <v>1700420000</v>
      </c>
      <c r="H4442" s="263">
        <f t="shared" si="69"/>
        <v>3.5426641174489841E-2</v>
      </c>
      <c r="I4442" s="262"/>
      <c r="J4442" s="266">
        <v>4440</v>
      </c>
      <c r="K4442">
        <v>3.5426641174489841E-2</v>
      </c>
      <c r="L4442" s="267">
        <v>1.7860341220182169E-3</v>
      </c>
    </row>
    <row r="4443" spans="1:12" ht="14.4" x14ac:dyDescent="0.3">
      <c r="A4443" s="8">
        <v>37694</v>
      </c>
      <c r="B4443" s="260">
        <v>831.89001499999995</v>
      </c>
      <c r="C4443" s="260">
        <v>841.39001499999995</v>
      </c>
      <c r="D4443" s="260">
        <v>828.26000999999997</v>
      </c>
      <c r="E4443" s="260">
        <v>833.27002000000005</v>
      </c>
      <c r="F4443" s="261">
        <v>833.27002000000005</v>
      </c>
      <c r="G4443" s="260">
        <v>1541900000</v>
      </c>
      <c r="H4443" s="263">
        <f t="shared" si="69"/>
        <v>1.646827696208859E-3</v>
      </c>
      <c r="I4443" s="262"/>
      <c r="J4443" s="266">
        <v>4441</v>
      </c>
      <c r="K4443">
        <v>1.646827696208859E-3</v>
      </c>
      <c r="L4443" s="267">
        <v>1.7900187810513078E-3</v>
      </c>
    </row>
    <row r="4444" spans="1:12" ht="14.4" x14ac:dyDescent="0.3">
      <c r="A4444" s="8">
        <v>37693</v>
      </c>
      <c r="B4444" s="260">
        <v>804.19000200000005</v>
      </c>
      <c r="C4444" s="260">
        <v>832.02002000000005</v>
      </c>
      <c r="D4444" s="260">
        <v>804.19000200000005</v>
      </c>
      <c r="E4444" s="260">
        <v>831.90002400000003</v>
      </c>
      <c r="F4444" s="261">
        <v>831.90002400000003</v>
      </c>
      <c r="G4444" s="260">
        <v>1816300000</v>
      </c>
      <c r="H4444" s="263">
        <f t="shared" si="69"/>
        <v>3.4457058569599054E-2</v>
      </c>
      <c r="I4444" s="262"/>
      <c r="J4444" s="266">
        <v>4442</v>
      </c>
      <c r="K4444">
        <v>3.4457058569599054E-2</v>
      </c>
      <c r="L4444" s="267">
        <v>1.7951456548348065E-3</v>
      </c>
    </row>
    <row r="4445" spans="1:12" ht="14.4" x14ac:dyDescent="0.3">
      <c r="A4445" s="8">
        <v>37692</v>
      </c>
      <c r="B4445" s="260">
        <v>800.72997999999995</v>
      </c>
      <c r="C4445" s="260">
        <v>804.19000200000005</v>
      </c>
      <c r="D4445" s="260">
        <v>788.90002400000003</v>
      </c>
      <c r="E4445" s="260">
        <v>804.19000200000005</v>
      </c>
      <c r="F4445" s="261">
        <v>804.19000200000005</v>
      </c>
      <c r="G4445" s="260">
        <v>1620000000</v>
      </c>
      <c r="H4445" s="263">
        <f t="shared" si="69"/>
        <v>4.3210846183130234E-3</v>
      </c>
      <c r="I4445" s="262"/>
      <c r="J4445" s="266">
        <v>4443</v>
      </c>
      <c r="K4445">
        <v>4.3210846183130234E-3</v>
      </c>
      <c r="L4445" s="267">
        <v>1.7972779690583404E-3</v>
      </c>
    </row>
    <row r="4446" spans="1:12" ht="14.4" x14ac:dyDescent="0.3">
      <c r="A4446" s="8">
        <v>37691</v>
      </c>
      <c r="B4446" s="260">
        <v>807.47997999999995</v>
      </c>
      <c r="C4446" s="260">
        <v>814.25</v>
      </c>
      <c r="D4446" s="260">
        <v>800.29998799999998</v>
      </c>
      <c r="E4446" s="260">
        <v>800.72997999999995</v>
      </c>
      <c r="F4446" s="261">
        <v>800.72997999999995</v>
      </c>
      <c r="G4446" s="260">
        <v>1427700000</v>
      </c>
      <c r="H4446" s="263">
        <f t="shared" si="69"/>
        <v>-8.3593403764635754E-3</v>
      </c>
      <c r="I4446" s="262"/>
      <c r="J4446" s="266">
        <v>4444</v>
      </c>
      <c r="K4446">
        <v>-8.3593403764635754E-3</v>
      </c>
      <c r="L4446" s="267">
        <v>1.8012533750264132E-3</v>
      </c>
    </row>
    <row r="4447" spans="1:12" ht="14.4" x14ac:dyDescent="0.3">
      <c r="A4447" s="8">
        <v>37690</v>
      </c>
      <c r="B4447" s="260">
        <v>828.89001499999995</v>
      </c>
      <c r="C4447" s="260">
        <v>828.89001499999995</v>
      </c>
      <c r="D4447" s="260">
        <v>806.57000700000003</v>
      </c>
      <c r="E4447" s="260">
        <v>807.47997999999995</v>
      </c>
      <c r="F4447" s="261">
        <v>807.47997999999995</v>
      </c>
      <c r="G4447" s="260">
        <v>1255000000</v>
      </c>
      <c r="H4447" s="263">
        <f t="shared" si="69"/>
        <v>-2.5829765846558057E-2</v>
      </c>
      <c r="I4447" s="262"/>
      <c r="J4447" s="266">
        <v>4445</v>
      </c>
      <c r="K4447">
        <v>-2.5829765846558057E-2</v>
      </c>
      <c r="L4447" s="267">
        <v>1.8035070386158997E-3</v>
      </c>
    </row>
    <row r="4448" spans="1:12" ht="14.4" x14ac:dyDescent="0.3">
      <c r="A4448" s="8">
        <v>37687</v>
      </c>
      <c r="B4448" s="260">
        <v>822.09997599999997</v>
      </c>
      <c r="C4448" s="260">
        <v>829.54998799999998</v>
      </c>
      <c r="D4448" s="260">
        <v>811.22997999999995</v>
      </c>
      <c r="E4448" s="260">
        <v>828.89001499999995</v>
      </c>
      <c r="F4448" s="261">
        <v>828.89001499999995</v>
      </c>
      <c r="G4448" s="260">
        <v>1368500000</v>
      </c>
      <c r="H4448" s="263">
        <f t="shared" si="69"/>
        <v>8.2593835278253064E-3</v>
      </c>
      <c r="I4448" s="262"/>
      <c r="J4448" s="266">
        <v>4446</v>
      </c>
      <c r="K4448">
        <v>8.2593835278253064E-3</v>
      </c>
      <c r="L4448" s="267">
        <v>1.8085145372810484E-3</v>
      </c>
    </row>
    <row r="4449" spans="1:12" ht="14.4" x14ac:dyDescent="0.3">
      <c r="A4449" s="8">
        <v>37686</v>
      </c>
      <c r="B4449" s="260">
        <v>829.84997599999997</v>
      </c>
      <c r="C4449" s="260">
        <v>829.84997599999997</v>
      </c>
      <c r="D4449" s="260">
        <v>819.84997599999997</v>
      </c>
      <c r="E4449" s="260">
        <v>822.09997599999997</v>
      </c>
      <c r="F4449" s="261">
        <v>822.09997599999997</v>
      </c>
      <c r="G4449" s="260">
        <v>1299200000</v>
      </c>
      <c r="H4449" s="263">
        <f t="shared" si="69"/>
        <v>-9.3390374454864113E-3</v>
      </c>
      <c r="I4449" s="262"/>
      <c r="J4449" s="266">
        <v>4447</v>
      </c>
      <c r="K4449">
        <v>-9.3390374454864113E-3</v>
      </c>
      <c r="L4449" s="267">
        <v>1.8119413406862217E-3</v>
      </c>
    </row>
    <row r="4450" spans="1:12" ht="14.4" x14ac:dyDescent="0.3">
      <c r="A4450" s="8">
        <v>37685</v>
      </c>
      <c r="B4450" s="260">
        <v>821.98999000000003</v>
      </c>
      <c r="C4450" s="260">
        <v>829.86999500000002</v>
      </c>
      <c r="D4450" s="260">
        <v>819</v>
      </c>
      <c r="E4450" s="260">
        <v>829.84997599999997</v>
      </c>
      <c r="F4450" s="261">
        <v>829.84997599999997</v>
      </c>
      <c r="G4450" s="260">
        <v>1332700000</v>
      </c>
      <c r="H4450" s="263">
        <f t="shared" si="69"/>
        <v>9.5621432080942193E-3</v>
      </c>
      <c r="I4450" s="262"/>
      <c r="J4450" s="266">
        <v>4448</v>
      </c>
      <c r="K4450">
        <v>9.5621432080942193E-3</v>
      </c>
      <c r="L4450" s="267">
        <v>1.8122511150014699E-3</v>
      </c>
    </row>
    <row r="4451" spans="1:12" ht="14.4" x14ac:dyDescent="0.3">
      <c r="A4451" s="8">
        <v>37684</v>
      </c>
      <c r="B4451" s="260">
        <v>834.80999799999995</v>
      </c>
      <c r="C4451" s="260">
        <v>835.42999299999997</v>
      </c>
      <c r="D4451" s="260">
        <v>821.96002199999998</v>
      </c>
      <c r="E4451" s="260">
        <v>821.98999000000003</v>
      </c>
      <c r="F4451" s="261">
        <v>821.98999000000003</v>
      </c>
      <c r="G4451" s="260">
        <v>1256600000</v>
      </c>
      <c r="H4451" s="263">
        <f t="shared" si="69"/>
        <v>-1.5356797391877806E-2</v>
      </c>
      <c r="I4451" s="262"/>
      <c r="J4451" s="266">
        <v>4449</v>
      </c>
      <c r="K4451">
        <v>-1.5356797391877806E-2</v>
      </c>
      <c r="L4451" s="267">
        <v>1.8126150315419395E-3</v>
      </c>
    </row>
    <row r="4452" spans="1:12" ht="14.4" x14ac:dyDescent="0.3">
      <c r="A4452" s="8">
        <v>37683</v>
      </c>
      <c r="B4452" s="260">
        <v>841.15002400000003</v>
      </c>
      <c r="C4452" s="260">
        <v>852.34002699999996</v>
      </c>
      <c r="D4452" s="260">
        <v>832.73999000000003</v>
      </c>
      <c r="E4452" s="260">
        <v>834.80999799999995</v>
      </c>
      <c r="F4452" s="261">
        <v>834.80999799999995</v>
      </c>
      <c r="G4452" s="260">
        <v>1208900000</v>
      </c>
      <c r="H4452" s="263">
        <f t="shared" si="69"/>
        <v>-7.5373308198349162E-3</v>
      </c>
      <c r="I4452" s="262"/>
      <c r="J4452" s="266">
        <v>4450</v>
      </c>
      <c r="K4452">
        <v>-7.5373308198349162E-3</v>
      </c>
      <c r="L4452" s="267">
        <v>1.8164915540092607E-3</v>
      </c>
    </row>
    <row r="4453" spans="1:12" ht="14.4" x14ac:dyDescent="0.3">
      <c r="A4453" s="8">
        <v>37680</v>
      </c>
      <c r="B4453" s="260">
        <v>837.28002900000001</v>
      </c>
      <c r="C4453" s="260">
        <v>847</v>
      </c>
      <c r="D4453" s="260">
        <v>837.28002900000001</v>
      </c>
      <c r="E4453" s="260">
        <v>841.15002400000003</v>
      </c>
      <c r="F4453" s="261">
        <v>841.15002400000003</v>
      </c>
      <c r="G4453" s="260">
        <v>1373300000</v>
      </c>
      <c r="H4453" s="263">
        <f t="shared" si="69"/>
        <v>4.6221035567062555E-3</v>
      </c>
      <c r="I4453" s="262"/>
      <c r="J4453" s="266">
        <v>4451</v>
      </c>
      <c r="K4453">
        <v>4.6221035567062555E-3</v>
      </c>
      <c r="L4453" s="267">
        <v>1.8171000126206524E-3</v>
      </c>
    </row>
    <row r="4454" spans="1:12" ht="14.4" x14ac:dyDescent="0.3">
      <c r="A4454" s="8">
        <v>37679</v>
      </c>
      <c r="B4454" s="260">
        <v>827.54998799999998</v>
      </c>
      <c r="C4454" s="260">
        <v>842.19000200000005</v>
      </c>
      <c r="D4454" s="260">
        <v>827.54998799999998</v>
      </c>
      <c r="E4454" s="260">
        <v>837.28002900000001</v>
      </c>
      <c r="F4454" s="261">
        <v>837.28002900000001</v>
      </c>
      <c r="G4454" s="260">
        <v>1287800000</v>
      </c>
      <c r="H4454" s="263">
        <f t="shared" si="69"/>
        <v>1.1757647442561534E-2</v>
      </c>
      <c r="I4454" s="262"/>
      <c r="J4454" s="266">
        <v>4452</v>
      </c>
      <c r="K4454">
        <v>1.1757647442561534E-2</v>
      </c>
      <c r="L4454" s="267">
        <v>1.8287205580510815E-3</v>
      </c>
    </row>
    <row r="4455" spans="1:12" ht="14.4" x14ac:dyDescent="0.3">
      <c r="A4455" s="8">
        <v>37678</v>
      </c>
      <c r="B4455" s="260">
        <v>838.57000700000003</v>
      </c>
      <c r="C4455" s="260">
        <v>840.09997599999997</v>
      </c>
      <c r="D4455" s="260">
        <v>826.67999299999997</v>
      </c>
      <c r="E4455" s="260">
        <v>827.54998799999998</v>
      </c>
      <c r="F4455" s="261">
        <v>827.54998799999998</v>
      </c>
      <c r="G4455" s="260">
        <v>1374400000</v>
      </c>
      <c r="H4455" s="263">
        <f t="shared" si="69"/>
        <v>-1.3141441868907729E-2</v>
      </c>
      <c r="I4455" s="262"/>
      <c r="J4455" s="266">
        <v>4453</v>
      </c>
      <c r="K4455">
        <v>-1.3141441868907729E-2</v>
      </c>
      <c r="L4455" s="267">
        <v>1.8339987718805444E-3</v>
      </c>
    </row>
    <row r="4456" spans="1:12" ht="14.4" x14ac:dyDescent="0.3">
      <c r="A4456" s="8">
        <v>37677</v>
      </c>
      <c r="B4456" s="260">
        <v>832.580017</v>
      </c>
      <c r="C4456" s="260">
        <v>839.54998799999998</v>
      </c>
      <c r="D4456" s="260">
        <v>818.53997800000002</v>
      </c>
      <c r="E4456" s="260">
        <v>838.57000700000003</v>
      </c>
      <c r="F4456" s="261">
        <v>838.57000700000003</v>
      </c>
      <c r="G4456" s="260">
        <v>1483700000</v>
      </c>
      <c r="H4456" s="263">
        <f t="shared" si="69"/>
        <v>7.1944916737054412E-3</v>
      </c>
      <c r="I4456" s="262"/>
      <c r="J4456" s="266">
        <v>4454</v>
      </c>
      <c r="K4456">
        <v>7.1944916737054412E-3</v>
      </c>
      <c r="L4456" s="267">
        <v>1.8347277308937027E-3</v>
      </c>
    </row>
    <row r="4457" spans="1:12" ht="14.4" x14ac:dyDescent="0.3">
      <c r="A4457" s="8">
        <v>37676</v>
      </c>
      <c r="B4457" s="260">
        <v>848.169983</v>
      </c>
      <c r="C4457" s="260">
        <v>848.169983</v>
      </c>
      <c r="D4457" s="260">
        <v>832.15997300000004</v>
      </c>
      <c r="E4457" s="260">
        <v>832.580017</v>
      </c>
      <c r="F4457" s="261">
        <v>832.580017</v>
      </c>
      <c r="G4457" s="260">
        <v>1229200000</v>
      </c>
      <c r="H4457" s="263">
        <f t="shared" si="69"/>
        <v>-1.8380709424374905E-2</v>
      </c>
      <c r="I4457" s="262"/>
      <c r="J4457" s="266">
        <v>4455</v>
      </c>
      <c r="K4457">
        <v>-1.8380709424374905E-2</v>
      </c>
      <c r="L4457" s="267">
        <v>1.8370592780630175E-3</v>
      </c>
    </row>
    <row r="4458" spans="1:12" ht="14.4" x14ac:dyDescent="0.3">
      <c r="A4458" s="8">
        <v>37673</v>
      </c>
      <c r="B4458" s="260">
        <v>837.09997599999997</v>
      </c>
      <c r="C4458" s="260">
        <v>852.28002900000001</v>
      </c>
      <c r="D4458" s="260">
        <v>831.47997999999995</v>
      </c>
      <c r="E4458" s="260">
        <v>848.169983</v>
      </c>
      <c r="F4458" s="261">
        <v>848.169983</v>
      </c>
      <c r="G4458" s="260">
        <v>1398200000</v>
      </c>
      <c r="H4458" s="263">
        <f t="shared" si="69"/>
        <v>1.3224235237584134E-2</v>
      </c>
      <c r="I4458" s="262"/>
      <c r="J4458" s="266">
        <v>4456</v>
      </c>
      <c r="K4458">
        <v>1.3224235237584134E-2</v>
      </c>
      <c r="L4458" s="267">
        <v>1.8374693420895199E-3</v>
      </c>
    </row>
    <row r="4459" spans="1:12" ht="14.4" x14ac:dyDescent="0.3">
      <c r="A4459" s="8">
        <v>37672</v>
      </c>
      <c r="B4459" s="260">
        <v>845.13000499999998</v>
      </c>
      <c r="C4459" s="260">
        <v>849.36999500000002</v>
      </c>
      <c r="D4459" s="260">
        <v>836.55999799999995</v>
      </c>
      <c r="E4459" s="260">
        <v>837.09997599999997</v>
      </c>
      <c r="F4459" s="261">
        <v>837.09997599999997</v>
      </c>
      <c r="G4459" s="260">
        <v>1194100000</v>
      </c>
      <c r="H4459" s="263">
        <f t="shared" si="69"/>
        <v>-9.5015310691755808E-3</v>
      </c>
      <c r="I4459" s="262"/>
      <c r="J4459" s="266">
        <v>4457</v>
      </c>
      <c r="K4459">
        <v>-9.5015310691755808E-3</v>
      </c>
      <c r="L4459" s="267">
        <v>1.8378718487074769E-3</v>
      </c>
    </row>
    <row r="4460" spans="1:12" ht="14.4" x14ac:dyDescent="0.3">
      <c r="A4460" s="8">
        <v>37671</v>
      </c>
      <c r="B4460" s="260">
        <v>851.169983</v>
      </c>
      <c r="C4460" s="260">
        <v>851.169983</v>
      </c>
      <c r="D4460" s="260">
        <v>838.78997800000002</v>
      </c>
      <c r="E4460" s="260">
        <v>845.13000499999998</v>
      </c>
      <c r="F4460" s="261">
        <v>845.13000499999998</v>
      </c>
      <c r="G4460" s="260">
        <v>1075600000</v>
      </c>
      <c r="H4460" s="263">
        <f t="shared" si="69"/>
        <v>-7.0960890546348356E-3</v>
      </c>
      <c r="I4460" s="262"/>
      <c r="J4460" s="266">
        <v>4458</v>
      </c>
      <c r="K4460">
        <v>-7.0960890546348356E-3</v>
      </c>
      <c r="L4460" s="267">
        <v>1.8380493665326805E-3</v>
      </c>
    </row>
    <row r="4461" spans="1:12" ht="14.4" x14ac:dyDescent="0.3">
      <c r="A4461" s="8">
        <v>37670</v>
      </c>
      <c r="B4461" s="260">
        <v>834.89001499999995</v>
      </c>
      <c r="C4461" s="260">
        <v>852.86999500000002</v>
      </c>
      <c r="D4461" s="260">
        <v>834.89001499999995</v>
      </c>
      <c r="E4461" s="260">
        <v>851.169983</v>
      </c>
      <c r="F4461" s="261">
        <v>851.169983</v>
      </c>
      <c r="G4461" s="260">
        <v>1250800000</v>
      </c>
      <c r="H4461" s="263">
        <f t="shared" si="69"/>
        <v>1.9499536115544579E-2</v>
      </c>
      <c r="I4461" s="262"/>
      <c r="J4461" s="266">
        <v>4459</v>
      </c>
      <c r="K4461">
        <v>1.9499536115544579E-2</v>
      </c>
      <c r="L4461" s="267">
        <v>1.8427450261295384E-3</v>
      </c>
    </row>
    <row r="4462" spans="1:12" ht="14.4" x14ac:dyDescent="0.3">
      <c r="A4462" s="8">
        <v>37666</v>
      </c>
      <c r="B4462" s="260">
        <v>817.36999500000002</v>
      </c>
      <c r="C4462" s="260">
        <v>834.89001499999995</v>
      </c>
      <c r="D4462" s="260">
        <v>815.03002900000001</v>
      </c>
      <c r="E4462" s="260">
        <v>834.89001499999995</v>
      </c>
      <c r="F4462" s="261">
        <v>834.89001499999995</v>
      </c>
      <c r="G4462" s="260">
        <v>1404600000</v>
      </c>
      <c r="H4462" s="263">
        <f t="shared" si="69"/>
        <v>2.143462582083152E-2</v>
      </c>
      <c r="I4462" s="262"/>
      <c r="J4462" s="266">
        <v>4460</v>
      </c>
      <c r="K4462">
        <v>2.143462582083152E-2</v>
      </c>
      <c r="L4462" s="267">
        <v>1.8434697567178298E-3</v>
      </c>
    </row>
    <row r="4463" spans="1:12" ht="14.4" x14ac:dyDescent="0.3">
      <c r="A4463" s="8">
        <v>37665</v>
      </c>
      <c r="B4463" s="260">
        <v>818.67999299999997</v>
      </c>
      <c r="C4463" s="260">
        <v>821.25</v>
      </c>
      <c r="D4463" s="260">
        <v>806.28997800000002</v>
      </c>
      <c r="E4463" s="260">
        <v>817.36999500000002</v>
      </c>
      <c r="F4463" s="261">
        <v>817.36999500000002</v>
      </c>
      <c r="G4463" s="260">
        <v>1489300000</v>
      </c>
      <c r="H4463" s="263">
        <f t="shared" si="69"/>
        <v>-1.600134376314178E-3</v>
      </c>
      <c r="I4463" s="262"/>
      <c r="J4463" s="266">
        <v>4461</v>
      </c>
      <c r="K4463">
        <v>-1.600134376314178E-3</v>
      </c>
      <c r="L4463" s="267">
        <v>1.8435334086464067E-3</v>
      </c>
    </row>
    <row r="4464" spans="1:12" ht="14.4" x14ac:dyDescent="0.3">
      <c r="A4464" s="8">
        <v>37664</v>
      </c>
      <c r="B4464" s="260">
        <v>829.20001200000002</v>
      </c>
      <c r="C4464" s="260">
        <v>832.11999500000002</v>
      </c>
      <c r="D4464" s="260">
        <v>818.48999000000003</v>
      </c>
      <c r="E4464" s="260">
        <v>818.67999299999997</v>
      </c>
      <c r="F4464" s="261">
        <v>818.67999299999997</v>
      </c>
      <c r="G4464" s="260">
        <v>1260500000</v>
      </c>
      <c r="H4464" s="263">
        <f t="shared" si="69"/>
        <v>-1.2686949888756209E-2</v>
      </c>
      <c r="I4464" s="262"/>
      <c r="J4464" s="266">
        <v>4462</v>
      </c>
      <c r="K4464">
        <v>-1.2686949888756209E-2</v>
      </c>
      <c r="L4464" s="267">
        <v>1.8436779355184029E-3</v>
      </c>
    </row>
    <row r="4465" spans="1:12" ht="14.4" x14ac:dyDescent="0.3">
      <c r="A4465" s="8">
        <v>37663</v>
      </c>
      <c r="B4465" s="260">
        <v>835.96997099999999</v>
      </c>
      <c r="C4465" s="260">
        <v>843.02002000000005</v>
      </c>
      <c r="D4465" s="260">
        <v>825.09002699999996</v>
      </c>
      <c r="E4465" s="260">
        <v>829.20001200000002</v>
      </c>
      <c r="F4465" s="261">
        <v>829.20001200000002</v>
      </c>
      <c r="G4465" s="260">
        <v>1307000000</v>
      </c>
      <c r="H4465" s="263">
        <f t="shared" si="69"/>
        <v>-8.0983279721179979E-3</v>
      </c>
      <c r="I4465" s="262"/>
      <c r="J4465" s="266">
        <v>4463</v>
      </c>
      <c r="K4465">
        <v>-8.0983279721179979E-3</v>
      </c>
      <c r="L4465" s="267">
        <v>1.8438500594335151E-3</v>
      </c>
    </row>
    <row r="4466" spans="1:12" ht="14.4" x14ac:dyDescent="0.3">
      <c r="A4466" s="8">
        <v>37662</v>
      </c>
      <c r="B4466" s="260">
        <v>829.69000200000005</v>
      </c>
      <c r="C4466" s="260">
        <v>837.15997300000004</v>
      </c>
      <c r="D4466" s="260">
        <v>823.53002900000001</v>
      </c>
      <c r="E4466" s="260">
        <v>835.96997099999999</v>
      </c>
      <c r="F4466" s="261">
        <v>835.96997099999999</v>
      </c>
      <c r="G4466" s="260">
        <v>1238200000</v>
      </c>
      <c r="H4466" s="263">
        <f t="shared" si="69"/>
        <v>7.569054688934213E-3</v>
      </c>
      <c r="I4466" s="262"/>
      <c r="J4466" s="266">
        <v>4464</v>
      </c>
      <c r="K4466">
        <v>7.569054688934213E-3</v>
      </c>
      <c r="L4466" s="267">
        <v>1.8445110430715256E-3</v>
      </c>
    </row>
    <row r="4467" spans="1:12" ht="14.4" x14ac:dyDescent="0.3">
      <c r="A4467" s="8">
        <v>37659</v>
      </c>
      <c r="B4467" s="260">
        <v>838.15002400000003</v>
      </c>
      <c r="C4467" s="260">
        <v>845.72997999999995</v>
      </c>
      <c r="D4467" s="260">
        <v>826.70001200000002</v>
      </c>
      <c r="E4467" s="260">
        <v>829.69000200000005</v>
      </c>
      <c r="F4467" s="261">
        <v>829.69000200000005</v>
      </c>
      <c r="G4467" s="260">
        <v>1276800000</v>
      </c>
      <c r="H4467" s="263">
        <f t="shared" si="69"/>
        <v>-1.0093684612243095E-2</v>
      </c>
      <c r="I4467" s="262"/>
      <c r="J4467" s="266">
        <v>4465</v>
      </c>
      <c r="K4467">
        <v>-1.0093684612243095E-2</v>
      </c>
      <c r="L4467" s="267">
        <v>1.8469873074458865E-3</v>
      </c>
    </row>
    <row r="4468" spans="1:12" ht="14.4" x14ac:dyDescent="0.3">
      <c r="A4468" s="8">
        <v>37658</v>
      </c>
      <c r="B4468" s="260">
        <v>843.59002699999996</v>
      </c>
      <c r="C4468" s="260">
        <v>844.22997999999995</v>
      </c>
      <c r="D4468" s="260">
        <v>833.25</v>
      </c>
      <c r="E4468" s="260">
        <v>838.15002400000003</v>
      </c>
      <c r="F4468" s="261">
        <v>838.15002400000003</v>
      </c>
      <c r="G4468" s="260">
        <v>1430900000</v>
      </c>
      <c r="H4468" s="263">
        <f t="shared" si="69"/>
        <v>-6.4486336086094264E-3</v>
      </c>
      <c r="I4468" s="262"/>
      <c r="J4468" s="266">
        <v>4466</v>
      </c>
      <c r="K4468">
        <v>-6.4486336086094264E-3</v>
      </c>
      <c r="L4468" s="267">
        <v>1.8471623993537893E-3</v>
      </c>
    </row>
    <row r="4469" spans="1:12" ht="14.4" x14ac:dyDescent="0.3">
      <c r="A4469" s="8">
        <v>37657</v>
      </c>
      <c r="B4469" s="260">
        <v>848.20001200000002</v>
      </c>
      <c r="C4469" s="260">
        <v>861.63000499999998</v>
      </c>
      <c r="D4469" s="260">
        <v>842.10998500000005</v>
      </c>
      <c r="E4469" s="260">
        <v>843.59002699999996</v>
      </c>
      <c r="F4469" s="261">
        <v>843.59002699999996</v>
      </c>
      <c r="G4469" s="260">
        <v>1450800000</v>
      </c>
      <c r="H4469" s="263">
        <f t="shared" si="69"/>
        <v>-5.4350211445175637E-3</v>
      </c>
      <c r="I4469" s="262"/>
      <c r="J4469" s="266">
        <v>4467</v>
      </c>
      <c r="K4469">
        <v>-5.4350211445175637E-3</v>
      </c>
      <c r="L4469" s="267">
        <v>1.8471813753215278E-3</v>
      </c>
    </row>
    <row r="4470" spans="1:12" ht="14.4" x14ac:dyDescent="0.3">
      <c r="A4470" s="8">
        <v>37656</v>
      </c>
      <c r="B4470" s="260">
        <v>860.32000700000003</v>
      </c>
      <c r="C4470" s="260">
        <v>860.32000700000003</v>
      </c>
      <c r="D4470" s="260">
        <v>840.19000200000005</v>
      </c>
      <c r="E4470" s="260">
        <v>848.20001200000002</v>
      </c>
      <c r="F4470" s="261">
        <v>848.20001200000002</v>
      </c>
      <c r="G4470" s="260">
        <v>1451600000</v>
      </c>
      <c r="H4470" s="263">
        <f t="shared" si="69"/>
        <v>-1.4087775364266307E-2</v>
      </c>
      <c r="I4470" s="262"/>
      <c r="J4470" s="266">
        <v>4468</v>
      </c>
      <c r="K4470">
        <v>-1.4087775364266307E-2</v>
      </c>
      <c r="L4470" s="267">
        <v>1.8473274655712265E-3</v>
      </c>
    </row>
    <row r="4471" spans="1:12" ht="14.4" x14ac:dyDescent="0.3">
      <c r="A4471" s="8">
        <v>37655</v>
      </c>
      <c r="B4471" s="260">
        <v>855.70001200000002</v>
      </c>
      <c r="C4471" s="260">
        <v>864.64001499999995</v>
      </c>
      <c r="D4471" s="260">
        <v>855.70001200000002</v>
      </c>
      <c r="E4471" s="260">
        <v>860.32000700000003</v>
      </c>
      <c r="F4471" s="261">
        <v>860.32000700000003</v>
      </c>
      <c r="G4471" s="260">
        <v>1258500000</v>
      </c>
      <c r="H4471" s="263">
        <f t="shared" si="69"/>
        <v>5.399082546699809E-3</v>
      </c>
      <c r="I4471" s="262"/>
      <c r="J4471" s="266">
        <v>4469</v>
      </c>
      <c r="K4471">
        <v>5.399082546699809E-3</v>
      </c>
      <c r="L4471" s="267">
        <v>1.8486064691751456E-3</v>
      </c>
    </row>
    <row r="4472" spans="1:12" ht="14.4" x14ac:dyDescent="0.3">
      <c r="A4472" s="8">
        <v>37652</v>
      </c>
      <c r="B4472" s="260">
        <v>844.60998500000005</v>
      </c>
      <c r="C4472" s="260">
        <v>858.330017</v>
      </c>
      <c r="D4472" s="260">
        <v>840.34002699999996</v>
      </c>
      <c r="E4472" s="260">
        <v>855.70001200000002</v>
      </c>
      <c r="F4472" s="261">
        <v>855.70001200000002</v>
      </c>
      <c r="G4472" s="260">
        <v>1578530000</v>
      </c>
      <c r="H4472" s="263">
        <f t="shared" si="69"/>
        <v>1.3130352703561707E-2</v>
      </c>
      <c r="I4472" s="262"/>
      <c r="J4472" s="266">
        <v>4470</v>
      </c>
      <c r="K4472">
        <v>1.3130352703561707E-2</v>
      </c>
      <c r="L4472" s="267">
        <v>1.8498406076093335E-3</v>
      </c>
    </row>
    <row r="4473" spans="1:12" ht="14.4" x14ac:dyDescent="0.3">
      <c r="A4473" s="8">
        <v>37651</v>
      </c>
      <c r="B4473" s="260">
        <v>864.35998500000005</v>
      </c>
      <c r="C4473" s="260">
        <v>865.47997999999995</v>
      </c>
      <c r="D4473" s="260">
        <v>843.73999000000003</v>
      </c>
      <c r="E4473" s="260">
        <v>844.60998500000005</v>
      </c>
      <c r="F4473" s="261">
        <v>844.60998500000005</v>
      </c>
      <c r="G4473" s="260">
        <v>1510300000</v>
      </c>
      <c r="H4473" s="263">
        <f t="shared" si="69"/>
        <v>-2.2849276161251264E-2</v>
      </c>
      <c r="I4473" s="262"/>
      <c r="J4473" s="266">
        <v>4471</v>
      </c>
      <c r="K4473">
        <v>-2.2849276161251264E-2</v>
      </c>
      <c r="L4473" s="267">
        <v>1.8526186105373955E-3</v>
      </c>
    </row>
    <row r="4474" spans="1:12" ht="14.4" x14ac:dyDescent="0.3">
      <c r="A4474" s="8">
        <v>37650</v>
      </c>
      <c r="B4474" s="260">
        <v>858.53997800000002</v>
      </c>
      <c r="C4474" s="260">
        <v>868.71997099999999</v>
      </c>
      <c r="D4474" s="260">
        <v>845.85998500000005</v>
      </c>
      <c r="E4474" s="260">
        <v>864.35998500000005</v>
      </c>
      <c r="F4474" s="261">
        <v>864.35998500000005</v>
      </c>
      <c r="G4474" s="260">
        <v>1595400000</v>
      </c>
      <c r="H4474" s="263">
        <f t="shared" si="69"/>
        <v>6.7789586380799056E-3</v>
      </c>
      <c r="I4474" s="262"/>
      <c r="J4474" s="266">
        <v>4472</v>
      </c>
      <c r="K4474">
        <v>6.7789586380799056E-3</v>
      </c>
      <c r="L4474" s="267">
        <v>1.8545315846115725E-3</v>
      </c>
    </row>
    <row r="4475" spans="1:12" ht="14.4" x14ac:dyDescent="0.3">
      <c r="A4475" s="8">
        <v>37649</v>
      </c>
      <c r="B4475" s="260">
        <v>847.47997999999995</v>
      </c>
      <c r="C4475" s="260">
        <v>860.76000999999997</v>
      </c>
      <c r="D4475" s="260">
        <v>847.47997999999995</v>
      </c>
      <c r="E4475" s="260">
        <v>858.53997800000002</v>
      </c>
      <c r="F4475" s="261">
        <v>858.53997800000002</v>
      </c>
      <c r="G4475" s="260">
        <v>1459100000</v>
      </c>
      <c r="H4475" s="263">
        <f t="shared" si="69"/>
        <v>1.3050453416020595E-2</v>
      </c>
      <c r="I4475" s="262"/>
      <c r="J4475" s="266">
        <v>4473</v>
      </c>
      <c r="K4475">
        <v>1.3050453416020595E-2</v>
      </c>
      <c r="L4475" s="267">
        <v>1.8558172520872752E-3</v>
      </c>
    </row>
    <row r="4476" spans="1:12" ht="14.4" x14ac:dyDescent="0.3">
      <c r="A4476" s="8">
        <v>37648</v>
      </c>
      <c r="B4476" s="260">
        <v>861.40002400000003</v>
      </c>
      <c r="C4476" s="260">
        <v>863.95001200000002</v>
      </c>
      <c r="D4476" s="260">
        <v>844.25</v>
      </c>
      <c r="E4476" s="260">
        <v>847.47997999999995</v>
      </c>
      <c r="F4476" s="261">
        <v>847.47997999999995</v>
      </c>
      <c r="G4476" s="260">
        <v>1435900000</v>
      </c>
      <c r="H4476" s="263">
        <f t="shared" si="69"/>
        <v>-1.6159790587607501E-2</v>
      </c>
      <c r="I4476" s="262"/>
      <c r="J4476" s="266">
        <v>4474</v>
      </c>
      <c r="K4476">
        <v>-1.6159790587607501E-2</v>
      </c>
      <c r="L4476" s="267">
        <v>1.8592627662392541E-3</v>
      </c>
    </row>
    <row r="4477" spans="1:12" ht="14.4" x14ac:dyDescent="0.3">
      <c r="A4477" s="8">
        <v>37645</v>
      </c>
      <c r="B4477" s="260">
        <v>887.34002699999996</v>
      </c>
      <c r="C4477" s="260">
        <v>887.34002699999996</v>
      </c>
      <c r="D4477" s="260">
        <v>859.71002199999998</v>
      </c>
      <c r="E4477" s="260">
        <v>861.40002400000003</v>
      </c>
      <c r="F4477" s="261">
        <v>861.40002400000003</v>
      </c>
      <c r="G4477" s="260">
        <v>1574800000</v>
      </c>
      <c r="H4477" s="263">
        <f t="shared" si="69"/>
        <v>-2.9233441759299712E-2</v>
      </c>
      <c r="I4477" s="262"/>
      <c r="J4477" s="266">
        <v>4475</v>
      </c>
      <c r="K4477">
        <v>-2.9233441759299712E-2</v>
      </c>
      <c r="L4477" s="267">
        <v>1.861130431553654E-3</v>
      </c>
    </row>
    <row r="4478" spans="1:12" ht="14.4" x14ac:dyDescent="0.3">
      <c r="A4478" s="8">
        <v>37644</v>
      </c>
      <c r="B4478" s="260">
        <v>878.35998500000005</v>
      </c>
      <c r="C4478" s="260">
        <v>890.25</v>
      </c>
      <c r="D4478" s="260">
        <v>876.89001499999995</v>
      </c>
      <c r="E4478" s="260">
        <v>887.34002699999996</v>
      </c>
      <c r="F4478" s="261">
        <v>887.34002699999996</v>
      </c>
      <c r="G4478" s="260">
        <v>1744550000</v>
      </c>
      <c r="H4478" s="263">
        <f t="shared" si="69"/>
        <v>1.0223646515500033E-2</v>
      </c>
      <c r="I4478" s="262"/>
      <c r="J4478" s="266">
        <v>4476</v>
      </c>
      <c r="K4478">
        <v>1.0223646515500033E-2</v>
      </c>
      <c r="L4478" s="267">
        <v>1.8613949658784132E-3</v>
      </c>
    </row>
    <row r="4479" spans="1:12" ht="14.4" x14ac:dyDescent="0.3">
      <c r="A4479" s="8">
        <v>37643</v>
      </c>
      <c r="B4479" s="260">
        <v>887.61999500000002</v>
      </c>
      <c r="C4479" s="260">
        <v>889.73999000000003</v>
      </c>
      <c r="D4479" s="260">
        <v>877.64001499999995</v>
      </c>
      <c r="E4479" s="260">
        <v>878.35998500000005</v>
      </c>
      <c r="F4479" s="261">
        <v>878.35998500000005</v>
      </c>
      <c r="G4479" s="260">
        <v>1560800000</v>
      </c>
      <c r="H4479" s="263">
        <f t="shared" si="69"/>
        <v>-1.0432403564770942E-2</v>
      </c>
      <c r="I4479" s="262"/>
      <c r="J4479" s="266">
        <v>4477</v>
      </c>
      <c r="K4479">
        <v>-1.0432403564770942E-2</v>
      </c>
      <c r="L4479" s="267">
        <v>1.8619344893302517E-3</v>
      </c>
    </row>
    <row r="4480" spans="1:12" ht="14.4" x14ac:dyDescent="0.3">
      <c r="A4480" s="8">
        <v>37642</v>
      </c>
      <c r="B4480" s="260">
        <v>901.78002900000001</v>
      </c>
      <c r="C4480" s="260">
        <v>906</v>
      </c>
      <c r="D4480" s="260">
        <v>887.61999500000002</v>
      </c>
      <c r="E4480" s="260">
        <v>887.61999500000002</v>
      </c>
      <c r="F4480" s="261">
        <v>887.61999500000002</v>
      </c>
      <c r="G4480" s="260">
        <v>1335200000</v>
      </c>
      <c r="H4480" s="263">
        <f t="shared" si="69"/>
        <v>-1.5702314915647789E-2</v>
      </c>
      <c r="I4480" s="262"/>
      <c r="J4480" s="266">
        <v>4478</v>
      </c>
      <c r="K4480">
        <v>-1.5702314915647789E-2</v>
      </c>
      <c r="L4480" s="267">
        <v>1.8631476508667011E-3</v>
      </c>
    </row>
    <row r="4481" spans="1:12" ht="14.4" x14ac:dyDescent="0.3">
      <c r="A4481" s="8">
        <v>37638</v>
      </c>
      <c r="B4481" s="260">
        <v>914.59997599999997</v>
      </c>
      <c r="C4481" s="260">
        <v>914.59997599999997</v>
      </c>
      <c r="D4481" s="260">
        <v>899.02002000000005</v>
      </c>
      <c r="E4481" s="260">
        <v>901.78002900000001</v>
      </c>
      <c r="F4481" s="261">
        <v>901.78002900000001</v>
      </c>
      <c r="G4481" s="260">
        <v>1358200000</v>
      </c>
      <c r="H4481" s="263">
        <f t="shared" si="69"/>
        <v>-1.4016999055770757E-2</v>
      </c>
      <c r="I4481" s="262"/>
      <c r="J4481" s="266">
        <v>4479</v>
      </c>
      <c r="K4481">
        <v>-1.4016999055770757E-2</v>
      </c>
      <c r="L4481" s="267">
        <v>1.8634626918293887E-3</v>
      </c>
    </row>
    <row r="4482" spans="1:12" ht="14.4" x14ac:dyDescent="0.3">
      <c r="A4482" s="8">
        <v>37637</v>
      </c>
      <c r="B4482" s="260">
        <v>918.21997099999999</v>
      </c>
      <c r="C4482" s="260">
        <v>926.03002900000001</v>
      </c>
      <c r="D4482" s="260">
        <v>911.97997999999995</v>
      </c>
      <c r="E4482" s="260">
        <v>914.59997599999997</v>
      </c>
      <c r="F4482" s="261">
        <v>914.59997599999997</v>
      </c>
      <c r="G4482" s="260">
        <v>1534600000</v>
      </c>
      <c r="H4482" s="263">
        <f t="shared" si="69"/>
        <v>-3.9424049948049078E-3</v>
      </c>
      <c r="I4482" s="262"/>
      <c r="J4482" s="266">
        <v>4480</v>
      </c>
      <c r="K4482">
        <v>-3.9424049948049078E-3</v>
      </c>
      <c r="L4482" s="267">
        <v>1.8646246414454276E-3</v>
      </c>
    </row>
    <row r="4483" spans="1:12" ht="14.4" x14ac:dyDescent="0.3">
      <c r="A4483" s="8">
        <v>37636</v>
      </c>
      <c r="B4483" s="260">
        <v>931.65997300000004</v>
      </c>
      <c r="C4483" s="260">
        <v>932.59002699999996</v>
      </c>
      <c r="D4483" s="260">
        <v>916.70001200000002</v>
      </c>
      <c r="E4483" s="260">
        <v>918.21997099999999</v>
      </c>
      <c r="F4483" s="261">
        <v>918.21997099999999</v>
      </c>
      <c r="G4483" s="260">
        <v>1432100000</v>
      </c>
      <c r="H4483" s="263">
        <f t="shared" si="69"/>
        <v>-1.4425866077215329E-2</v>
      </c>
      <c r="I4483" s="262"/>
      <c r="J4483" s="266">
        <v>4481</v>
      </c>
      <c r="K4483">
        <v>-1.4425866077215329E-2</v>
      </c>
      <c r="L4483" s="267">
        <v>1.8685643334607671E-3</v>
      </c>
    </row>
    <row r="4484" spans="1:12" ht="14.4" x14ac:dyDescent="0.3">
      <c r="A4484" s="8">
        <v>37635</v>
      </c>
      <c r="B4484" s="260">
        <v>926.26000999999997</v>
      </c>
      <c r="C4484" s="260">
        <v>931.65997300000004</v>
      </c>
      <c r="D4484" s="260">
        <v>921.71997099999999</v>
      </c>
      <c r="E4484" s="260">
        <v>931.65997300000004</v>
      </c>
      <c r="F4484" s="261">
        <v>931.65997300000004</v>
      </c>
      <c r="G4484" s="260">
        <v>1379400000</v>
      </c>
      <c r="H4484" s="263">
        <f t="shared" ref="H4484:H4547" si="70">(F4484-F4485)/F4485</f>
        <v>5.8298565647890502E-3</v>
      </c>
      <c r="I4484" s="262"/>
      <c r="J4484" s="266">
        <v>4482</v>
      </c>
      <c r="K4484">
        <v>5.8298565647890502E-3</v>
      </c>
      <c r="L4484" s="267">
        <v>1.8685899424381654E-3</v>
      </c>
    </row>
    <row r="4485" spans="1:12" ht="14.4" x14ac:dyDescent="0.3">
      <c r="A4485" s="8">
        <v>37634</v>
      </c>
      <c r="B4485" s="260">
        <v>927.57000700000003</v>
      </c>
      <c r="C4485" s="260">
        <v>935.04998799999998</v>
      </c>
      <c r="D4485" s="260">
        <v>922.04998799999998</v>
      </c>
      <c r="E4485" s="260">
        <v>926.26000999999997</v>
      </c>
      <c r="F4485" s="261">
        <v>926.26000999999997</v>
      </c>
      <c r="G4485" s="260">
        <v>1396300000</v>
      </c>
      <c r="H4485" s="263">
        <f t="shared" si="70"/>
        <v>-1.4122890888170628E-3</v>
      </c>
      <c r="I4485" s="262"/>
      <c r="J4485" s="266">
        <v>4483</v>
      </c>
      <c r="K4485">
        <v>-1.4122890888170628E-3</v>
      </c>
      <c r="L4485" s="267">
        <v>1.8701969703727125E-3</v>
      </c>
    </row>
    <row r="4486" spans="1:12" ht="14.4" x14ac:dyDescent="0.3">
      <c r="A4486" s="8">
        <v>37631</v>
      </c>
      <c r="B4486" s="260">
        <v>927.580017</v>
      </c>
      <c r="C4486" s="260">
        <v>932.89001499999995</v>
      </c>
      <c r="D4486" s="260">
        <v>917.65997300000004</v>
      </c>
      <c r="E4486" s="260">
        <v>927.57000700000003</v>
      </c>
      <c r="F4486" s="261">
        <v>927.57000700000003</v>
      </c>
      <c r="G4486" s="260">
        <v>1485400000</v>
      </c>
      <c r="H4486" s="263">
        <f t="shared" si="70"/>
        <v>0</v>
      </c>
      <c r="I4486" s="262"/>
      <c r="J4486" s="266">
        <v>4484</v>
      </c>
      <c r="K4486">
        <v>0</v>
      </c>
      <c r="L4486" s="267">
        <v>1.8712158435479603E-3</v>
      </c>
    </row>
    <row r="4487" spans="1:12" ht="14.4" x14ac:dyDescent="0.3">
      <c r="A4487" s="8">
        <v>37630</v>
      </c>
      <c r="B4487" s="260">
        <v>909.92999299999997</v>
      </c>
      <c r="C4487" s="260">
        <v>928.30999799999995</v>
      </c>
      <c r="D4487" s="260">
        <v>909.92999299999997</v>
      </c>
      <c r="E4487" s="260">
        <v>927.57000700000003</v>
      </c>
      <c r="F4487" s="261">
        <v>927.57000700000003</v>
      </c>
      <c r="G4487" s="260">
        <v>1560300000</v>
      </c>
      <c r="H4487" s="263">
        <f t="shared" si="70"/>
        <v>1.9386122158520896E-2</v>
      </c>
      <c r="I4487" s="262"/>
      <c r="J4487" s="266">
        <v>4485</v>
      </c>
      <c r="K4487">
        <v>1.9386122158520896E-2</v>
      </c>
      <c r="L4487" s="267">
        <v>1.8721337053632214E-3</v>
      </c>
    </row>
    <row r="4488" spans="1:12" ht="14.4" x14ac:dyDescent="0.3">
      <c r="A4488" s="8">
        <v>37629</v>
      </c>
      <c r="B4488" s="260">
        <v>922.92999299999997</v>
      </c>
      <c r="C4488" s="260">
        <v>922.92999299999997</v>
      </c>
      <c r="D4488" s="260">
        <v>908.32000700000003</v>
      </c>
      <c r="E4488" s="260">
        <v>909.92999299999997</v>
      </c>
      <c r="F4488" s="261">
        <v>909.92999299999997</v>
      </c>
      <c r="G4488" s="260">
        <v>1467600000</v>
      </c>
      <c r="H4488" s="263">
        <f t="shared" si="70"/>
        <v>-1.408557539423253E-2</v>
      </c>
      <c r="I4488" s="262"/>
      <c r="J4488" s="266">
        <v>4486</v>
      </c>
      <c r="K4488">
        <v>-1.408557539423253E-2</v>
      </c>
      <c r="L4488" s="267">
        <v>1.8727515348587582E-3</v>
      </c>
    </row>
    <row r="4489" spans="1:12" ht="14.4" x14ac:dyDescent="0.3">
      <c r="A4489" s="8">
        <v>37628</v>
      </c>
      <c r="B4489" s="260">
        <v>929.01000999999997</v>
      </c>
      <c r="C4489" s="260">
        <v>930.80999799999995</v>
      </c>
      <c r="D4489" s="260">
        <v>919.92999299999997</v>
      </c>
      <c r="E4489" s="260">
        <v>922.92999299999997</v>
      </c>
      <c r="F4489" s="261">
        <v>922.92999299999997</v>
      </c>
      <c r="G4489" s="260">
        <v>1545200000</v>
      </c>
      <c r="H4489" s="263">
        <f t="shared" si="70"/>
        <v>-6.544619470784818E-3</v>
      </c>
      <c r="I4489" s="262"/>
      <c r="J4489" s="266">
        <v>4487</v>
      </c>
      <c r="K4489">
        <v>-6.544619470784818E-3</v>
      </c>
      <c r="L4489" s="267">
        <v>1.8745842627647428E-3</v>
      </c>
    </row>
    <row r="4490" spans="1:12" ht="14.4" x14ac:dyDescent="0.3">
      <c r="A4490" s="8">
        <v>37627</v>
      </c>
      <c r="B4490" s="260">
        <v>908.59002699999996</v>
      </c>
      <c r="C4490" s="260">
        <v>931.77002000000005</v>
      </c>
      <c r="D4490" s="260">
        <v>908.59002699999996</v>
      </c>
      <c r="E4490" s="260">
        <v>929.01000999999997</v>
      </c>
      <c r="F4490" s="261">
        <v>929.01000999999997</v>
      </c>
      <c r="G4490" s="260">
        <v>1435900000</v>
      </c>
      <c r="H4490" s="263">
        <f t="shared" si="70"/>
        <v>2.2474364007079292E-2</v>
      </c>
      <c r="I4490" s="262"/>
      <c r="J4490" s="266">
        <v>4488</v>
      </c>
      <c r="K4490">
        <v>2.2474364007079292E-2</v>
      </c>
      <c r="L4490" s="267">
        <v>1.8784729417012315E-3</v>
      </c>
    </row>
    <row r="4491" spans="1:12" ht="14.4" x14ac:dyDescent="0.3">
      <c r="A4491" s="8">
        <v>37624</v>
      </c>
      <c r="B4491" s="260">
        <v>909.03002900000001</v>
      </c>
      <c r="C4491" s="260">
        <v>911.25</v>
      </c>
      <c r="D4491" s="260">
        <v>903.07000700000003</v>
      </c>
      <c r="E4491" s="260">
        <v>908.59002699999996</v>
      </c>
      <c r="F4491" s="261">
        <v>908.59002699999996</v>
      </c>
      <c r="G4491" s="260">
        <v>1130800000</v>
      </c>
      <c r="H4491" s="263">
        <f t="shared" si="70"/>
        <v>-4.8403461487854711E-4</v>
      </c>
      <c r="I4491" s="262"/>
      <c r="J4491" s="266">
        <v>4489</v>
      </c>
      <c r="K4491">
        <v>-4.8403461487854711E-4</v>
      </c>
      <c r="L4491" s="267">
        <v>1.8826052460952686E-3</v>
      </c>
    </row>
    <row r="4492" spans="1:12" ht="14.4" x14ac:dyDescent="0.3">
      <c r="A4492" s="8">
        <v>37623</v>
      </c>
      <c r="B4492" s="260">
        <v>879.82000700000003</v>
      </c>
      <c r="C4492" s="260">
        <v>909.03002900000001</v>
      </c>
      <c r="D4492" s="260">
        <v>879.82000700000003</v>
      </c>
      <c r="E4492" s="260">
        <v>909.03002900000001</v>
      </c>
      <c r="F4492" s="261">
        <v>909.03002900000001</v>
      </c>
      <c r="G4492" s="260">
        <v>1229200000</v>
      </c>
      <c r="H4492" s="263">
        <f t="shared" si="70"/>
        <v>3.3199997462662813E-2</v>
      </c>
      <c r="I4492" s="262"/>
      <c r="J4492" s="266">
        <v>4490</v>
      </c>
      <c r="K4492">
        <v>3.3199997462662813E-2</v>
      </c>
      <c r="L4492" s="267">
        <v>1.8835596424574864E-3</v>
      </c>
    </row>
    <row r="4493" spans="1:12" ht="14.4" x14ac:dyDescent="0.3">
      <c r="A4493" s="8">
        <v>37621</v>
      </c>
      <c r="B4493" s="260">
        <v>879.39001499999995</v>
      </c>
      <c r="C4493" s="260">
        <v>881.92999299999997</v>
      </c>
      <c r="D4493" s="260">
        <v>869.45001200000002</v>
      </c>
      <c r="E4493" s="260">
        <v>879.82000700000003</v>
      </c>
      <c r="F4493" s="261">
        <v>879.82000700000003</v>
      </c>
      <c r="G4493" s="260">
        <v>1088500000</v>
      </c>
      <c r="H4493" s="263">
        <f t="shared" si="70"/>
        <v>4.8896620687702925E-4</v>
      </c>
      <c r="I4493" s="262"/>
      <c r="J4493" s="266">
        <v>4491</v>
      </c>
      <c r="K4493">
        <v>4.8896620687702925E-4</v>
      </c>
      <c r="L4493" s="267">
        <v>1.8850254197064777E-3</v>
      </c>
    </row>
    <row r="4494" spans="1:12" ht="14.4" x14ac:dyDescent="0.3">
      <c r="A4494" s="8">
        <v>37620</v>
      </c>
      <c r="B4494" s="260">
        <v>875.40002400000003</v>
      </c>
      <c r="C4494" s="260">
        <v>882.09997599999997</v>
      </c>
      <c r="D4494" s="260">
        <v>870.22997999999995</v>
      </c>
      <c r="E4494" s="260">
        <v>879.39001499999995</v>
      </c>
      <c r="F4494" s="261">
        <v>879.39001499999995</v>
      </c>
      <c r="G4494" s="260">
        <v>1057800000</v>
      </c>
      <c r="H4494" s="263">
        <f t="shared" si="70"/>
        <v>4.5579059751087213E-3</v>
      </c>
      <c r="I4494" s="262"/>
      <c r="J4494" s="266">
        <v>4492</v>
      </c>
      <c r="K4494">
        <v>4.5579059751087213E-3</v>
      </c>
      <c r="L4494" s="267">
        <v>1.8877862774813292E-3</v>
      </c>
    </row>
    <row r="4495" spans="1:12" ht="14.4" x14ac:dyDescent="0.3">
      <c r="A4495" s="8">
        <v>37617</v>
      </c>
      <c r="B4495" s="260">
        <v>889.65997300000004</v>
      </c>
      <c r="C4495" s="260">
        <v>890.46002199999998</v>
      </c>
      <c r="D4495" s="260">
        <v>873.61999500000002</v>
      </c>
      <c r="E4495" s="260">
        <v>875.40002400000003</v>
      </c>
      <c r="F4495" s="261">
        <v>875.40002400000003</v>
      </c>
      <c r="G4495" s="260">
        <v>758400000</v>
      </c>
      <c r="H4495" s="263">
        <f t="shared" si="70"/>
        <v>-1.6028538354844031E-2</v>
      </c>
      <c r="I4495" s="262"/>
      <c r="J4495" s="266">
        <v>4493</v>
      </c>
      <c r="K4495">
        <v>-1.6028538354844031E-2</v>
      </c>
      <c r="L4495" s="267">
        <v>1.889103523332224E-3</v>
      </c>
    </row>
    <row r="4496" spans="1:12" ht="14.4" x14ac:dyDescent="0.3">
      <c r="A4496" s="8">
        <v>37616</v>
      </c>
      <c r="B4496" s="260">
        <v>892.46997099999999</v>
      </c>
      <c r="C4496" s="260">
        <v>903.89001499999995</v>
      </c>
      <c r="D4496" s="260">
        <v>887.47997999999995</v>
      </c>
      <c r="E4496" s="260">
        <v>889.65997300000004</v>
      </c>
      <c r="F4496" s="261">
        <v>889.65997300000004</v>
      </c>
      <c r="G4496" s="260">
        <v>721100000</v>
      </c>
      <c r="H4496" s="263">
        <f t="shared" si="70"/>
        <v>-3.1485630792164217E-3</v>
      </c>
      <c r="I4496" s="262"/>
      <c r="J4496" s="266">
        <v>4494</v>
      </c>
      <c r="K4496">
        <v>-3.1485630792164217E-3</v>
      </c>
      <c r="L4496" s="267">
        <v>1.8898861623204584E-3</v>
      </c>
    </row>
    <row r="4497" spans="1:12" ht="14.4" x14ac:dyDescent="0.3">
      <c r="A4497" s="8">
        <v>37614</v>
      </c>
      <c r="B4497" s="260">
        <v>897.38000499999998</v>
      </c>
      <c r="C4497" s="260">
        <v>897.38000499999998</v>
      </c>
      <c r="D4497" s="260">
        <v>892.28997800000002</v>
      </c>
      <c r="E4497" s="260">
        <v>892.46997099999999</v>
      </c>
      <c r="F4497" s="261">
        <v>892.46997099999999</v>
      </c>
      <c r="G4497" s="260">
        <v>458310000</v>
      </c>
      <c r="H4497" s="263">
        <f t="shared" si="70"/>
        <v>-5.4715215099984272E-3</v>
      </c>
      <c r="I4497" s="262"/>
      <c r="J4497" s="266">
        <v>4495</v>
      </c>
      <c r="K4497">
        <v>-5.4715215099984272E-3</v>
      </c>
      <c r="L4497" s="267">
        <v>1.8902102199251499E-3</v>
      </c>
    </row>
    <row r="4498" spans="1:12" ht="14.4" x14ac:dyDescent="0.3">
      <c r="A4498" s="8">
        <v>37613</v>
      </c>
      <c r="B4498" s="260">
        <v>895.73999000000003</v>
      </c>
      <c r="C4498" s="260">
        <v>902.42999299999997</v>
      </c>
      <c r="D4498" s="260">
        <v>892.26000999999997</v>
      </c>
      <c r="E4498" s="260">
        <v>897.38000499999998</v>
      </c>
      <c r="F4498" s="261">
        <v>897.38000499999998</v>
      </c>
      <c r="G4498" s="260">
        <v>1112100000</v>
      </c>
      <c r="H4498" s="263">
        <f t="shared" si="70"/>
        <v>1.8085145372810484E-3</v>
      </c>
      <c r="I4498" s="262"/>
      <c r="J4498" s="266">
        <v>4496</v>
      </c>
      <c r="K4498">
        <v>1.8085145372810484E-3</v>
      </c>
      <c r="L4498" s="267">
        <v>1.8916637316117458E-3</v>
      </c>
    </row>
    <row r="4499" spans="1:12" ht="14.4" x14ac:dyDescent="0.3">
      <c r="A4499" s="8">
        <v>37610</v>
      </c>
      <c r="B4499" s="260">
        <v>884.25</v>
      </c>
      <c r="C4499" s="260">
        <v>897.78997800000002</v>
      </c>
      <c r="D4499" s="260">
        <v>884.25</v>
      </c>
      <c r="E4499" s="260">
        <v>895.76000999999997</v>
      </c>
      <c r="F4499" s="261">
        <v>895.76000999999997</v>
      </c>
      <c r="G4499" s="260">
        <v>1782730000</v>
      </c>
      <c r="H4499" s="263">
        <f t="shared" si="70"/>
        <v>1.3016692111959249E-2</v>
      </c>
      <c r="I4499" s="262"/>
      <c r="J4499" s="266">
        <v>4497</v>
      </c>
      <c r="K4499">
        <v>1.3016692111959249E-2</v>
      </c>
      <c r="L4499" s="267">
        <v>1.8945467307873187E-3</v>
      </c>
    </row>
    <row r="4500" spans="1:12" ht="14.4" x14ac:dyDescent="0.3">
      <c r="A4500" s="8">
        <v>37609</v>
      </c>
      <c r="B4500" s="260">
        <v>890.02002000000005</v>
      </c>
      <c r="C4500" s="260">
        <v>899.19000200000005</v>
      </c>
      <c r="D4500" s="260">
        <v>880.32000700000003</v>
      </c>
      <c r="E4500" s="260">
        <v>884.25</v>
      </c>
      <c r="F4500" s="261">
        <v>884.25</v>
      </c>
      <c r="G4500" s="260">
        <v>1385900000</v>
      </c>
      <c r="H4500" s="263">
        <f t="shared" si="70"/>
        <v>-7.7093938398273927E-3</v>
      </c>
      <c r="I4500" s="262"/>
      <c r="J4500" s="266">
        <v>4498</v>
      </c>
      <c r="K4500">
        <v>-7.7093938398273927E-3</v>
      </c>
      <c r="L4500" s="267">
        <v>1.895769140394882E-3</v>
      </c>
    </row>
    <row r="4501" spans="1:12" ht="14.4" x14ac:dyDescent="0.3">
      <c r="A4501" s="8">
        <v>37608</v>
      </c>
      <c r="B4501" s="260">
        <v>902.98999000000003</v>
      </c>
      <c r="C4501" s="260">
        <v>902.98999000000003</v>
      </c>
      <c r="D4501" s="260">
        <v>887.82000700000003</v>
      </c>
      <c r="E4501" s="260">
        <v>891.11999500000002</v>
      </c>
      <c r="F4501" s="261">
        <v>891.11999500000002</v>
      </c>
      <c r="G4501" s="260">
        <v>1446200000</v>
      </c>
      <c r="H4501" s="263">
        <f t="shared" si="70"/>
        <v>-1.3145212163426104E-2</v>
      </c>
      <c r="I4501" s="262"/>
      <c r="J4501" s="266">
        <v>4499</v>
      </c>
      <c r="K4501">
        <v>-1.3145212163426104E-2</v>
      </c>
      <c r="L4501" s="267">
        <v>1.8973348214285884E-3</v>
      </c>
    </row>
    <row r="4502" spans="1:12" ht="14.4" x14ac:dyDescent="0.3">
      <c r="A4502" s="8">
        <v>37607</v>
      </c>
      <c r="B4502" s="260">
        <v>910.40002400000003</v>
      </c>
      <c r="C4502" s="260">
        <v>911.21997099999999</v>
      </c>
      <c r="D4502" s="260">
        <v>901.73999000000003</v>
      </c>
      <c r="E4502" s="260">
        <v>902.98999000000003</v>
      </c>
      <c r="F4502" s="261">
        <v>902.98999000000003</v>
      </c>
      <c r="G4502" s="260">
        <v>1251800000</v>
      </c>
      <c r="H4502" s="263">
        <f t="shared" si="70"/>
        <v>-8.1393165692622994E-3</v>
      </c>
      <c r="I4502" s="262"/>
      <c r="J4502" s="266">
        <v>4500</v>
      </c>
      <c r="K4502">
        <v>-8.1393165692622994E-3</v>
      </c>
      <c r="L4502" s="267">
        <v>1.8978267526508089E-3</v>
      </c>
    </row>
    <row r="4503" spans="1:12" ht="14.4" x14ac:dyDescent="0.3">
      <c r="A4503" s="8">
        <v>37606</v>
      </c>
      <c r="B4503" s="260">
        <v>889.47997999999995</v>
      </c>
      <c r="C4503" s="260">
        <v>910.419983</v>
      </c>
      <c r="D4503" s="260">
        <v>889.47997999999995</v>
      </c>
      <c r="E4503" s="260">
        <v>910.40002400000003</v>
      </c>
      <c r="F4503" s="261">
        <v>910.40002400000003</v>
      </c>
      <c r="G4503" s="260">
        <v>1271600000</v>
      </c>
      <c r="H4503" s="263">
        <f t="shared" si="70"/>
        <v>2.3519409621788313E-2</v>
      </c>
      <c r="I4503" s="262"/>
      <c r="J4503" s="266">
        <v>4501</v>
      </c>
      <c r="K4503">
        <v>2.3519409621788313E-2</v>
      </c>
      <c r="L4503" s="267">
        <v>1.8992797717919819E-3</v>
      </c>
    </row>
    <row r="4504" spans="1:12" ht="14.4" x14ac:dyDescent="0.3">
      <c r="A4504" s="8">
        <v>37603</v>
      </c>
      <c r="B4504" s="260">
        <v>901.580017</v>
      </c>
      <c r="C4504" s="260">
        <v>901.580017</v>
      </c>
      <c r="D4504" s="260">
        <v>888.47997999999995</v>
      </c>
      <c r="E4504" s="260">
        <v>889.47997999999995</v>
      </c>
      <c r="F4504" s="261">
        <v>889.47997999999995</v>
      </c>
      <c r="G4504" s="260">
        <v>1330800000</v>
      </c>
      <c r="H4504" s="263">
        <f t="shared" si="70"/>
        <v>-1.3420924124142431E-2</v>
      </c>
      <c r="I4504" s="262"/>
      <c r="J4504" s="266">
        <v>4502</v>
      </c>
      <c r="K4504">
        <v>-1.3420924124142431E-2</v>
      </c>
      <c r="L4504" s="267">
        <v>1.9038398679466172E-3</v>
      </c>
    </row>
    <row r="4505" spans="1:12" ht="14.4" x14ac:dyDescent="0.3">
      <c r="A4505" s="8">
        <v>37602</v>
      </c>
      <c r="B4505" s="260">
        <v>904.96002199999998</v>
      </c>
      <c r="C4505" s="260">
        <v>908.36999500000002</v>
      </c>
      <c r="D4505" s="260">
        <v>897</v>
      </c>
      <c r="E4505" s="260">
        <v>901.580017</v>
      </c>
      <c r="F4505" s="261">
        <v>901.580017</v>
      </c>
      <c r="G4505" s="260">
        <v>1255300000</v>
      </c>
      <c r="H4505" s="263">
        <f t="shared" si="70"/>
        <v>-3.7349771457638853E-3</v>
      </c>
      <c r="I4505" s="262"/>
      <c r="J4505" s="266">
        <v>4503</v>
      </c>
      <c r="K4505">
        <v>-3.7349771457638853E-3</v>
      </c>
      <c r="L4505" s="267">
        <v>1.9077785929669977E-3</v>
      </c>
    </row>
    <row r="4506" spans="1:12" ht="14.4" x14ac:dyDescent="0.3">
      <c r="A4506" s="8">
        <v>37601</v>
      </c>
      <c r="B4506" s="260">
        <v>904.45001200000002</v>
      </c>
      <c r="C4506" s="260">
        <v>909.94000200000005</v>
      </c>
      <c r="D4506" s="260">
        <v>896.47997999999995</v>
      </c>
      <c r="E4506" s="260">
        <v>904.96002199999998</v>
      </c>
      <c r="F4506" s="261">
        <v>904.96002199999998</v>
      </c>
      <c r="G4506" s="260">
        <v>1285100000</v>
      </c>
      <c r="H4506" s="263">
        <f t="shared" si="70"/>
        <v>5.6388964921586589E-4</v>
      </c>
      <c r="I4506" s="262"/>
      <c r="J4506" s="266">
        <v>4504</v>
      </c>
      <c r="K4506">
        <v>5.6388964921586589E-4</v>
      </c>
      <c r="L4506" s="267">
        <v>1.9108685050302067E-3</v>
      </c>
    </row>
    <row r="4507" spans="1:12" ht="14.4" x14ac:dyDescent="0.3">
      <c r="A4507" s="8">
        <v>37600</v>
      </c>
      <c r="B4507" s="260">
        <v>892</v>
      </c>
      <c r="C4507" s="260">
        <v>904.95001200000002</v>
      </c>
      <c r="D4507" s="260">
        <v>892</v>
      </c>
      <c r="E4507" s="260">
        <v>904.45001200000002</v>
      </c>
      <c r="F4507" s="261">
        <v>904.45001200000002</v>
      </c>
      <c r="G4507" s="260">
        <v>1286600000</v>
      </c>
      <c r="H4507" s="263">
        <f t="shared" si="70"/>
        <v>1.3957412556053829E-2</v>
      </c>
      <c r="I4507" s="262"/>
      <c r="J4507" s="266">
        <v>4505</v>
      </c>
      <c r="K4507">
        <v>1.3957412556053829E-2</v>
      </c>
      <c r="L4507" s="267">
        <v>1.9178866133230566E-3</v>
      </c>
    </row>
    <row r="4508" spans="1:12" ht="14.4" x14ac:dyDescent="0.3">
      <c r="A4508" s="8">
        <v>37599</v>
      </c>
      <c r="B4508" s="260">
        <v>912.22997999999995</v>
      </c>
      <c r="C4508" s="260">
        <v>912.22997999999995</v>
      </c>
      <c r="D4508" s="260">
        <v>891.96997099999999</v>
      </c>
      <c r="E4508" s="260">
        <v>892</v>
      </c>
      <c r="F4508" s="261">
        <v>892</v>
      </c>
      <c r="G4508" s="260">
        <v>1320800000</v>
      </c>
      <c r="H4508" s="263">
        <f t="shared" si="70"/>
        <v>-2.2176403367054388E-2</v>
      </c>
      <c r="I4508" s="262"/>
      <c r="J4508" s="266">
        <v>4506</v>
      </c>
      <c r="K4508">
        <v>-2.2176403367054388E-2</v>
      </c>
      <c r="L4508" s="267">
        <v>1.9198171060099216E-3</v>
      </c>
    </row>
    <row r="4509" spans="1:12" ht="14.4" x14ac:dyDescent="0.3">
      <c r="A4509" s="8">
        <v>37596</v>
      </c>
      <c r="B4509" s="260">
        <v>906.54998799999998</v>
      </c>
      <c r="C4509" s="260">
        <v>915.47997999999995</v>
      </c>
      <c r="D4509" s="260">
        <v>895.96002199999998</v>
      </c>
      <c r="E4509" s="260">
        <v>912.22997999999995</v>
      </c>
      <c r="F4509" s="261">
        <v>912.22997999999995</v>
      </c>
      <c r="G4509" s="260">
        <v>1241100000</v>
      </c>
      <c r="H4509" s="263">
        <f t="shared" si="70"/>
        <v>6.2655033646086926E-3</v>
      </c>
      <c r="I4509" s="262"/>
      <c r="J4509" s="266">
        <v>4507</v>
      </c>
      <c r="K4509">
        <v>6.2655033646086926E-3</v>
      </c>
      <c r="L4509" s="267">
        <v>1.9204461816167387E-3</v>
      </c>
    </row>
    <row r="4510" spans="1:12" ht="14.4" x14ac:dyDescent="0.3">
      <c r="A4510" s="8">
        <v>37595</v>
      </c>
      <c r="B4510" s="260">
        <v>917.580017</v>
      </c>
      <c r="C4510" s="260">
        <v>921.48999000000003</v>
      </c>
      <c r="D4510" s="260">
        <v>905.90002400000003</v>
      </c>
      <c r="E4510" s="260">
        <v>906.54998799999998</v>
      </c>
      <c r="F4510" s="261">
        <v>906.54998799999998</v>
      </c>
      <c r="G4510" s="260">
        <v>1250200000</v>
      </c>
      <c r="H4510" s="263">
        <f t="shared" si="70"/>
        <v>-1.2020781616476739E-2</v>
      </c>
      <c r="I4510" s="262"/>
      <c r="J4510" s="266">
        <v>4508</v>
      </c>
      <c r="K4510">
        <v>-1.2020781616476739E-2</v>
      </c>
      <c r="L4510" s="267">
        <v>1.9204473446412043E-3</v>
      </c>
    </row>
    <row r="4511" spans="1:12" ht="14.4" x14ac:dyDescent="0.3">
      <c r="A4511" s="8">
        <v>37594</v>
      </c>
      <c r="B4511" s="260">
        <v>920.75</v>
      </c>
      <c r="C4511" s="260">
        <v>925.25</v>
      </c>
      <c r="D4511" s="260">
        <v>909.51000999999997</v>
      </c>
      <c r="E4511" s="260">
        <v>917.580017</v>
      </c>
      <c r="F4511" s="261">
        <v>917.580017</v>
      </c>
      <c r="G4511" s="260">
        <v>1588900000</v>
      </c>
      <c r="H4511" s="263">
        <f t="shared" si="70"/>
        <v>-3.4428270431713301E-3</v>
      </c>
      <c r="I4511" s="262"/>
      <c r="J4511" s="266">
        <v>4509</v>
      </c>
      <c r="K4511">
        <v>-3.4428270431713301E-3</v>
      </c>
      <c r="L4511" s="267">
        <v>1.9221827009933052E-3</v>
      </c>
    </row>
    <row r="4512" spans="1:12" ht="14.4" x14ac:dyDescent="0.3">
      <c r="A4512" s="8">
        <v>37593</v>
      </c>
      <c r="B4512" s="260">
        <v>934.53002900000001</v>
      </c>
      <c r="C4512" s="260">
        <v>934.53002900000001</v>
      </c>
      <c r="D4512" s="260">
        <v>918.72997999999995</v>
      </c>
      <c r="E4512" s="260">
        <v>920.75</v>
      </c>
      <c r="F4512" s="261">
        <v>920.75</v>
      </c>
      <c r="G4512" s="260">
        <v>1488400000</v>
      </c>
      <c r="H4512" s="263">
        <f t="shared" si="70"/>
        <v>-1.4745410604670909E-2</v>
      </c>
      <c r="I4512" s="262"/>
      <c r="J4512" s="266">
        <v>4510</v>
      </c>
      <c r="K4512">
        <v>-1.4745410604670909E-2</v>
      </c>
      <c r="L4512" s="267">
        <v>1.9247225860843302E-3</v>
      </c>
    </row>
    <row r="4513" spans="1:12" ht="14.4" x14ac:dyDescent="0.3">
      <c r="A4513" s="8">
        <v>37592</v>
      </c>
      <c r="B4513" s="260">
        <v>936.30999799999995</v>
      </c>
      <c r="C4513" s="260">
        <v>954.28002900000001</v>
      </c>
      <c r="D4513" s="260">
        <v>927.71997099999999</v>
      </c>
      <c r="E4513" s="260">
        <v>934.53002900000001</v>
      </c>
      <c r="F4513" s="261">
        <v>934.53002900000001</v>
      </c>
      <c r="G4513" s="260">
        <v>1612000000</v>
      </c>
      <c r="H4513" s="263">
        <f t="shared" si="70"/>
        <v>-1.9010466659568207E-3</v>
      </c>
      <c r="I4513" s="262"/>
      <c r="J4513" s="266">
        <v>4511</v>
      </c>
      <c r="K4513">
        <v>-1.9010466659568207E-3</v>
      </c>
      <c r="L4513" s="267">
        <v>1.9295093795218506E-3</v>
      </c>
    </row>
    <row r="4514" spans="1:12" ht="14.4" x14ac:dyDescent="0.3">
      <c r="A4514" s="8">
        <v>37589</v>
      </c>
      <c r="B4514" s="260">
        <v>938.86999500000002</v>
      </c>
      <c r="C4514" s="260">
        <v>941.82000700000003</v>
      </c>
      <c r="D4514" s="260">
        <v>935.580017</v>
      </c>
      <c r="E4514" s="260">
        <v>936.30999799999995</v>
      </c>
      <c r="F4514" s="261">
        <v>936.30999799999995</v>
      </c>
      <c r="G4514" s="260">
        <v>643460000</v>
      </c>
      <c r="H4514" s="263">
        <f t="shared" si="70"/>
        <v>-2.7266788944512671E-3</v>
      </c>
      <c r="I4514" s="262"/>
      <c r="J4514" s="266">
        <v>4512</v>
      </c>
      <c r="K4514">
        <v>-2.7266788944512671E-3</v>
      </c>
      <c r="L4514" s="267">
        <v>1.9324604912821974E-3</v>
      </c>
    </row>
    <row r="4515" spans="1:12" ht="14.4" x14ac:dyDescent="0.3">
      <c r="A4515" s="8">
        <v>37587</v>
      </c>
      <c r="B4515" s="260">
        <v>913.30999799999995</v>
      </c>
      <c r="C4515" s="260">
        <v>940.40997300000004</v>
      </c>
      <c r="D4515" s="260">
        <v>913.30999799999995</v>
      </c>
      <c r="E4515" s="260">
        <v>938.86999500000002</v>
      </c>
      <c r="F4515" s="261">
        <v>938.86999500000002</v>
      </c>
      <c r="G4515" s="260">
        <v>1350300000</v>
      </c>
      <c r="H4515" s="263">
        <f t="shared" si="70"/>
        <v>2.7986113210161166E-2</v>
      </c>
      <c r="I4515" s="262"/>
      <c r="J4515" s="266">
        <v>4513</v>
      </c>
      <c r="K4515">
        <v>2.7986113210161166E-2</v>
      </c>
      <c r="L4515" s="267">
        <v>1.9334823100142029E-3</v>
      </c>
    </row>
    <row r="4516" spans="1:12" ht="14.4" x14ac:dyDescent="0.3">
      <c r="A4516" s="8">
        <v>37586</v>
      </c>
      <c r="B4516" s="260">
        <v>932.86999500000002</v>
      </c>
      <c r="C4516" s="260">
        <v>932.86999500000002</v>
      </c>
      <c r="D4516" s="260">
        <v>912.09997599999997</v>
      </c>
      <c r="E4516" s="260">
        <v>913.30999799999995</v>
      </c>
      <c r="F4516" s="261">
        <v>913.30999799999995</v>
      </c>
      <c r="G4516" s="260">
        <v>1543600000</v>
      </c>
      <c r="H4516" s="263">
        <f t="shared" si="70"/>
        <v>-2.0967548645403764E-2</v>
      </c>
      <c r="I4516" s="262"/>
      <c r="J4516" s="266">
        <v>4514</v>
      </c>
      <c r="K4516">
        <v>-2.0967548645403764E-2</v>
      </c>
      <c r="L4516" s="267">
        <v>1.9403524010914192E-3</v>
      </c>
    </row>
    <row r="4517" spans="1:12" ht="14.4" x14ac:dyDescent="0.3">
      <c r="A4517" s="8">
        <v>37585</v>
      </c>
      <c r="B4517" s="260">
        <v>930.54998799999998</v>
      </c>
      <c r="C4517" s="260">
        <v>937.15002400000003</v>
      </c>
      <c r="D4517" s="260">
        <v>923.30999799999995</v>
      </c>
      <c r="E4517" s="260">
        <v>932.86999500000002</v>
      </c>
      <c r="F4517" s="261">
        <v>932.86999500000002</v>
      </c>
      <c r="G4517" s="260">
        <v>1574000000</v>
      </c>
      <c r="H4517" s="263">
        <f t="shared" si="70"/>
        <v>2.4931567674148767E-3</v>
      </c>
      <c r="I4517" s="262"/>
      <c r="J4517" s="266">
        <v>4515</v>
      </c>
      <c r="K4517">
        <v>2.4931567674148767E-3</v>
      </c>
      <c r="L4517" s="267">
        <v>1.9415456676333508E-3</v>
      </c>
    </row>
    <row r="4518" spans="1:12" ht="14.4" x14ac:dyDescent="0.3">
      <c r="A4518" s="8">
        <v>37582</v>
      </c>
      <c r="B4518" s="260">
        <v>933.76000999999997</v>
      </c>
      <c r="C4518" s="260">
        <v>937.28002900000001</v>
      </c>
      <c r="D4518" s="260">
        <v>928.40997300000004</v>
      </c>
      <c r="E4518" s="260">
        <v>930.54998799999998</v>
      </c>
      <c r="F4518" s="261">
        <v>930.54998799999998</v>
      </c>
      <c r="G4518" s="260">
        <v>1626800000</v>
      </c>
      <c r="H4518" s="263">
        <f t="shared" si="70"/>
        <v>-3.4377377116417535E-3</v>
      </c>
      <c r="I4518" s="262"/>
      <c r="J4518" s="266">
        <v>4516</v>
      </c>
      <c r="K4518">
        <v>-3.4377377116417535E-3</v>
      </c>
      <c r="L4518" s="267">
        <v>1.9444946652574671E-3</v>
      </c>
    </row>
    <row r="4519" spans="1:12" ht="14.4" x14ac:dyDescent="0.3">
      <c r="A4519" s="8">
        <v>37581</v>
      </c>
      <c r="B4519" s="260">
        <v>914.15002400000003</v>
      </c>
      <c r="C4519" s="260">
        <v>935.13000499999998</v>
      </c>
      <c r="D4519" s="260">
        <v>914.15002400000003</v>
      </c>
      <c r="E4519" s="260">
        <v>933.76000999999997</v>
      </c>
      <c r="F4519" s="261">
        <v>933.76000999999997</v>
      </c>
      <c r="G4519" s="260">
        <v>2415100000</v>
      </c>
      <c r="H4519" s="263">
        <f t="shared" si="70"/>
        <v>2.1451605847138209E-2</v>
      </c>
      <c r="I4519" s="262"/>
      <c r="J4519" s="266">
        <v>4517</v>
      </c>
      <c r="K4519">
        <v>2.1451605847138209E-2</v>
      </c>
      <c r="L4519" s="267">
        <v>1.946859230147049E-3</v>
      </c>
    </row>
    <row r="4520" spans="1:12" ht="14.4" x14ac:dyDescent="0.3">
      <c r="A4520" s="8">
        <v>37580</v>
      </c>
      <c r="B4520" s="260">
        <v>896.73999000000003</v>
      </c>
      <c r="C4520" s="260">
        <v>915.01000999999997</v>
      </c>
      <c r="D4520" s="260">
        <v>894.92999299999997</v>
      </c>
      <c r="E4520" s="260">
        <v>914.15002400000003</v>
      </c>
      <c r="F4520" s="261">
        <v>914.15002400000003</v>
      </c>
      <c r="G4520" s="260">
        <v>1517300000</v>
      </c>
      <c r="H4520" s="263">
        <f t="shared" si="70"/>
        <v>1.9414807183964211E-2</v>
      </c>
      <c r="I4520" s="262"/>
      <c r="J4520" s="266">
        <v>4518</v>
      </c>
      <c r="K4520">
        <v>1.9414807183964211E-2</v>
      </c>
      <c r="L4520" s="267">
        <v>1.9486024753912218E-3</v>
      </c>
    </row>
    <row r="4521" spans="1:12" ht="14.4" x14ac:dyDescent="0.3">
      <c r="A4521" s="8">
        <v>37579</v>
      </c>
      <c r="B4521" s="260">
        <v>900.35998500000005</v>
      </c>
      <c r="C4521" s="260">
        <v>905.45001200000002</v>
      </c>
      <c r="D4521" s="260">
        <v>893.09002699999996</v>
      </c>
      <c r="E4521" s="260">
        <v>896.73999000000003</v>
      </c>
      <c r="F4521" s="261">
        <v>896.73999000000003</v>
      </c>
      <c r="G4521" s="260">
        <v>1337400000</v>
      </c>
      <c r="H4521" s="263">
        <f t="shared" si="70"/>
        <v>-4.0206084902807146E-3</v>
      </c>
      <c r="I4521" s="262"/>
      <c r="J4521" s="266">
        <v>4519</v>
      </c>
      <c r="K4521">
        <v>-4.0206084902807146E-3</v>
      </c>
      <c r="L4521" s="267">
        <v>1.9495060859375205E-3</v>
      </c>
    </row>
    <row r="4522" spans="1:12" ht="14.4" x14ac:dyDescent="0.3">
      <c r="A4522" s="8">
        <v>37578</v>
      </c>
      <c r="B4522" s="260">
        <v>909.830017</v>
      </c>
      <c r="C4522" s="260">
        <v>915.90997300000004</v>
      </c>
      <c r="D4522" s="260">
        <v>899.47997999999995</v>
      </c>
      <c r="E4522" s="260">
        <v>900.35998500000005</v>
      </c>
      <c r="F4522" s="261">
        <v>900.35998500000005</v>
      </c>
      <c r="G4522" s="260">
        <v>1282600000</v>
      </c>
      <c r="H4522" s="263">
        <f t="shared" si="70"/>
        <v>-1.040857283564425E-2</v>
      </c>
      <c r="I4522" s="262"/>
      <c r="J4522" s="266">
        <v>4520</v>
      </c>
      <c r="K4522">
        <v>-1.040857283564425E-2</v>
      </c>
      <c r="L4522" s="267">
        <v>1.9501681684968462E-3</v>
      </c>
    </row>
    <row r="4523" spans="1:12" ht="14.4" x14ac:dyDescent="0.3">
      <c r="A4523" s="8">
        <v>37575</v>
      </c>
      <c r="B4523" s="260">
        <v>904.27002000000005</v>
      </c>
      <c r="C4523" s="260">
        <v>910.21002199999998</v>
      </c>
      <c r="D4523" s="260">
        <v>895.34997599999997</v>
      </c>
      <c r="E4523" s="260">
        <v>909.830017</v>
      </c>
      <c r="F4523" s="261">
        <v>909.830017</v>
      </c>
      <c r="G4523" s="260">
        <v>1400100000</v>
      </c>
      <c r="H4523" s="263">
        <f t="shared" si="70"/>
        <v>6.1486026043415139E-3</v>
      </c>
      <c r="I4523" s="262"/>
      <c r="J4523" s="266">
        <v>4521</v>
      </c>
      <c r="K4523">
        <v>6.1486026043415139E-3</v>
      </c>
      <c r="L4523" s="267">
        <v>1.9507456248868129E-3</v>
      </c>
    </row>
    <row r="4524" spans="1:12" ht="14.4" x14ac:dyDescent="0.3">
      <c r="A4524" s="8">
        <v>37574</v>
      </c>
      <c r="B4524" s="260">
        <v>882.53002900000001</v>
      </c>
      <c r="C4524" s="260">
        <v>904.27002000000005</v>
      </c>
      <c r="D4524" s="260">
        <v>882.53002900000001</v>
      </c>
      <c r="E4524" s="260">
        <v>904.27002000000005</v>
      </c>
      <c r="F4524" s="261">
        <v>904.27002000000005</v>
      </c>
      <c r="G4524" s="260">
        <v>1519000000</v>
      </c>
      <c r="H4524" s="263">
        <f t="shared" si="70"/>
        <v>2.4633712492065276E-2</v>
      </c>
      <c r="I4524" s="262"/>
      <c r="J4524" s="266">
        <v>4522</v>
      </c>
      <c r="K4524">
        <v>2.4633712492065276E-2</v>
      </c>
      <c r="L4524" s="267">
        <v>1.9517690543742305E-3</v>
      </c>
    </row>
    <row r="4525" spans="1:12" ht="14.4" x14ac:dyDescent="0.3">
      <c r="A4525" s="8">
        <v>37573</v>
      </c>
      <c r="B4525" s="260">
        <v>882.95001200000002</v>
      </c>
      <c r="C4525" s="260">
        <v>892.51000999999997</v>
      </c>
      <c r="D4525" s="260">
        <v>872.04998799999998</v>
      </c>
      <c r="E4525" s="260">
        <v>882.53002900000001</v>
      </c>
      <c r="F4525" s="261">
        <v>882.53002900000001</v>
      </c>
      <c r="G4525" s="260">
        <v>1463400000</v>
      </c>
      <c r="H4525" s="263">
        <f t="shared" si="70"/>
        <v>-4.7565886436615391E-4</v>
      </c>
      <c r="I4525" s="262"/>
      <c r="J4525" s="266">
        <v>4523</v>
      </c>
      <c r="K4525">
        <v>-4.7565886436615391E-4</v>
      </c>
      <c r="L4525" s="267">
        <v>1.9522365666730381E-3</v>
      </c>
    </row>
    <row r="4526" spans="1:12" ht="14.4" x14ac:dyDescent="0.3">
      <c r="A4526" s="8">
        <v>37572</v>
      </c>
      <c r="B4526" s="260">
        <v>876.19000200000005</v>
      </c>
      <c r="C4526" s="260">
        <v>894.29998799999998</v>
      </c>
      <c r="D4526" s="260">
        <v>876.19000200000005</v>
      </c>
      <c r="E4526" s="260">
        <v>882.95001200000002</v>
      </c>
      <c r="F4526" s="261">
        <v>882.95001200000002</v>
      </c>
      <c r="G4526" s="260">
        <v>1377100000</v>
      </c>
      <c r="H4526" s="263">
        <f t="shared" si="70"/>
        <v>7.7152329797983308E-3</v>
      </c>
      <c r="I4526" s="262"/>
      <c r="J4526" s="266">
        <v>4524</v>
      </c>
      <c r="K4526">
        <v>7.7152329797983308E-3</v>
      </c>
      <c r="L4526" s="267">
        <v>1.9558462033751368E-3</v>
      </c>
    </row>
    <row r="4527" spans="1:12" ht="14.4" x14ac:dyDescent="0.3">
      <c r="A4527" s="8">
        <v>37571</v>
      </c>
      <c r="B4527" s="260">
        <v>894.73999000000003</v>
      </c>
      <c r="C4527" s="260">
        <v>894.73999000000003</v>
      </c>
      <c r="D4527" s="260">
        <v>874.63000499999998</v>
      </c>
      <c r="E4527" s="260">
        <v>876.19000200000005</v>
      </c>
      <c r="F4527" s="261">
        <v>876.19000200000005</v>
      </c>
      <c r="G4527" s="260">
        <v>1113000000</v>
      </c>
      <c r="H4527" s="263">
        <f t="shared" si="70"/>
        <v>-2.0732266588419708E-2</v>
      </c>
      <c r="I4527" s="262"/>
      <c r="J4527" s="266">
        <v>4525</v>
      </c>
      <c r="K4527">
        <v>-2.0732266588419708E-2</v>
      </c>
      <c r="L4527" s="267">
        <v>1.9622441692687003E-3</v>
      </c>
    </row>
    <row r="4528" spans="1:12" ht="14.4" x14ac:dyDescent="0.3">
      <c r="A4528" s="8">
        <v>37568</v>
      </c>
      <c r="B4528" s="260">
        <v>902.65002400000003</v>
      </c>
      <c r="C4528" s="260">
        <v>910.10998500000005</v>
      </c>
      <c r="D4528" s="260">
        <v>891.61999500000002</v>
      </c>
      <c r="E4528" s="260">
        <v>894.73999000000003</v>
      </c>
      <c r="F4528" s="261">
        <v>894.73999000000003</v>
      </c>
      <c r="G4528" s="260">
        <v>1446500000</v>
      </c>
      <c r="H4528" s="263">
        <f t="shared" si="70"/>
        <v>-8.7631239014956206E-3</v>
      </c>
      <c r="I4528" s="262"/>
      <c r="J4528" s="266">
        <v>4526</v>
      </c>
      <c r="K4528">
        <v>-8.7631239014956206E-3</v>
      </c>
      <c r="L4528" s="267">
        <v>1.9634015979428259E-3</v>
      </c>
    </row>
    <row r="4529" spans="1:12" ht="14.4" x14ac:dyDescent="0.3">
      <c r="A4529" s="8">
        <v>37567</v>
      </c>
      <c r="B4529" s="260">
        <v>923.76000999999997</v>
      </c>
      <c r="C4529" s="260">
        <v>923.76000999999997</v>
      </c>
      <c r="D4529" s="260">
        <v>898.67999299999997</v>
      </c>
      <c r="E4529" s="260">
        <v>902.65002400000003</v>
      </c>
      <c r="F4529" s="261">
        <v>902.65002400000003</v>
      </c>
      <c r="G4529" s="260">
        <v>1466900000</v>
      </c>
      <c r="H4529" s="263">
        <f t="shared" si="70"/>
        <v>-2.2852240594394141E-2</v>
      </c>
      <c r="I4529" s="262"/>
      <c r="J4529" s="266">
        <v>4527</v>
      </c>
      <c r="K4529">
        <v>-2.2852240594394141E-2</v>
      </c>
      <c r="L4529" s="267">
        <v>1.9670960682991326E-3</v>
      </c>
    </row>
    <row r="4530" spans="1:12" ht="14.4" x14ac:dyDescent="0.3">
      <c r="A4530" s="8">
        <v>37566</v>
      </c>
      <c r="B4530" s="260">
        <v>915.39001499999995</v>
      </c>
      <c r="C4530" s="260">
        <v>925.65997300000004</v>
      </c>
      <c r="D4530" s="260">
        <v>905</v>
      </c>
      <c r="E4530" s="260">
        <v>923.76000999999997</v>
      </c>
      <c r="F4530" s="261">
        <v>923.76000999999997</v>
      </c>
      <c r="G4530" s="260">
        <v>1674000000</v>
      </c>
      <c r="H4530" s="263">
        <f t="shared" si="70"/>
        <v>9.1436380808676589E-3</v>
      </c>
      <c r="I4530" s="262"/>
      <c r="J4530" s="266">
        <v>4528</v>
      </c>
      <c r="K4530">
        <v>9.1436380808676589E-3</v>
      </c>
      <c r="L4530" s="267">
        <v>1.9703533894989138E-3</v>
      </c>
    </row>
    <row r="4531" spans="1:12" ht="14.4" x14ac:dyDescent="0.3">
      <c r="A4531" s="8">
        <v>37565</v>
      </c>
      <c r="B4531" s="260">
        <v>908.34997599999997</v>
      </c>
      <c r="C4531" s="260">
        <v>915.830017</v>
      </c>
      <c r="D4531" s="260">
        <v>904.90997300000004</v>
      </c>
      <c r="E4531" s="260">
        <v>915.39001499999995</v>
      </c>
      <c r="F4531" s="261">
        <v>915.39001499999995</v>
      </c>
      <c r="G4531" s="260">
        <v>1354100000</v>
      </c>
      <c r="H4531" s="263">
        <f t="shared" si="70"/>
        <v>7.7503596477223654E-3</v>
      </c>
      <c r="I4531" s="262"/>
      <c r="J4531" s="266">
        <v>4529</v>
      </c>
      <c r="K4531">
        <v>7.7503596477223654E-3</v>
      </c>
      <c r="L4531" s="267">
        <v>1.9738842324116897E-3</v>
      </c>
    </row>
    <row r="4532" spans="1:12" ht="14.4" x14ac:dyDescent="0.3">
      <c r="A4532" s="8">
        <v>37564</v>
      </c>
      <c r="B4532" s="260">
        <v>900.96002199999998</v>
      </c>
      <c r="C4532" s="260">
        <v>924.580017</v>
      </c>
      <c r="D4532" s="260">
        <v>900.96002199999998</v>
      </c>
      <c r="E4532" s="260">
        <v>908.34997599999997</v>
      </c>
      <c r="F4532" s="261">
        <v>908.34997599999997</v>
      </c>
      <c r="G4532" s="260">
        <v>1645900000</v>
      </c>
      <c r="H4532" s="263">
        <f t="shared" si="70"/>
        <v>8.2023106681197323E-3</v>
      </c>
      <c r="I4532" s="262"/>
      <c r="J4532" s="266">
        <v>4530</v>
      </c>
      <c r="K4532">
        <v>8.2023106681197323E-3</v>
      </c>
      <c r="L4532" s="267">
        <v>1.9740798797513296E-3</v>
      </c>
    </row>
    <row r="4533" spans="1:12" ht="14.4" x14ac:dyDescent="0.3">
      <c r="A4533" s="8">
        <v>37561</v>
      </c>
      <c r="B4533" s="260">
        <v>885.76000999999997</v>
      </c>
      <c r="C4533" s="260">
        <v>903.419983</v>
      </c>
      <c r="D4533" s="260">
        <v>877.71002199999998</v>
      </c>
      <c r="E4533" s="260">
        <v>900.96002199999998</v>
      </c>
      <c r="F4533" s="261">
        <v>900.96002199999998</v>
      </c>
      <c r="G4533" s="260">
        <v>1450400000</v>
      </c>
      <c r="H4533" s="263">
        <f t="shared" si="70"/>
        <v>1.7160417978228679E-2</v>
      </c>
      <c r="I4533" s="262"/>
      <c r="J4533" s="266">
        <v>4531</v>
      </c>
      <c r="K4533">
        <v>1.7160417978228679E-2</v>
      </c>
      <c r="L4533" s="267">
        <v>1.9751207295131733E-3</v>
      </c>
    </row>
    <row r="4534" spans="1:12" ht="14.4" x14ac:dyDescent="0.3">
      <c r="A4534" s="8">
        <v>37560</v>
      </c>
      <c r="B4534" s="260">
        <v>890.71002199999998</v>
      </c>
      <c r="C4534" s="260">
        <v>898.830017</v>
      </c>
      <c r="D4534" s="260">
        <v>879.75</v>
      </c>
      <c r="E4534" s="260">
        <v>885.76000999999997</v>
      </c>
      <c r="F4534" s="261">
        <v>885.76000999999997</v>
      </c>
      <c r="G4534" s="260">
        <v>1641300000</v>
      </c>
      <c r="H4534" s="263">
        <f t="shared" si="70"/>
        <v>-5.557377684922934E-3</v>
      </c>
      <c r="I4534" s="262"/>
      <c r="J4534" s="266">
        <v>4532</v>
      </c>
      <c r="K4534">
        <v>-5.557377684922934E-3</v>
      </c>
      <c r="L4534" s="267">
        <v>1.9765806770346978E-3</v>
      </c>
    </row>
    <row r="4535" spans="1:12" ht="14.4" x14ac:dyDescent="0.3">
      <c r="A4535" s="8">
        <v>37559</v>
      </c>
      <c r="B4535" s="260">
        <v>882.15002400000003</v>
      </c>
      <c r="C4535" s="260">
        <v>895.28002900000001</v>
      </c>
      <c r="D4535" s="260">
        <v>879.19000200000005</v>
      </c>
      <c r="E4535" s="260">
        <v>890.71002199999998</v>
      </c>
      <c r="F4535" s="261">
        <v>890.71002199999998</v>
      </c>
      <c r="G4535" s="260">
        <v>1422300000</v>
      </c>
      <c r="H4535" s="263">
        <f t="shared" si="70"/>
        <v>9.7035626221327973E-3</v>
      </c>
      <c r="I4535" s="262"/>
      <c r="J4535" s="266">
        <v>4533</v>
      </c>
      <c r="K4535">
        <v>9.7035626221327973E-3</v>
      </c>
      <c r="L4535" s="267">
        <v>1.9777106255003192E-3</v>
      </c>
    </row>
    <row r="4536" spans="1:12" ht="14.4" x14ac:dyDescent="0.3">
      <c r="A4536" s="8">
        <v>37558</v>
      </c>
      <c r="B4536" s="260">
        <v>890.22997999999995</v>
      </c>
      <c r="C4536" s="260">
        <v>890.64001499999995</v>
      </c>
      <c r="D4536" s="260">
        <v>867.90997300000004</v>
      </c>
      <c r="E4536" s="260">
        <v>882.15002400000003</v>
      </c>
      <c r="F4536" s="261">
        <v>882.15002400000003</v>
      </c>
      <c r="G4536" s="260">
        <v>1529700000</v>
      </c>
      <c r="H4536" s="263">
        <f t="shared" si="70"/>
        <v>-9.0762569016153843E-3</v>
      </c>
      <c r="I4536" s="262"/>
      <c r="J4536" s="266">
        <v>4534</v>
      </c>
      <c r="K4536">
        <v>-9.0762569016153843E-3</v>
      </c>
      <c r="L4536" s="267">
        <v>1.9796411387709269E-3</v>
      </c>
    </row>
    <row r="4537" spans="1:12" ht="14.4" x14ac:dyDescent="0.3">
      <c r="A4537" s="8">
        <v>37557</v>
      </c>
      <c r="B4537" s="260">
        <v>897.65002400000003</v>
      </c>
      <c r="C4537" s="260">
        <v>907.44000200000005</v>
      </c>
      <c r="D4537" s="260">
        <v>886.15002400000003</v>
      </c>
      <c r="E4537" s="260">
        <v>890.22997999999995</v>
      </c>
      <c r="F4537" s="261">
        <v>890.22997999999995</v>
      </c>
      <c r="G4537" s="260">
        <v>1382600000</v>
      </c>
      <c r="H4537" s="263">
        <f t="shared" si="70"/>
        <v>-8.2660767577722189E-3</v>
      </c>
      <c r="I4537" s="262"/>
      <c r="J4537" s="266">
        <v>4535</v>
      </c>
      <c r="K4537">
        <v>-8.2660767577722189E-3</v>
      </c>
      <c r="L4537" s="267">
        <v>1.9822321535322689E-3</v>
      </c>
    </row>
    <row r="4538" spans="1:12" ht="14.4" x14ac:dyDescent="0.3">
      <c r="A4538" s="8">
        <v>37554</v>
      </c>
      <c r="B4538" s="260">
        <v>882.5</v>
      </c>
      <c r="C4538" s="260">
        <v>897.71002199999998</v>
      </c>
      <c r="D4538" s="260">
        <v>877.03002900000001</v>
      </c>
      <c r="E4538" s="260">
        <v>897.65002400000003</v>
      </c>
      <c r="F4538" s="261">
        <v>897.65002400000003</v>
      </c>
      <c r="G4538" s="260">
        <v>1340400000</v>
      </c>
      <c r="H4538" s="263">
        <f t="shared" si="70"/>
        <v>1.7167166005665757E-2</v>
      </c>
      <c r="I4538" s="262"/>
      <c r="J4538" s="266">
        <v>4536</v>
      </c>
      <c r="K4538">
        <v>1.7167166005665757E-2</v>
      </c>
      <c r="L4538" s="267">
        <v>1.9825408914242878E-3</v>
      </c>
    </row>
    <row r="4539" spans="1:12" ht="14.4" x14ac:dyDescent="0.3">
      <c r="A4539" s="8">
        <v>37553</v>
      </c>
      <c r="B4539" s="260">
        <v>896.14001499999995</v>
      </c>
      <c r="C4539" s="260">
        <v>902.94000200000005</v>
      </c>
      <c r="D4539" s="260">
        <v>879</v>
      </c>
      <c r="E4539" s="260">
        <v>882.5</v>
      </c>
      <c r="F4539" s="261">
        <v>882.5</v>
      </c>
      <c r="G4539" s="260">
        <v>1700570000</v>
      </c>
      <c r="H4539" s="263">
        <f t="shared" si="70"/>
        <v>-1.5220852513767003E-2</v>
      </c>
      <c r="I4539" s="262"/>
      <c r="J4539" s="266">
        <v>4537</v>
      </c>
      <c r="K4539">
        <v>-1.5220852513767003E-2</v>
      </c>
      <c r="L4539" s="267">
        <v>1.9833009958069745E-3</v>
      </c>
    </row>
    <row r="4540" spans="1:12" ht="14.4" x14ac:dyDescent="0.3">
      <c r="A4540" s="8">
        <v>37552</v>
      </c>
      <c r="B4540" s="260">
        <v>890.15997300000004</v>
      </c>
      <c r="C4540" s="260">
        <v>896.14001499999995</v>
      </c>
      <c r="D4540" s="260">
        <v>873.82000700000003</v>
      </c>
      <c r="E4540" s="260">
        <v>896.14001499999995</v>
      </c>
      <c r="F4540" s="261">
        <v>896.14001499999995</v>
      </c>
      <c r="G4540" s="260">
        <v>1593900000</v>
      </c>
      <c r="H4540" s="263">
        <f t="shared" si="70"/>
        <v>6.7179407987151898E-3</v>
      </c>
      <c r="I4540" s="262"/>
      <c r="J4540" s="266">
        <v>4538</v>
      </c>
      <c r="K4540">
        <v>6.7179407987151898E-3</v>
      </c>
      <c r="L4540" s="267">
        <v>1.9838728934143519E-3</v>
      </c>
    </row>
    <row r="4541" spans="1:12" ht="14.4" x14ac:dyDescent="0.3">
      <c r="A4541" s="8">
        <v>37551</v>
      </c>
      <c r="B4541" s="260">
        <v>899.71997099999999</v>
      </c>
      <c r="C4541" s="260">
        <v>899.71997099999999</v>
      </c>
      <c r="D4541" s="260">
        <v>882.40002400000003</v>
      </c>
      <c r="E4541" s="260">
        <v>890.15997300000004</v>
      </c>
      <c r="F4541" s="261">
        <v>890.15997300000004</v>
      </c>
      <c r="G4541" s="260">
        <v>1549200000</v>
      </c>
      <c r="H4541" s="263">
        <f t="shared" si="70"/>
        <v>-1.0625526061597172E-2</v>
      </c>
      <c r="I4541" s="262"/>
      <c r="J4541" s="266">
        <v>4539</v>
      </c>
      <c r="K4541">
        <v>-1.0625526061597172E-2</v>
      </c>
      <c r="L4541" s="267">
        <v>1.9856556872258997E-3</v>
      </c>
    </row>
    <row r="4542" spans="1:12" ht="14.4" x14ac:dyDescent="0.3">
      <c r="A4542" s="8">
        <v>37550</v>
      </c>
      <c r="B4542" s="260">
        <v>884.39001499999995</v>
      </c>
      <c r="C4542" s="260">
        <v>900.69000200000005</v>
      </c>
      <c r="D4542" s="260">
        <v>873.05999799999995</v>
      </c>
      <c r="E4542" s="260">
        <v>899.71997099999999</v>
      </c>
      <c r="F4542" s="261">
        <v>899.71997099999999</v>
      </c>
      <c r="G4542" s="260">
        <v>1447000000</v>
      </c>
      <c r="H4542" s="263">
        <f t="shared" si="70"/>
        <v>1.7333931568641738E-2</v>
      </c>
      <c r="I4542" s="262"/>
      <c r="J4542" s="266">
        <v>4540</v>
      </c>
      <c r="K4542">
        <v>1.7333931568641738E-2</v>
      </c>
      <c r="L4542" s="267">
        <v>1.986270083213019E-3</v>
      </c>
    </row>
    <row r="4543" spans="1:12" ht="14.4" x14ac:dyDescent="0.3">
      <c r="A4543" s="8">
        <v>37547</v>
      </c>
      <c r="B4543" s="260">
        <v>879.20001200000002</v>
      </c>
      <c r="C4543" s="260">
        <v>886.67999299999997</v>
      </c>
      <c r="D4543" s="260">
        <v>866.580017</v>
      </c>
      <c r="E4543" s="260">
        <v>884.39001499999995</v>
      </c>
      <c r="F4543" s="261">
        <v>884.39001499999995</v>
      </c>
      <c r="G4543" s="260">
        <v>1423100000</v>
      </c>
      <c r="H4543" s="263">
        <f t="shared" si="70"/>
        <v>5.9030970531878625E-3</v>
      </c>
      <c r="I4543" s="262"/>
      <c r="J4543" s="266">
        <v>4541</v>
      </c>
      <c r="K4543">
        <v>5.9030970531878625E-3</v>
      </c>
      <c r="L4543" s="267">
        <v>1.995002421199832E-3</v>
      </c>
    </row>
    <row r="4544" spans="1:12" ht="14.4" x14ac:dyDescent="0.3">
      <c r="A4544" s="8">
        <v>37546</v>
      </c>
      <c r="B4544" s="260">
        <v>860.02002000000005</v>
      </c>
      <c r="C4544" s="260">
        <v>885.34997599999997</v>
      </c>
      <c r="D4544" s="260">
        <v>860.02002000000005</v>
      </c>
      <c r="E4544" s="260">
        <v>879.20001200000002</v>
      </c>
      <c r="F4544" s="261">
        <v>879.20001200000002</v>
      </c>
      <c r="G4544" s="260">
        <v>1780390000</v>
      </c>
      <c r="H4544" s="263">
        <f t="shared" si="70"/>
        <v>2.2301797113978776E-2</v>
      </c>
      <c r="I4544" s="262"/>
      <c r="J4544" s="266">
        <v>4542</v>
      </c>
      <c r="K4544">
        <v>2.2301797113978776E-2</v>
      </c>
      <c r="L4544" s="267">
        <v>2.0007605956471179E-3</v>
      </c>
    </row>
    <row r="4545" spans="1:12" ht="14.4" x14ac:dyDescent="0.3">
      <c r="A4545" s="8">
        <v>37545</v>
      </c>
      <c r="B4545" s="260">
        <v>881.27002000000005</v>
      </c>
      <c r="C4545" s="260">
        <v>881.27002000000005</v>
      </c>
      <c r="D4545" s="260">
        <v>856.28002900000001</v>
      </c>
      <c r="E4545" s="260">
        <v>860.02002000000005</v>
      </c>
      <c r="F4545" s="261">
        <v>860.02002000000005</v>
      </c>
      <c r="G4545" s="260">
        <v>1585000000</v>
      </c>
      <c r="H4545" s="263">
        <f t="shared" si="70"/>
        <v>-2.4112927386319122E-2</v>
      </c>
      <c r="I4545" s="262"/>
      <c r="J4545" s="266">
        <v>4543</v>
      </c>
      <c r="K4545">
        <v>-2.4112927386319122E-2</v>
      </c>
      <c r="L4545" s="267">
        <v>2.005097376373304E-3</v>
      </c>
    </row>
    <row r="4546" spans="1:12" ht="14.4" x14ac:dyDescent="0.3">
      <c r="A4546" s="8">
        <v>37544</v>
      </c>
      <c r="B4546" s="260">
        <v>841.44000200000005</v>
      </c>
      <c r="C4546" s="260">
        <v>881.27002000000005</v>
      </c>
      <c r="D4546" s="260">
        <v>841.44000200000005</v>
      </c>
      <c r="E4546" s="260">
        <v>881.27002000000005</v>
      </c>
      <c r="F4546" s="261">
        <v>881.27002000000005</v>
      </c>
      <c r="G4546" s="260">
        <v>1956000000</v>
      </c>
      <c r="H4546" s="263">
        <f t="shared" si="70"/>
        <v>4.7335541340236868E-2</v>
      </c>
      <c r="I4546" s="262"/>
      <c r="J4546" s="266">
        <v>4544</v>
      </c>
      <c r="K4546">
        <v>4.7335541340236868E-2</v>
      </c>
      <c r="L4546" s="267">
        <v>2.0072090092679556E-3</v>
      </c>
    </row>
    <row r="4547" spans="1:12" ht="14.4" x14ac:dyDescent="0.3">
      <c r="A4547" s="8">
        <v>37543</v>
      </c>
      <c r="B4547" s="260">
        <v>835.32000700000003</v>
      </c>
      <c r="C4547" s="260">
        <v>844.39001499999995</v>
      </c>
      <c r="D4547" s="260">
        <v>828.36999500000002</v>
      </c>
      <c r="E4547" s="260">
        <v>841.44000200000005</v>
      </c>
      <c r="F4547" s="261">
        <v>841.44000200000005</v>
      </c>
      <c r="G4547" s="260">
        <v>1200300000</v>
      </c>
      <c r="H4547" s="263">
        <f t="shared" si="70"/>
        <v>7.3265274969045689E-3</v>
      </c>
      <c r="I4547" s="262"/>
      <c r="J4547" s="266">
        <v>4545</v>
      </c>
      <c r="K4547">
        <v>7.3265274969045689E-3</v>
      </c>
      <c r="L4547" s="267">
        <v>2.0075183415345422E-3</v>
      </c>
    </row>
    <row r="4548" spans="1:12" ht="14.4" x14ac:dyDescent="0.3">
      <c r="A4548" s="8">
        <v>37540</v>
      </c>
      <c r="B4548" s="260">
        <v>803.919983</v>
      </c>
      <c r="C4548" s="260">
        <v>843.27002000000005</v>
      </c>
      <c r="D4548" s="260">
        <v>803.919983</v>
      </c>
      <c r="E4548" s="260">
        <v>835.32000700000003</v>
      </c>
      <c r="F4548" s="261">
        <v>835.32000700000003</v>
      </c>
      <c r="G4548" s="260">
        <v>1854130000</v>
      </c>
      <c r="H4548" s="263">
        <f t="shared" ref="H4548:H4611" si="71">(F4548-F4549)/F4549</f>
        <v>3.9058643476959115E-2</v>
      </c>
      <c r="I4548" s="262"/>
      <c r="J4548" s="266">
        <v>4546</v>
      </c>
      <c r="K4548">
        <v>3.9058643476959115E-2</v>
      </c>
      <c r="L4548" s="267">
        <v>2.0089465784059826E-3</v>
      </c>
    </row>
    <row r="4549" spans="1:12" ht="14.4" x14ac:dyDescent="0.3">
      <c r="A4549" s="8">
        <v>37539</v>
      </c>
      <c r="B4549" s="260">
        <v>776.76000999999997</v>
      </c>
      <c r="C4549" s="260">
        <v>806.51000999999997</v>
      </c>
      <c r="D4549" s="260">
        <v>768.63000499999998</v>
      </c>
      <c r="E4549" s="260">
        <v>803.919983</v>
      </c>
      <c r="F4549" s="261">
        <v>803.919983</v>
      </c>
      <c r="G4549" s="260">
        <v>2090230000</v>
      </c>
      <c r="H4549" s="263">
        <f t="shared" si="71"/>
        <v>3.4965719978298108E-2</v>
      </c>
      <c r="I4549" s="262"/>
      <c r="J4549" s="266">
        <v>4547</v>
      </c>
      <c r="K4549">
        <v>3.4965719978298108E-2</v>
      </c>
      <c r="L4549" s="267">
        <v>2.012226074739071E-3</v>
      </c>
    </row>
    <row r="4550" spans="1:12" ht="14.4" x14ac:dyDescent="0.3">
      <c r="A4550" s="8">
        <v>37538</v>
      </c>
      <c r="B4550" s="260">
        <v>798.54998799999998</v>
      </c>
      <c r="C4550" s="260">
        <v>798.54998799999998</v>
      </c>
      <c r="D4550" s="260">
        <v>775.79998799999998</v>
      </c>
      <c r="E4550" s="260">
        <v>776.76000999999997</v>
      </c>
      <c r="F4550" s="261">
        <v>776.76000999999997</v>
      </c>
      <c r="G4550" s="260">
        <v>1885030000</v>
      </c>
      <c r="H4550" s="263">
        <f t="shared" si="71"/>
        <v>-2.7286930470782275E-2</v>
      </c>
      <c r="I4550" s="262"/>
      <c r="J4550" s="266">
        <v>4548</v>
      </c>
      <c r="K4550">
        <v>-2.7286930470782275E-2</v>
      </c>
      <c r="L4550" s="267">
        <v>2.0183548741982489E-3</v>
      </c>
    </row>
    <row r="4551" spans="1:12" ht="14.4" x14ac:dyDescent="0.3">
      <c r="A4551" s="8">
        <v>37537</v>
      </c>
      <c r="B4551" s="260">
        <v>785.28002900000001</v>
      </c>
      <c r="C4551" s="260">
        <v>808.85998500000005</v>
      </c>
      <c r="D4551" s="260">
        <v>779.5</v>
      </c>
      <c r="E4551" s="260">
        <v>798.54998799999998</v>
      </c>
      <c r="F4551" s="261">
        <v>798.54998799999998</v>
      </c>
      <c r="G4551" s="260">
        <v>1938430000</v>
      </c>
      <c r="H4551" s="263">
        <f t="shared" si="71"/>
        <v>1.6898378298119143E-2</v>
      </c>
      <c r="I4551" s="262"/>
      <c r="J4551" s="266">
        <v>4549</v>
      </c>
      <c r="K4551">
        <v>1.6898378298119143E-2</v>
      </c>
      <c r="L4551" s="267">
        <v>2.0210271624937163E-3</v>
      </c>
    </row>
    <row r="4552" spans="1:12" ht="14.4" x14ac:dyDescent="0.3">
      <c r="A4552" s="8">
        <v>37536</v>
      </c>
      <c r="B4552" s="260">
        <v>800.580017</v>
      </c>
      <c r="C4552" s="260">
        <v>808.21002199999998</v>
      </c>
      <c r="D4552" s="260">
        <v>782.96002199999998</v>
      </c>
      <c r="E4552" s="260">
        <v>785.28002900000001</v>
      </c>
      <c r="F4552" s="261">
        <v>785.28002900000001</v>
      </c>
      <c r="G4552" s="260">
        <v>1576500000</v>
      </c>
      <c r="H4552" s="263">
        <f t="shared" si="71"/>
        <v>-1.9111129025345112E-2</v>
      </c>
      <c r="I4552" s="262"/>
      <c r="J4552" s="266">
        <v>4550</v>
      </c>
      <c r="K4552">
        <v>-1.9111129025345112E-2</v>
      </c>
      <c r="L4552" s="267">
        <v>2.0233819739414525E-3</v>
      </c>
    </row>
    <row r="4553" spans="1:12" ht="14.4" x14ac:dyDescent="0.3">
      <c r="A4553" s="8">
        <v>37533</v>
      </c>
      <c r="B4553" s="260">
        <v>818.95001200000002</v>
      </c>
      <c r="C4553" s="260">
        <v>825.90002400000003</v>
      </c>
      <c r="D4553" s="260">
        <v>794.09997599999997</v>
      </c>
      <c r="E4553" s="260">
        <v>800.580017</v>
      </c>
      <c r="F4553" s="261">
        <v>800.580017</v>
      </c>
      <c r="G4553" s="260">
        <v>1835930000</v>
      </c>
      <c r="H4553" s="263">
        <f t="shared" si="71"/>
        <v>-2.2431155419532514E-2</v>
      </c>
      <c r="I4553" s="262"/>
      <c r="J4553" s="266">
        <v>4551</v>
      </c>
      <c r="K4553">
        <v>-2.2431155419532514E-2</v>
      </c>
      <c r="L4553" s="267">
        <v>2.027128802714934E-3</v>
      </c>
    </row>
    <row r="4554" spans="1:12" ht="14.4" x14ac:dyDescent="0.3">
      <c r="A4554" s="8">
        <v>37532</v>
      </c>
      <c r="B4554" s="260">
        <v>827.90997300000004</v>
      </c>
      <c r="C4554" s="260">
        <v>840.02002000000005</v>
      </c>
      <c r="D4554" s="260">
        <v>817.25</v>
      </c>
      <c r="E4554" s="260">
        <v>818.95001200000002</v>
      </c>
      <c r="F4554" s="261">
        <v>818.95001200000002</v>
      </c>
      <c r="G4554" s="260">
        <v>1674500000</v>
      </c>
      <c r="H4554" s="263">
        <f t="shared" si="71"/>
        <v>-1.0822385636366795E-2</v>
      </c>
      <c r="I4554" s="262"/>
      <c r="J4554" s="266">
        <v>4552</v>
      </c>
      <c r="K4554">
        <v>-1.0822385636366795E-2</v>
      </c>
      <c r="L4554" s="267">
        <v>2.0274847550954406E-3</v>
      </c>
    </row>
    <row r="4555" spans="1:12" ht="14.4" x14ac:dyDescent="0.3">
      <c r="A4555" s="8">
        <v>37531</v>
      </c>
      <c r="B4555" s="260">
        <v>843.77002000000005</v>
      </c>
      <c r="C4555" s="260">
        <v>851.92999299999997</v>
      </c>
      <c r="D4555" s="260">
        <v>826.5</v>
      </c>
      <c r="E4555" s="260">
        <v>827.90997300000004</v>
      </c>
      <c r="F4555" s="261">
        <v>827.90997300000004</v>
      </c>
      <c r="G4555" s="260">
        <v>1668900000</v>
      </c>
      <c r="H4555" s="263">
        <f t="shared" si="71"/>
        <v>-2.3587409792147827E-2</v>
      </c>
      <c r="I4555" s="262"/>
      <c r="J4555" s="266">
        <v>4553</v>
      </c>
      <c r="K4555">
        <v>-2.3587409792147827E-2</v>
      </c>
      <c r="L4555" s="267">
        <v>2.0293593724118042E-3</v>
      </c>
    </row>
    <row r="4556" spans="1:12" ht="14.4" x14ac:dyDescent="0.3">
      <c r="A4556" s="8">
        <v>37530</v>
      </c>
      <c r="B4556" s="260">
        <v>815.28002900000001</v>
      </c>
      <c r="C4556" s="260">
        <v>847.92999299999997</v>
      </c>
      <c r="D4556" s="260">
        <v>812.82000700000003</v>
      </c>
      <c r="E4556" s="260">
        <v>847.90997300000004</v>
      </c>
      <c r="F4556" s="261">
        <v>847.90997300000004</v>
      </c>
      <c r="G4556" s="260">
        <v>1780900000</v>
      </c>
      <c r="H4556" s="263">
        <f t="shared" si="71"/>
        <v>4.0022989450659074E-2</v>
      </c>
      <c r="I4556" s="262"/>
      <c r="J4556" s="266">
        <v>4554</v>
      </c>
      <c r="K4556">
        <v>4.0022989450659074E-2</v>
      </c>
      <c r="L4556" s="267">
        <v>2.0299448144420165E-3</v>
      </c>
    </row>
    <row r="4557" spans="1:12" ht="14.4" x14ac:dyDescent="0.3">
      <c r="A4557" s="8">
        <v>37529</v>
      </c>
      <c r="B4557" s="260">
        <v>827.36999500000002</v>
      </c>
      <c r="C4557" s="260">
        <v>827.36999500000002</v>
      </c>
      <c r="D4557" s="260">
        <v>800.20001200000002</v>
      </c>
      <c r="E4557" s="260">
        <v>815.28002900000001</v>
      </c>
      <c r="F4557" s="261">
        <v>815.28002900000001</v>
      </c>
      <c r="G4557" s="260">
        <v>1721870000</v>
      </c>
      <c r="H4557" s="263">
        <f t="shared" si="71"/>
        <v>-1.4612526527505996E-2</v>
      </c>
      <c r="I4557" s="262"/>
      <c r="J4557" s="266">
        <v>4555</v>
      </c>
      <c r="K4557">
        <v>-1.4612526527505996E-2</v>
      </c>
      <c r="L4557" s="267">
        <v>2.0329502928115983E-3</v>
      </c>
    </row>
    <row r="4558" spans="1:12" ht="14.4" x14ac:dyDescent="0.3">
      <c r="A4558" s="8">
        <v>37526</v>
      </c>
      <c r="B4558" s="260">
        <v>854.95001200000002</v>
      </c>
      <c r="C4558" s="260">
        <v>854.95001200000002</v>
      </c>
      <c r="D4558" s="260">
        <v>826.84002699999996</v>
      </c>
      <c r="E4558" s="260">
        <v>827.36999500000002</v>
      </c>
      <c r="F4558" s="261">
        <v>827.36999500000002</v>
      </c>
      <c r="G4558" s="260">
        <v>1507300000</v>
      </c>
      <c r="H4558" s="263">
        <f t="shared" si="71"/>
        <v>-3.2259215875652857E-2</v>
      </c>
      <c r="I4558" s="262"/>
      <c r="J4558" s="266">
        <v>4556</v>
      </c>
      <c r="K4558">
        <v>-3.2259215875652857E-2</v>
      </c>
      <c r="L4558" s="267">
        <v>2.0330260619251311E-3</v>
      </c>
    </row>
    <row r="4559" spans="1:12" ht="14.4" x14ac:dyDescent="0.3">
      <c r="A4559" s="8">
        <v>37525</v>
      </c>
      <c r="B4559" s="260">
        <v>839.65997300000004</v>
      </c>
      <c r="C4559" s="260">
        <v>856.59997599999997</v>
      </c>
      <c r="D4559" s="260">
        <v>839.65997300000004</v>
      </c>
      <c r="E4559" s="260">
        <v>854.95001200000002</v>
      </c>
      <c r="F4559" s="261">
        <v>854.95001200000002</v>
      </c>
      <c r="G4559" s="260">
        <v>1650000000</v>
      </c>
      <c r="H4559" s="263">
        <f t="shared" si="71"/>
        <v>1.8209798599033586E-2</v>
      </c>
      <c r="I4559" s="262"/>
      <c r="J4559" s="266">
        <v>4557</v>
      </c>
      <c r="K4559">
        <v>1.8209798599033586E-2</v>
      </c>
      <c r="L4559" s="267">
        <v>2.0359798442735576E-3</v>
      </c>
    </row>
    <row r="4560" spans="1:12" ht="14.4" x14ac:dyDescent="0.3">
      <c r="A4560" s="8">
        <v>37524</v>
      </c>
      <c r="B4560" s="260">
        <v>819.27002000000005</v>
      </c>
      <c r="C4560" s="260">
        <v>844.21997099999999</v>
      </c>
      <c r="D4560" s="260">
        <v>818.46002199999998</v>
      </c>
      <c r="E4560" s="260">
        <v>839.65997300000004</v>
      </c>
      <c r="F4560" s="261">
        <v>839.65997300000004</v>
      </c>
      <c r="G4560" s="260">
        <v>1651500000</v>
      </c>
      <c r="H4560" s="263">
        <f t="shared" si="71"/>
        <v>2.4862985691251817E-2</v>
      </c>
      <c r="I4560" s="262"/>
      <c r="J4560" s="266">
        <v>4558</v>
      </c>
      <c r="K4560">
        <v>2.4862985691251817E-2</v>
      </c>
      <c r="L4560" s="267">
        <v>2.0367314036672454E-3</v>
      </c>
    </row>
    <row r="4561" spans="1:12" ht="14.4" x14ac:dyDescent="0.3">
      <c r="A4561" s="8">
        <v>37523</v>
      </c>
      <c r="B4561" s="260">
        <v>833.70001200000002</v>
      </c>
      <c r="C4561" s="260">
        <v>833.70001200000002</v>
      </c>
      <c r="D4561" s="260">
        <v>817.38000499999998</v>
      </c>
      <c r="E4561" s="260">
        <v>819.28997800000002</v>
      </c>
      <c r="F4561" s="261">
        <v>819.28997800000002</v>
      </c>
      <c r="G4561" s="260">
        <v>1670240000</v>
      </c>
      <c r="H4561" s="263">
        <f t="shared" si="71"/>
        <v>-1.7284435399528331E-2</v>
      </c>
      <c r="I4561" s="262"/>
      <c r="J4561" s="266">
        <v>4559</v>
      </c>
      <c r="K4561">
        <v>-1.7284435399528331E-2</v>
      </c>
      <c r="L4561" s="267">
        <v>2.0389994549378115E-3</v>
      </c>
    </row>
    <row r="4562" spans="1:12" ht="14.4" x14ac:dyDescent="0.3">
      <c r="A4562" s="8">
        <v>37522</v>
      </c>
      <c r="B4562" s="260">
        <v>845.39001499999995</v>
      </c>
      <c r="C4562" s="260">
        <v>845.39001499999995</v>
      </c>
      <c r="D4562" s="260">
        <v>825.76000999999997</v>
      </c>
      <c r="E4562" s="260">
        <v>833.70001200000002</v>
      </c>
      <c r="F4562" s="261">
        <v>833.70001200000002</v>
      </c>
      <c r="G4562" s="260">
        <v>1381100000</v>
      </c>
      <c r="H4562" s="263">
        <f t="shared" si="71"/>
        <v>-1.3827940704977375E-2</v>
      </c>
      <c r="I4562" s="262"/>
      <c r="J4562" s="266">
        <v>4560</v>
      </c>
      <c r="K4562">
        <v>-1.3827940704977375E-2</v>
      </c>
      <c r="L4562" s="267">
        <v>2.041649890118694E-3</v>
      </c>
    </row>
    <row r="4563" spans="1:12" ht="14.4" x14ac:dyDescent="0.3">
      <c r="A4563" s="8">
        <v>37519</v>
      </c>
      <c r="B4563" s="260">
        <v>843.32000700000003</v>
      </c>
      <c r="C4563" s="260">
        <v>849.32000700000003</v>
      </c>
      <c r="D4563" s="260">
        <v>839.09002699999996</v>
      </c>
      <c r="E4563" s="260">
        <v>845.39001499999995</v>
      </c>
      <c r="F4563" s="261">
        <v>845.39001499999995</v>
      </c>
      <c r="G4563" s="260">
        <v>1792800000</v>
      </c>
      <c r="H4563" s="263">
        <f t="shared" si="71"/>
        <v>2.4545937281432433E-3</v>
      </c>
      <c r="I4563" s="262"/>
      <c r="J4563" s="266">
        <v>4561</v>
      </c>
      <c r="K4563">
        <v>2.4545937281432433E-3</v>
      </c>
      <c r="L4563" s="267">
        <v>2.0434527790284536E-3</v>
      </c>
    </row>
    <row r="4564" spans="1:12" ht="14.4" x14ac:dyDescent="0.3">
      <c r="A4564" s="8">
        <v>37518</v>
      </c>
      <c r="B4564" s="260">
        <v>869.46002199999998</v>
      </c>
      <c r="C4564" s="260">
        <v>869.46002199999998</v>
      </c>
      <c r="D4564" s="260">
        <v>843.09002699999996</v>
      </c>
      <c r="E4564" s="260">
        <v>843.32000700000003</v>
      </c>
      <c r="F4564" s="261">
        <v>843.32000700000003</v>
      </c>
      <c r="G4564" s="260">
        <v>1524000000</v>
      </c>
      <c r="H4564" s="263">
        <f t="shared" si="71"/>
        <v>-3.0064654312536004E-2</v>
      </c>
      <c r="I4564" s="262"/>
      <c r="J4564" s="266">
        <v>4562</v>
      </c>
      <c r="K4564">
        <v>-3.0064654312536004E-2</v>
      </c>
      <c r="L4564" s="267">
        <v>2.047239266877385E-3</v>
      </c>
    </row>
    <row r="4565" spans="1:12" ht="14.4" x14ac:dyDescent="0.3">
      <c r="A4565" s="8">
        <v>37517</v>
      </c>
      <c r="B4565" s="260">
        <v>873.52002000000005</v>
      </c>
      <c r="C4565" s="260">
        <v>878.45001200000002</v>
      </c>
      <c r="D4565" s="260">
        <v>857.39001499999995</v>
      </c>
      <c r="E4565" s="260">
        <v>869.46002199999998</v>
      </c>
      <c r="F4565" s="261">
        <v>869.46002199999998</v>
      </c>
      <c r="G4565" s="260">
        <v>1501000000</v>
      </c>
      <c r="H4565" s="263">
        <f t="shared" si="71"/>
        <v>-4.6478591297770874E-3</v>
      </c>
      <c r="I4565" s="262"/>
      <c r="J4565" s="266">
        <v>4563</v>
      </c>
      <c r="K4565">
        <v>-4.6478591297770874E-3</v>
      </c>
      <c r="L4565" s="267">
        <v>2.0505961574038114E-3</v>
      </c>
    </row>
    <row r="4566" spans="1:12" ht="14.4" x14ac:dyDescent="0.3">
      <c r="A4566" s="8">
        <v>37516</v>
      </c>
      <c r="B4566" s="260">
        <v>891.09997599999997</v>
      </c>
      <c r="C4566" s="260">
        <v>902.67999299999997</v>
      </c>
      <c r="D4566" s="260">
        <v>872.38000499999998</v>
      </c>
      <c r="E4566" s="260">
        <v>873.52002000000005</v>
      </c>
      <c r="F4566" s="261">
        <v>873.52002000000005</v>
      </c>
      <c r="G4566" s="260">
        <v>1448600000</v>
      </c>
      <c r="H4566" s="263">
        <f t="shared" si="71"/>
        <v>-1.9728376695635694E-2</v>
      </c>
      <c r="I4566" s="262"/>
      <c r="J4566" s="266">
        <v>4564</v>
      </c>
      <c r="K4566">
        <v>-1.9728376695635694E-2</v>
      </c>
      <c r="L4566" s="267">
        <v>2.0531916635169768E-3</v>
      </c>
    </row>
    <row r="4567" spans="1:12" ht="14.4" x14ac:dyDescent="0.3">
      <c r="A4567" s="8">
        <v>37515</v>
      </c>
      <c r="B4567" s="260">
        <v>889.80999799999995</v>
      </c>
      <c r="C4567" s="260">
        <v>891.84002699999996</v>
      </c>
      <c r="D4567" s="260">
        <v>878.90997300000004</v>
      </c>
      <c r="E4567" s="260">
        <v>891.09997599999997</v>
      </c>
      <c r="F4567" s="261">
        <v>891.09997599999997</v>
      </c>
      <c r="G4567" s="260">
        <v>1001400000</v>
      </c>
      <c r="H4567" s="263">
        <f t="shared" si="71"/>
        <v>1.4497229778261259E-3</v>
      </c>
      <c r="I4567" s="262"/>
      <c r="J4567" s="266">
        <v>4565</v>
      </c>
      <c r="K4567">
        <v>1.4497229778261259E-3</v>
      </c>
      <c r="L4567" s="267">
        <v>2.0547465567020071E-3</v>
      </c>
    </row>
    <row r="4568" spans="1:12" ht="14.4" x14ac:dyDescent="0.3">
      <c r="A4568" s="8">
        <v>37512</v>
      </c>
      <c r="B4568" s="260">
        <v>886.90997300000004</v>
      </c>
      <c r="C4568" s="260">
        <v>892.75</v>
      </c>
      <c r="D4568" s="260">
        <v>877.04998799999998</v>
      </c>
      <c r="E4568" s="260">
        <v>889.80999799999995</v>
      </c>
      <c r="F4568" s="261">
        <v>889.80999799999995</v>
      </c>
      <c r="G4568" s="260">
        <v>1271000000</v>
      </c>
      <c r="H4568" s="263">
        <f t="shared" si="71"/>
        <v>3.2698076335645333E-3</v>
      </c>
      <c r="I4568" s="262"/>
      <c r="J4568" s="266">
        <v>4566</v>
      </c>
      <c r="K4568">
        <v>3.2698076335645333E-3</v>
      </c>
      <c r="L4568" s="267">
        <v>2.0560952452849568E-3</v>
      </c>
    </row>
    <row r="4569" spans="1:12" ht="14.4" x14ac:dyDescent="0.3">
      <c r="A4569" s="8">
        <v>37511</v>
      </c>
      <c r="B4569" s="260">
        <v>909.45001200000002</v>
      </c>
      <c r="C4569" s="260">
        <v>909.45001200000002</v>
      </c>
      <c r="D4569" s="260">
        <v>884.84002699999996</v>
      </c>
      <c r="E4569" s="260">
        <v>886.90997300000004</v>
      </c>
      <c r="F4569" s="261">
        <v>886.90997300000004</v>
      </c>
      <c r="G4569" s="260">
        <v>1191600000</v>
      </c>
      <c r="H4569" s="263">
        <f t="shared" si="71"/>
        <v>-2.4784252792994607E-2</v>
      </c>
      <c r="I4569" s="262"/>
      <c r="J4569" s="266">
        <v>4567</v>
      </c>
      <c r="K4569">
        <v>-2.4784252792994607E-2</v>
      </c>
      <c r="L4569" s="267">
        <v>2.0594608593389697E-3</v>
      </c>
    </row>
    <row r="4570" spans="1:12" ht="14.4" x14ac:dyDescent="0.3">
      <c r="A4570" s="8">
        <v>37510</v>
      </c>
      <c r="B4570" s="260">
        <v>910.63000499999998</v>
      </c>
      <c r="C4570" s="260">
        <v>924.02002000000005</v>
      </c>
      <c r="D4570" s="260">
        <v>908.46997099999999</v>
      </c>
      <c r="E4570" s="260">
        <v>909.45001200000002</v>
      </c>
      <c r="F4570" s="261">
        <v>909.45001200000002</v>
      </c>
      <c r="G4570" s="260">
        <v>846600000</v>
      </c>
      <c r="H4570" s="263">
        <f t="shared" si="71"/>
        <v>-1.4292860173948041E-4</v>
      </c>
      <c r="I4570" s="262"/>
      <c r="J4570" s="266">
        <v>4568</v>
      </c>
      <c r="K4570">
        <v>-1.4292860173948041E-4</v>
      </c>
      <c r="L4570" s="267">
        <v>2.0594924229809892E-3</v>
      </c>
    </row>
    <row r="4571" spans="1:12" ht="14.4" x14ac:dyDescent="0.3">
      <c r="A4571" s="8">
        <v>37509</v>
      </c>
      <c r="B4571" s="260">
        <v>902.96002199999998</v>
      </c>
      <c r="C4571" s="260">
        <v>909.89001499999995</v>
      </c>
      <c r="D4571" s="260">
        <v>900.5</v>
      </c>
      <c r="E4571" s="260">
        <v>909.580017</v>
      </c>
      <c r="F4571" s="261">
        <v>909.580017</v>
      </c>
      <c r="G4571" s="260">
        <v>1186400000</v>
      </c>
      <c r="H4571" s="263">
        <f t="shared" si="71"/>
        <v>7.331437537330991E-3</v>
      </c>
      <c r="I4571" s="262"/>
      <c r="J4571" s="266">
        <v>4569</v>
      </c>
      <c r="K4571">
        <v>7.331437537330991E-3</v>
      </c>
      <c r="L4571" s="267">
        <v>2.0685363919573665E-3</v>
      </c>
    </row>
    <row r="4572" spans="1:12" ht="14.4" x14ac:dyDescent="0.3">
      <c r="A4572" s="8">
        <v>37508</v>
      </c>
      <c r="B4572" s="260">
        <v>893.919983</v>
      </c>
      <c r="C4572" s="260">
        <v>907.34002699999996</v>
      </c>
      <c r="D4572" s="260">
        <v>882.919983</v>
      </c>
      <c r="E4572" s="260">
        <v>902.96002199999998</v>
      </c>
      <c r="F4572" s="261">
        <v>902.96002199999998</v>
      </c>
      <c r="G4572" s="260">
        <v>1130600000</v>
      </c>
      <c r="H4572" s="263">
        <f t="shared" si="71"/>
        <v>1.0112805588774917E-2</v>
      </c>
      <c r="I4572" s="262"/>
      <c r="J4572" s="266">
        <v>4570</v>
      </c>
      <c r="K4572">
        <v>1.0112805588774917E-2</v>
      </c>
      <c r="L4572" s="267">
        <v>2.0743160386972334E-3</v>
      </c>
    </row>
    <row r="4573" spans="1:12" ht="14.4" x14ac:dyDescent="0.3">
      <c r="A4573" s="8">
        <v>37505</v>
      </c>
      <c r="B4573" s="260">
        <v>879.15002400000003</v>
      </c>
      <c r="C4573" s="260">
        <v>899.07000700000003</v>
      </c>
      <c r="D4573" s="260">
        <v>879.15002400000003</v>
      </c>
      <c r="E4573" s="260">
        <v>893.919983</v>
      </c>
      <c r="F4573" s="261">
        <v>893.919983</v>
      </c>
      <c r="G4573" s="260">
        <v>1184500000</v>
      </c>
      <c r="H4573" s="263">
        <f t="shared" si="71"/>
        <v>1.6800271394862603E-2</v>
      </c>
      <c r="I4573" s="262"/>
      <c r="J4573" s="266">
        <v>4571</v>
      </c>
      <c r="K4573">
        <v>1.6800271394862603E-2</v>
      </c>
      <c r="L4573" s="267">
        <v>2.0744560917236453E-3</v>
      </c>
    </row>
    <row r="4574" spans="1:12" ht="14.4" x14ac:dyDescent="0.3">
      <c r="A4574" s="8">
        <v>37504</v>
      </c>
      <c r="B4574" s="260">
        <v>893.40002400000003</v>
      </c>
      <c r="C4574" s="260">
        <v>893.40002400000003</v>
      </c>
      <c r="D4574" s="260">
        <v>870.5</v>
      </c>
      <c r="E4574" s="260">
        <v>879.15002400000003</v>
      </c>
      <c r="F4574" s="261">
        <v>879.15002400000003</v>
      </c>
      <c r="G4574" s="260">
        <v>1401300000</v>
      </c>
      <c r="H4574" s="263">
        <f t="shared" si="71"/>
        <v>-1.5950301787768923E-2</v>
      </c>
      <c r="I4574" s="262"/>
      <c r="J4574" s="266">
        <v>4572</v>
      </c>
      <c r="K4574">
        <v>-1.5950301787768923E-2</v>
      </c>
      <c r="L4574" s="267">
        <v>2.0767823671416783E-3</v>
      </c>
    </row>
    <row r="4575" spans="1:12" ht="14.4" x14ac:dyDescent="0.3">
      <c r="A4575" s="8">
        <v>37503</v>
      </c>
      <c r="B4575" s="260">
        <v>878.02002000000005</v>
      </c>
      <c r="C4575" s="260">
        <v>896.09997599999997</v>
      </c>
      <c r="D4575" s="260">
        <v>875.72997999999995</v>
      </c>
      <c r="E4575" s="260">
        <v>893.40002400000003</v>
      </c>
      <c r="F4575" s="261">
        <v>893.40002400000003</v>
      </c>
      <c r="G4575" s="260">
        <v>1372100000</v>
      </c>
      <c r="H4575" s="263">
        <f t="shared" si="71"/>
        <v>1.7516689425828791E-2</v>
      </c>
      <c r="I4575" s="262"/>
      <c r="J4575" s="266">
        <v>4573</v>
      </c>
      <c r="K4575">
        <v>1.7516689425828791E-2</v>
      </c>
      <c r="L4575" s="267">
        <v>2.0819956574129445E-3</v>
      </c>
    </row>
    <row r="4576" spans="1:12" ht="14.4" x14ac:dyDescent="0.3">
      <c r="A4576" s="8">
        <v>37502</v>
      </c>
      <c r="B4576" s="260">
        <v>916.07000700000003</v>
      </c>
      <c r="C4576" s="260">
        <v>916.07000700000003</v>
      </c>
      <c r="D4576" s="260">
        <v>877.51000999999997</v>
      </c>
      <c r="E4576" s="260">
        <v>878.02002000000005</v>
      </c>
      <c r="F4576" s="261">
        <v>878.02002000000005</v>
      </c>
      <c r="G4576" s="260">
        <v>1289800000</v>
      </c>
      <c r="H4576" s="263">
        <f t="shared" si="71"/>
        <v>-4.1536112643408472E-2</v>
      </c>
      <c r="I4576" s="262"/>
      <c r="J4576" s="266">
        <v>4574</v>
      </c>
      <c r="K4576">
        <v>-4.1536112643408472E-2</v>
      </c>
      <c r="L4576" s="267">
        <v>2.0826741132820158E-3</v>
      </c>
    </row>
    <row r="4577" spans="1:12" ht="14.4" x14ac:dyDescent="0.3">
      <c r="A4577" s="8">
        <v>37498</v>
      </c>
      <c r="B4577" s="260">
        <v>917.79998799999998</v>
      </c>
      <c r="C4577" s="260">
        <v>928.15002400000003</v>
      </c>
      <c r="D4577" s="260">
        <v>910.169983</v>
      </c>
      <c r="E4577" s="260">
        <v>916.07000700000003</v>
      </c>
      <c r="F4577" s="261">
        <v>916.07000700000003</v>
      </c>
      <c r="G4577" s="260">
        <v>929900000</v>
      </c>
      <c r="H4577" s="263">
        <f t="shared" si="71"/>
        <v>-1.8849215761810977E-3</v>
      </c>
      <c r="I4577" s="262"/>
      <c r="J4577" s="266">
        <v>4575</v>
      </c>
      <c r="K4577">
        <v>-1.8849215761810977E-3</v>
      </c>
      <c r="L4577" s="267">
        <v>2.0846353463820498E-3</v>
      </c>
    </row>
    <row r="4578" spans="1:12" ht="14.4" x14ac:dyDescent="0.3">
      <c r="A4578" s="8">
        <v>37497</v>
      </c>
      <c r="B4578" s="260">
        <v>917.86999500000002</v>
      </c>
      <c r="C4578" s="260">
        <v>924.59002699999996</v>
      </c>
      <c r="D4578" s="260">
        <v>903.330017</v>
      </c>
      <c r="E4578" s="260">
        <v>917.79998799999998</v>
      </c>
      <c r="F4578" s="261">
        <v>917.79998799999998</v>
      </c>
      <c r="G4578" s="260">
        <v>1271100000</v>
      </c>
      <c r="H4578" s="263">
        <f t="shared" si="71"/>
        <v>-7.6271149924704042E-5</v>
      </c>
      <c r="I4578" s="262"/>
      <c r="J4578" s="266">
        <v>4576</v>
      </c>
      <c r="K4578">
        <v>-7.6271149924704042E-5</v>
      </c>
      <c r="L4578" s="267">
        <v>2.085962525019071E-3</v>
      </c>
    </row>
    <row r="4579" spans="1:12" ht="14.4" x14ac:dyDescent="0.3">
      <c r="A4579" s="8">
        <v>37496</v>
      </c>
      <c r="B4579" s="260">
        <v>934.82000700000003</v>
      </c>
      <c r="C4579" s="260">
        <v>934.82000700000003</v>
      </c>
      <c r="D4579" s="260">
        <v>913.21002199999998</v>
      </c>
      <c r="E4579" s="260">
        <v>917.86999500000002</v>
      </c>
      <c r="F4579" s="261">
        <v>917.86999500000002</v>
      </c>
      <c r="G4579" s="260">
        <v>1146600000</v>
      </c>
      <c r="H4579" s="263">
        <f t="shared" si="71"/>
        <v>-1.813184556714351E-2</v>
      </c>
      <c r="I4579" s="262"/>
      <c r="J4579" s="266">
        <v>4577</v>
      </c>
      <c r="K4579">
        <v>-1.813184556714351E-2</v>
      </c>
      <c r="L4579" s="267">
        <v>2.0926922322966313E-3</v>
      </c>
    </row>
    <row r="4580" spans="1:12" ht="14.4" x14ac:dyDescent="0.3">
      <c r="A4580" s="8">
        <v>37495</v>
      </c>
      <c r="B4580" s="260">
        <v>947.95001200000002</v>
      </c>
      <c r="C4580" s="260">
        <v>955.82000700000003</v>
      </c>
      <c r="D4580" s="260">
        <v>930.35998500000005</v>
      </c>
      <c r="E4580" s="260">
        <v>934.82000700000003</v>
      </c>
      <c r="F4580" s="261">
        <v>934.82000700000003</v>
      </c>
      <c r="G4580" s="260">
        <v>1307700000</v>
      </c>
      <c r="H4580" s="263">
        <f t="shared" si="71"/>
        <v>-1.385094660455575E-2</v>
      </c>
      <c r="I4580" s="262"/>
      <c r="J4580" s="266">
        <v>4578</v>
      </c>
      <c r="K4580">
        <v>-1.385094660455575E-2</v>
      </c>
      <c r="L4580" s="267">
        <v>2.095693832562754E-3</v>
      </c>
    </row>
    <row r="4581" spans="1:12" ht="14.4" x14ac:dyDescent="0.3">
      <c r="A4581" s="8">
        <v>37494</v>
      </c>
      <c r="B4581" s="260">
        <v>940.85998500000005</v>
      </c>
      <c r="C4581" s="260">
        <v>950.79998799999998</v>
      </c>
      <c r="D4581" s="260">
        <v>930.419983</v>
      </c>
      <c r="E4581" s="260">
        <v>947.95001200000002</v>
      </c>
      <c r="F4581" s="261">
        <v>947.95001200000002</v>
      </c>
      <c r="G4581" s="260">
        <v>1016900000</v>
      </c>
      <c r="H4581" s="263">
        <f t="shared" si="71"/>
        <v>7.5356876825832522E-3</v>
      </c>
      <c r="I4581" s="262"/>
      <c r="J4581" s="266">
        <v>4579</v>
      </c>
      <c r="K4581">
        <v>7.5356876825832522E-3</v>
      </c>
      <c r="L4581" s="267">
        <v>2.0984710702871764E-3</v>
      </c>
    </row>
    <row r="4582" spans="1:12" ht="14.4" x14ac:dyDescent="0.3">
      <c r="A4582" s="8">
        <v>37491</v>
      </c>
      <c r="B4582" s="260">
        <v>962.70001200000002</v>
      </c>
      <c r="C4582" s="260">
        <v>962.70001200000002</v>
      </c>
      <c r="D4582" s="260">
        <v>937.169983</v>
      </c>
      <c r="E4582" s="260">
        <v>940.85998500000005</v>
      </c>
      <c r="F4582" s="261">
        <v>940.85998500000005</v>
      </c>
      <c r="G4582" s="260">
        <v>1071500000</v>
      </c>
      <c r="H4582" s="263">
        <f t="shared" si="71"/>
        <v>-2.268622283968556E-2</v>
      </c>
      <c r="I4582" s="262"/>
      <c r="J4582" s="266">
        <v>4580</v>
      </c>
      <c r="K4582">
        <v>-2.268622283968556E-2</v>
      </c>
      <c r="L4582" s="267">
        <v>2.1109516636067761E-3</v>
      </c>
    </row>
    <row r="4583" spans="1:12" ht="14.4" x14ac:dyDescent="0.3">
      <c r="A4583" s="8">
        <v>37490</v>
      </c>
      <c r="B4583" s="260">
        <v>949.35998500000005</v>
      </c>
      <c r="C4583" s="260">
        <v>965</v>
      </c>
      <c r="D4583" s="260">
        <v>946.42999299999997</v>
      </c>
      <c r="E4583" s="260">
        <v>962.70001200000002</v>
      </c>
      <c r="F4583" s="261">
        <v>962.70001200000002</v>
      </c>
      <c r="G4583" s="260">
        <v>1373000000</v>
      </c>
      <c r="H4583" s="263">
        <f t="shared" si="71"/>
        <v>1.4051600247297092E-2</v>
      </c>
      <c r="I4583" s="262"/>
      <c r="J4583" s="266">
        <v>4581</v>
      </c>
      <c r="K4583">
        <v>1.4051600247297092E-2</v>
      </c>
      <c r="L4583" s="267">
        <v>2.1148108402774613E-3</v>
      </c>
    </row>
    <row r="4584" spans="1:12" ht="14.4" x14ac:dyDescent="0.3">
      <c r="A4584" s="8">
        <v>37489</v>
      </c>
      <c r="B4584" s="260">
        <v>937.42999299999997</v>
      </c>
      <c r="C4584" s="260">
        <v>951.59002699999996</v>
      </c>
      <c r="D4584" s="260">
        <v>931.32000700000003</v>
      </c>
      <c r="E4584" s="260">
        <v>949.35998500000005</v>
      </c>
      <c r="F4584" s="261">
        <v>949.35998500000005</v>
      </c>
      <c r="G4584" s="260">
        <v>1353100000</v>
      </c>
      <c r="H4584" s="263">
        <f t="shared" si="71"/>
        <v>1.2726275123565504E-2</v>
      </c>
      <c r="I4584" s="262"/>
      <c r="J4584" s="266">
        <v>4582</v>
      </c>
      <c r="K4584">
        <v>1.2726275123565504E-2</v>
      </c>
      <c r="L4584" s="267">
        <v>2.1156973587042123E-3</v>
      </c>
    </row>
    <row r="4585" spans="1:12" ht="14.4" x14ac:dyDescent="0.3">
      <c r="A4585" s="8">
        <v>37488</v>
      </c>
      <c r="B4585" s="260">
        <v>950.70001200000002</v>
      </c>
      <c r="C4585" s="260">
        <v>950.70001200000002</v>
      </c>
      <c r="D4585" s="260">
        <v>931.85998500000005</v>
      </c>
      <c r="E4585" s="260">
        <v>937.42999299999997</v>
      </c>
      <c r="F4585" s="261">
        <v>937.42999299999997</v>
      </c>
      <c r="G4585" s="260">
        <v>1308500000</v>
      </c>
      <c r="H4585" s="263">
        <f t="shared" si="71"/>
        <v>-1.3958155919324894E-2</v>
      </c>
      <c r="I4585" s="262"/>
      <c r="J4585" s="266">
        <v>4583</v>
      </c>
      <c r="K4585">
        <v>-1.3958155919324894E-2</v>
      </c>
      <c r="L4585" s="267">
        <v>2.1188707775648308E-3</v>
      </c>
    </row>
    <row r="4586" spans="1:12" ht="14.4" x14ac:dyDescent="0.3">
      <c r="A4586" s="8">
        <v>37487</v>
      </c>
      <c r="B4586" s="260">
        <v>928.77002000000005</v>
      </c>
      <c r="C4586" s="260">
        <v>951.169983</v>
      </c>
      <c r="D4586" s="260">
        <v>927.21002199999998</v>
      </c>
      <c r="E4586" s="260">
        <v>950.70001200000002</v>
      </c>
      <c r="F4586" s="261">
        <v>950.70001200000002</v>
      </c>
      <c r="G4586" s="260">
        <v>1299800000</v>
      </c>
      <c r="H4586" s="263">
        <f t="shared" si="71"/>
        <v>2.3611864646535391E-2</v>
      </c>
      <c r="I4586" s="262"/>
      <c r="J4586" s="266">
        <v>4584</v>
      </c>
      <c r="K4586">
        <v>2.3611864646535391E-2</v>
      </c>
      <c r="L4586" s="267">
        <v>2.1212236258564628E-3</v>
      </c>
    </row>
    <row r="4587" spans="1:12" ht="14.4" x14ac:dyDescent="0.3">
      <c r="A4587" s="8">
        <v>37484</v>
      </c>
      <c r="B4587" s="260">
        <v>930.25</v>
      </c>
      <c r="C4587" s="260">
        <v>935.38000499999998</v>
      </c>
      <c r="D4587" s="260">
        <v>916.21002199999998</v>
      </c>
      <c r="E4587" s="260">
        <v>928.77002000000005</v>
      </c>
      <c r="F4587" s="261">
        <v>928.77002000000005</v>
      </c>
      <c r="G4587" s="260">
        <v>1265300000</v>
      </c>
      <c r="H4587" s="263">
        <f t="shared" si="71"/>
        <v>-1.5909486697123945E-3</v>
      </c>
      <c r="I4587" s="262"/>
      <c r="J4587" s="266">
        <v>4585</v>
      </c>
      <c r="K4587">
        <v>-1.5909486697123945E-3</v>
      </c>
      <c r="L4587" s="267">
        <v>2.1215338825867265E-3</v>
      </c>
    </row>
    <row r="4588" spans="1:12" ht="14.4" x14ac:dyDescent="0.3">
      <c r="A4588" s="8">
        <v>37483</v>
      </c>
      <c r="B4588" s="260">
        <v>919.61999500000002</v>
      </c>
      <c r="C4588" s="260">
        <v>933.28997800000002</v>
      </c>
      <c r="D4588" s="260">
        <v>918.169983</v>
      </c>
      <c r="E4588" s="260">
        <v>930.25</v>
      </c>
      <c r="F4588" s="261">
        <v>930.25</v>
      </c>
      <c r="G4588" s="260">
        <v>1505100000</v>
      </c>
      <c r="H4588" s="263">
        <f t="shared" si="71"/>
        <v>1.155912774602077E-2</v>
      </c>
      <c r="I4588" s="262"/>
      <c r="J4588" s="266">
        <v>4586</v>
      </c>
      <c r="K4588">
        <v>1.155912774602077E-2</v>
      </c>
      <c r="L4588" s="267">
        <v>2.1256148562056308E-3</v>
      </c>
    </row>
    <row r="4589" spans="1:12" ht="14.4" x14ac:dyDescent="0.3">
      <c r="A4589" s="8">
        <v>37482</v>
      </c>
      <c r="B4589" s="260">
        <v>884.21002199999998</v>
      </c>
      <c r="C4589" s="260">
        <v>920.21002199999998</v>
      </c>
      <c r="D4589" s="260">
        <v>876.20001200000002</v>
      </c>
      <c r="E4589" s="260">
        <v>919.61999500000002</v>
      </c>
      <c r="F4589" s="261">
        <v>919.61999500000002</v>
      </c>
      <c r="G4589" s="260">
        <v>1533800000</v>
      </c>
      <c r="H4589" s="263">
        <f t="shared" si="71"/>
        <v>4.0047016114911259E-2</v>
      </c>
      <c r="I4589" s="262"/>
      <c r="J4589" s="266">
        <v>4587</v>
      </c>
      <c r="K4589">
        <v>4.0047016114911259E-2</v>
      </c>
      <c r="L4589" s="267">
        <v>2.1259407061743622E-3</v>
      </c>
    </row>
    <row r="4590" spans="1:12" ht="14.4" x14ac:dyDescent="0.3">
      <c r="A4590" s="8">
        <v>37481</v>
      </c>
      <c r="B4590" s="260">
        <v>903.79998799999998</v>
      </c>
      <c r="C4590" s="260">
        <v>911.71002199999998</v>
      </c>
      <c r="D4590" s="260">
        <v>883.61999500000002</v>
      </c>
      <c r="E4590" s="260">
        <v>884.21002199999998</v>
      </c>
      <c r="F4590" s="261">
        <v>884.21002199999998</v>
      </c>
      <c r="G4590" s="260">
        <v>1297700000</v>
      </c>
      <c r="H4590" s="263">
        <f t="shared" si="71"/>
        <v>-2.1675112038173655E-2</v>
      </c>
      <c r="I4590" s="262"/>
      <c r="J4590" s="266">
        <v>4588</v>
      </c>
      <c r="K4590">
        <v>-2.1675112038173655E-2</v>
      </c>
      <c r="L4590" s="267">
        <v>2.1260318356013668E-3</v>
      </c>
    </row>
    <row r="4591" spans="1:12" ht="14.4" x14ac:dyDescent="0.3">
      <c r="A4591" s="8">
        <v>37480</v>
      </c>
      <c r="B4591" s="260">
        <v>908.64001499999995</v>
      </c>
      <c r="C4591" s="260">
        <v>908.64001499999995</v>
      </c>
      <c r="D4591" s="260">
        <v>892.38000499999998</v>
      </c>
      <c r="E4591" s="260">
        <v>903.79998799999998</v>
      </c>
      <c r="F4591" s="261">
        <v>903.79998799999998</v>
      </c>
      <c r="G4591" s="260">
        <v>1036500000</v>
      </c>
      <c r="H4591" s="263">
        <f t="shared" si="71"/>
        <v>-5.3266716412439354E-3</v>
      </c>
      <c r="I4591" s="262"/>
      <c r="J4591" s="266">
        <v>4589</v>
      </c>
      <c r="K4591">
        <v>-5.3266716412439354E-3</v>
      </c>
      <c r="L4591" s="267">
        <v>2.126257972135219E-3</v>
      </c>
    </row>
    <row r="4592" spans="1:12" ht="14.4" x14ac:dyDescent="0.3">
      <c r="A4592" s="8">
        <v>37477</v>
      </c>
      <c r="B4592" s="260">
        <v>898.72997999999995</v>
      </c>
      <c r="C4592" s="260">
        <v>913.95001200000002</v>
      </c>
      <c r="D4592" s="260">
        <v>890.77002000000005</v>
      </c>
      <c r="E4592" s="260">
        <v>908.64001499999995</v>
      </c>
      <c r="F4592" s="261">
        <v>908.64001499999995</v>
      </c>
      <c r="G4592" s="260">
        <v>1294900000</v>
      </c>
      <c r="H4592" s="263">
        <f t="shared" si="71"/>
        <v>3.5120192197728721E-3</v>
      </c>
      <c r="I4592" s="262"/>
      <c r="J4592" s="266">
        <v>4590</v>
      </c>
      <c r="K4592">
        <v>3.5120192197728721E-3</v>
      </c>
      <c r="L4592" s="267">
        <v>2.1453107233344697E-3</v>
      </c>
    </row>
    <row r="4593" spans="1:12" ht="14.4" x14ac:dyDescent="0.3">
      <c r="A4593" s="8">
        <v>37476</v>
      </c>
      <c r="B4593" s="260">
        <v>876.77002000000005</v>
      </c>
      <c r="C4593" s="260">
        <v>905.84002699999996</v>
      </c>
      <c r="D4593" s="260">
        <v>875.169983</v>
      </c>
      <c r="E4593" s="260">
        <v>905.46002199999998</v>
      </c>
      <c r="F4593" s="261">
        <v>905.46002199999998</v>
      </c>
      <c r="G4593" s="260">
        <v>1646700000</v>
      </c>
      <c r="H4593" s="263">
        <f t="shared" si="71"/>
        <v>3.2722380265693775E-2</v>
      </c>
      <c r="I4593" s="262"/>
      <c r="J4593" s="266">
        <v>4591</v>
      </c>
      <c r="K4593">
        <v>3.2722380265693775E-2</v>
      </c>
      <c r="L4593" s="267">
        <v>2.1469715441616178E-3</v>
      </c>
    </row>
    <row r="4594" spans="1:12" ht="14.4" x14ac:dyDescent="0.3">
      <c r="A4594" s="8">
        <v>37475</v>
      </c>
      <c r="B4594" s="260">
        <v>859.57000700000003</v>
      </c>
      <c r="C4594" s="260">
        <v>878.73999000000003</v>
      </c>
      <c r="D4594" s="260">
        <v>854.15002400000003</v>
      </c>
      <c r="E4594" s="260">
        <v>876.77002000000005</v>
      </c>
      <c r="F4594" s="261">
        <v>876.77002000000005</v>
      </c>
      <c r="G4594" s="260">
        <v>1490400000</v>
      </c>
      <c r="H4594" s="263">
        <f t="shared" si="71"/>
        <v>2.0010019963388522E-2</v>
      </c>
      <c r="I4594" s="262"/>
      <c r="J4594" s="266">
        <v>4592</v>
      </c>
      <c r="K4594">
        <v>2.0010019963388522E-2</v>
      </c>
      <c r="L4594" s="267">
        <v>2.147761428781167E-3</v>
      </c>
    </row>
    <row r="4595" spans="1:12" ht="14.4" x14ac:dyDescent="0.3">
      <c r="A4595" s="8">
        <v>37474</v>
      </c>
      <c r="B4595" s="260">
        <v>834.59997599999997</v>
      </c>
      <c r="C4595" s="260">
        <v>874.44000200000005</v>
      </c>
      <c r="D4595" s="260">
        <v>834.59997599999997</v>
      </c>
      <c r="E4595" s="260">
        <v>859.57000700000003</v>
      </c>
      <c r="F4595" s="261">
        <v>859.57000700000003</v>
      </c>
      <c r="G4595" s="260">
        <v>1514100000</v>
      </c>
      <c r="H4595" s="263">
        <f t="shared" si="71"/>
        <v>2.9918561847646234E-2</v>
      </c>
      <c r="I4595" s="262"/>
      <c r="J4595" s="266">
        <v>4593</v>
      </c>
      <c r="K4595">
        <v>2.9918561847646234E-2</v>
      </c>
      <c r="L4595" s="267">
        <v>2.1483768437535206E-3</v>
      </c>
    </row>
    <row r="4596" spans="1:12" ht="14.4" x14ac:dyDescent="0.3">
      <c r="A4596" s="8">
        <v>37473</v>
      </c>
      <c r="B4596" s="260">
        <v>864.23999000000003</v>
      </c>
      <c r="C4596" s="260">
        <v>864.23999000000003</v>
      </c>
      <c r="D4596" s="260">
        <v>833.44000200000005</v>
      </c>
      <c r="E4596" s="260">
        <v>834.59997599999997</v>
      </c>
      <c r="F4596" s="261">
        <v>834.59997599999997</v>
      </c>
      <c r="G4596" s="260">
        <v>1425500000</v>
      </c>
      <c r="H4596" s="263">
        <f t="shared" si="71"/>
        <v>-3.4296045476905165E-2</v>
      </c>
      <c r="I4596" s="262"/>
      <c r="J4596" s="266">
        <v>4594</v>
      </c>
      <c r="K4596">
        <v>-3.4296045476905165E-2</v>
      </c>
      <c r="L4596" s="267">
        <v>2.1498944799630266E-3</v>
      </c>
    </row>
    <row r="4597" spans="1:12" ht="14.4" x14ac:dyDescent="0.3">
      <c r="A4597" s="8">
        <v>37470</v>
      </c>
      <c r="B4597" s="260">
        <v>884.40002400000003</v>
      </c>
      <c r="C4597" s="260">
        <v>884.71997099999999</v>
      </c>
      <c r="D4597" s="260">
        <v>853.95001200000002</v>
      </c>
      <c r="E4597" s="260">
        <v>864.23999000000003</v>
      </c>
      <c r="F4597" s="261">
        <v>864.23999000000003</v>
      </c>
      <c r="G4597" s="260">
        <v>1538100000</v>
      </c>
      <c r="H4597" s="263">
        <f t="shared" si="71"/>
        <v>-2.3082295597429501E-2</v>
      </c>
      <c r="I4597" s="262"/>
      <c r="J4597" s="266">
        <v>4595</v>
      </c>
      <c r="K4597">
        <v>-2.3082295597429501E-2</v>
      </c>
      <c r="L4597" s="267">
        <v>2.1519916172816709E-3</v>
      </c>
    </row>
    <row r="4598" spans="1:12" ht="14.4" x14ac:dyDescent="0.3">
      <c r="A4598" s="8">
        <v>37469</v>
      </c>
      <c r="B4598" s="260">
        <v>911.61999500000002</v>
      </c>
      <c r="C4598" s="260">
        <v>911.61999500000002</v>
      </c>
      <c r="D4598" s="260">
        <v>882.47997999999995</v>
      </c>
      <c r="E4598" s="260">
        <v>884.65997300000004</v>
      </c>
      <c r="F4598" s="261">
        <v>884.65997300000004</v>
      </c>
      <c r="G4598" s="260">
        <v>1672200000</v>
      </c>
      <c r="H4598" s="263">
        <f t="shared" si="71"/>
        <v>-2.9573750189628059E-2</v>
      </c>
      <c r="I4598" s="262"/>
      <c r="J4598" s="266">
        <v>4596</v>
      </c>
      <c r="K4598">
        <v>-2.9573750189628059E-2</v>
      </c>
      <c r="L4598" s="267">
        <v>2.1545811887763171E-3</v>
      </c>
    </row>
    <row r="4599" spans="1:12" ht="14.4" x14ac:dyDescent="0.3">
      <c r="A4599" s="8">
        <v>37468</v>
      </c>
      <c r="B4599" s="260">
        <v>902.78002900000001</v>
      </c>
      <c r="C4599" s="260">
        <v>911.64001499999995</v>
      </c>
      <c r="D4599" s="260">
        <v>889.88000499999998</v>
      </c>
      <c r="E4599" s="260">
        <v>911.61999500000002</v>
      </c>
      <c r="F4599" s="261">
        <v>911.61999500000002</v>
      </c>
      <c r="G4599" s="260">
        <v>2049360000</v>
      </c>
      <c r="H4599" s="263">
        <f t="shared" si="71"/>
        <v>9.7919379206825637E-3</v>
      </c>
      <c r="I4599" s="262"/>
      <c r="J4599" s="266">
        <v>4597</v>
      </c>
      <c r="K4599">
        <v>9.7919379206825637E-3</v>
      </c>
      <c r="L4599" s="267">
        <v>2.1575948592605395E-3</v>
      </c>
    </row>
    <row r="4600" spans="1:12" ht="14.4" x14ac:dyDescent="0.3">
      <c r="A4600" s="8">
        <v>37467</v>
      </c>
      <c r="B4600" s="260">
        <v>898.96002199999998</v>
      </c>
      <c r="C4600" s="260">
        <v>909.80999799999995</v>
      </c>
      <c r="D4600" s="260">
        <v>884.70001200000002</v>
      </c>
      <c r="E4600" s="260">
        <v>902.78002900000001</v>
      </c>
      <c r="F4600" s="261">
        <v>902.78002900000001</v>
      </c>
      <c r="G4600" s="260">
        <v>1826090000</v>
      </c>
      <c r="H4600" s="263">
        <f t="shared" si="71"/>
        <v>4.2493624927850597E-3</v>
      </c>
      <c r="I4600" s="262"/>
      <c r="J4600" s="266">
        <v>4598</v>
      </c>
      <c r="K4600">
        <v>4.2493624927850597E-3</v>
      </c>
      <c r="L4600" s="267">
        <v>2.1582511129610948E-3</v>
      </c>
    </row>
    <row r="4601" spans="1:12" ht="14.4" x14ac:dyDescent="0.3">
      <c r="A4601" s="8">
        <v>37466</v>
      </c>
      <c r="B4601" s="260">
        <v>852.84002699999996</v>
      </c>
      <c r="C4601" s="260">
        <v>898.96002199999998</v>
      </c>
      <c r="D4601" s="260">
        <v>852.84002699999996</v>
      </c>
      <c r="E4601" s="260">
        <v>898.96002199999998</v>
      </c>
      <c r="F4601" s="261">
        <v>898.96002199999998</v>
      </c>
      <c r="G4601" s="260">
        <v>1778650000</v>
      </c>
      <c r="H4601" s="263">
        <f t="shared" si="71"/>
        <v>5.4078131349245433E-2</v>
      </c>
      <c r="I4601" s="262"/>
      <c r="J4601" s="266">
        <v>4599</v>
      </c>
      <c r="K4601">
        <v>5.4078131349245433E-2</v>
      </c>
      <c r="L4601" s="267">
        <v>2.1588381521699079E-3</v>
      </c>
    </row>
    <row r="4602" spans="1:12" ht="14.4" x14ac:dyDescent="0.3">
      <c r="A4602" s="8">
        <v>37463</v>
      </c>
      <c r="B4602" s="260">
        <v>838.67999299999997</v>
      </c>
      <c r="C4602" s="260">
        <v>852.84997599999997</v>
      </c>
      <c r="D4602" s="260">
        <v>835.919983</v>
      </c>
      <c r="E4602" s="260">
        <v>852.84002699999996</v>
      </c>
      <c r="F4602" s="261">
        <v>852.84002699999996</v>
      </c>
      <c r="G4602" s="260">
        <v>1796100000</v>
      </c>
      <c r="H4602" s="263">
        <f t="shared" si="71"/>
        <v>1.6883715026215006E-2</v>
      </c>
      <c r="I4602" s="262"/>
      <c r="J4602" s="266">
        <v>4600</v>
      </c>
      <c r="K4602">
        <v>1.6883715026215006E-2</v>
      </c>
      <c r="L4602" s="267">
        <v>2.159342712376298E-3</v>
      </c>
    </row>
    <row r="4603" spans="1:12" ht="14.4" x14ac:dyDescent="0.3">
      <c r="A4603" s="8">
        <v>37462</v>
      </c>
      <c r="B4603" s="260">
        <v>843.419983</v>
      </c>
      <c r="C4603" s="260">
        <v>853.830017</v>
      </c>
      <c r="D4603" s="260">
        <v>816.10998500000005</v>
      </c>
      <c r="E4603" s="260">
        <v>838.67999299999997</v>
      </c>
      <c r="F4603" s="261">
        <v>838.67999299999997</v>
      </c>
      <c r="G4603" s="260">
        <v>2424700000</v>
      </c>
      <c r="H4603" s="263">
        <f t="shared" si="71"/>
        <v>-5.631765575592947E-3</v>
      </c>
      <c r="I4603" s="262"/>
      <c r="J4603" s="266">
        <v>4601</v>
      </c>
      <c r="K4603">
        <v>-5.631765575592947E-3</v>
      </c>
      <c r="L4603" s="267">
        <v>2.1597471705673741E-3</v>
      </c>
    </row>
    <row r="4604" spans="1:12" ht="14.4" x14ac:dyDescent="0.3">
      <c r="A4604" s="8">
        <v>37461</v>
      </c>
      <c r="B4604" s="260">
        <v>797.71002199999998</v>
      </c>
      <c r="C4604" s="260">
        <v>844.32000700000003</v>
      </c>
      <c r="D4604" s="260">
        <v>775.67999299999997</v>
      </c>
      <c r="E4604" s="260">
        <v>843.42999299999997</v>
      </c>
      <c r="F4604" s="261">
        <v>843.42999299999997</v>
      </c>
      <c r="G4604" s="260">
        <v>2775560000</v>
      </c>
      <c r="H4604" s="263">
        <f t="shared" si="71"/>
        <v>5.7327291352729667E-2</v>
      </c>
      <c r="I4604" s="262"/>
      <c r="J4604" s="266">
        <v>4602</v>
      </c>
      <c r="K4604">
        <v>5.7327291352729667E-2</v>
      </c>
      <c r="L4604" s="267">
        <v>2.160157565907143E-3</v>
      </c>
    </row>
    <row r="4605" spans="1:12" ht="14.4" x14ac:dyDescent="0.3">
      <c r="A4605" s="8">
        <v>37460</v>
      </c>
      <c r="B4605" s="260">
        <v>819.84997599999997</v>
      </c>
      <c r="C4605" s="260">
        <v>827.69000200000005</v>
      </c>
      <c r="D4605" s="260">
        <v>796.13000499999998</v>
      </c>
      <c r="E4605" s="260">
        <v>797.70001200000002</v>
      </c>
      <c r="F4605" s="261">
        <v>797.70001200000002</v>
      </c>
      <c r="G4605" s="260">
        <v>2441020000</v>
      </c>
      <c r="H4605" s="263">
        <f t="shared" si="71"/>
        <v>-2.701709416162739E-2</v>
      </c>
      <c r="I4605" s="262"/>
      <c r="J4605" s="266">
        <v>4603</v>
      </c>
      <c r="K4605">
        <v>-2.701709416162739E-2</v>
      </c>
      <c r="L4605" s="267">
        <v>2.1602107524960096E-3</v>
      </c>
    </row>
    <row r="4606" spans="1:12" ht="14.4" x14ac:dyDescent="0.3">
      <c r="A4606" s="8">
        <v>37459</v>
      </c>
      <c r="B4606" s="260">
        <v>847.76000999999997</v>
      </c>
      <c r="C4606" s="260">
        <v>854.13000499999998</v>
      </c>
      <c r="D4606" s="260">
        <v>813.26000999999997</v>
      </c>
      <c r="E4606" s="260">
        <v>819.84997599999997</v>
      </c>
      <c r="F4606" s="261">
        <v>819.84997599999997</v>
      </c>
      <c r="G4606" s="260">
        <v>2248060000</v>
      </c>
      <c r="H4606" s="263">
        <f t="shared" si="71"/>
        <v>-3.2910674137422623E-2</v>
      </c>
      <c r="I4606" s="262"/>
      <c r="J4606" s="266">
        <v>4604</v>
      </c>
      <c r="K4606">
        <v>-3.2910674137422623E-2</v>
      </c>
      <c r="L4606" s="267">
        <v>2.1605124999145341E-3</v>
      </c>
    </row>
    <row r="4607" spans="1:12" ht="14.4" x14ac:dyDescent="0.3">
      <c r="A4607" s="8">
        <v>37456</v>
      </c>
      <c r="B4607" s="260">
        <v>881.55999799999995</v>
      </c>
      <c r="C4607" s="260">
        <v>881.55999799999995</v>
      </c>
      <c r="D4607" s="260">
        <v>842.07000700000003</v>
      </c>
      <c r="E4607" s="260">
        <v>847.75</v>
      </c>
      <c r="F4607" s="261">
        <v>847.75</v>
      </c>
      <c r="G4607" s="260">
        <v>2654100000</v>
      </c>
      <c r="H4607" s="263">
        <f t="shared" si="71"/>
        <v>-3.835246390115804E-2</v>
      </c>
      <c r="I4607" s="262"/>
      <c r="J4607" s="266">
        <v>4605</v>
      </c>
      <c r="K4607">
        <v>-3.835246390115804E-2</v>
      </c>
      <c r="L4607" s="267">
        <v>2.1638092957336767E-3</v>
      </c>
    </row>
    <row r="4608" spans="1:12" ht="14.4" x14ac:dyDescent="0.3">
      <c r="A4608" s="8">
        <v>37455</v>
      </c>
      <c r="B4608" s="260">
        <v>905.45001200000002</v>
      </c>
      <c r="C4608" s="260">
        <v>907.79998799999998</v>
      </c>
      <c r="D4608" s="260">
        <v>880.59997599999997</v>
      </c>
      <c r="E4608" s="260">
        <v>881.55999799999995</v>
      </c>
      <c r="F4608" s="261">
        <v>881.55999799999995</v>
      </c>
      <c r="G4608" s="260">
        <v>1736300000</v>
      </c>
      <c r="H4608" s="263">
        <f t="shared" si="71"/>
        <v>-2.7018653254172485E-2</v>
      </c>
      <c r="I4608" s="262"/>
      <c r="J4608" s="266">
        <v>4606</v>
      </c>
      <c r="K4608">
        <v>-2.7018653254172485E-2</v>
      </c>
      <c r="L4608" s="267">
        <v>2.1654319242507222E-3</v>
      </c>
    </row>
    <row r="4609" spans="1:12" ht="14.4" x14ac:dyDescent="0.3">
      <c r="A4609" s="8">
        <v>37454</v>
      </c>
      <c r="B4609" s="260">
        <v>901.04998799999998</v>
      </c>
      <c r="C4609" s="260">
        <v>926.52002000000005</v>
      </c>
      <c r="D4609" s="260">
        <v>895.03002900000001</v>
      </c>
      <c r="E4609" s="260">
        <v>906.03997800000002</v>
      </c>
      <c r="F4609" s="261">
        <v>906.03997800000002</v>
      </c>
      <c r="G4609" s="260">
        <v>2566500000</v>
      </c>
      <c r="H4609" s="263">
        <f t="shared" si="71"/>
        <v>5.6607276718521919E-3</v>
      </c>
      <c r="I4609" s="262"/>
      <c r="J4609" s="266">
        <v>4607</v>
      </c>
      <c r="K4609">
        <v>5.6607276718521919E-3</v>
      </c>
      <c r="L4609" s="267">
        <v>2.1668874119426433E-3</v>
      </c>
    </row>
    <row r="4610" spans="1:12" ht="14.4" x14ac:dyDescent="0.3">
      <c r="A4610" s="8">
        <v>37453</v>
      </c>
      <c r="B4610" s="260">
        <v>917.92999299999997</v>
      </c>
      <c r="C4610" s="260">
        <v>918.65002400000003</v>
      </c>
      <c r="D4610" s="260">
        <v>897.13000499999998</v>
      </c>
      <c r="E4610" s="260">
        <v>900.94000200000005</v>
      </c>
      <c r="F4610" s="261">
        <v>900.94000200000005</v>
      </c>
      <c r="G4610" s="260">
        <v>1843700000</v>
      </c>
      <c r="H4610" s="263">
        <f t="shared" si="71"/>
        <v>-1.8509026973258427E-2</v>
      </c>
      <c r="I4610" s="262"/>
      <c r="J4610" s="266">
        <v>4608</v>
      </c>
      <c r="K4610">
        <v>-1.8509026973258427E-2</v>
      </c>
      <c r="L4610" s="267">
        <v>2.1725690929803782E-3</v>
      </c>
    </row>
    <row r="4611" spans="1:12" ht="14.4" x14ac:dyDescent="0.3">
      <c r="A4611" s="8">
        <v>37452</v>
      </c>
      <c r="B4611" s="260">
        <v>921.39001499999995</v>
      </c>
      <c r="C4611" s="260">
        <v>921.39001499999995</v>
      </c>
      <c r="D4611" s="260">
        <v>876.46002199999998</v>
      </c>
      <c r="E4611" s="260">
        <v>917.92999299999997</v>
      </c>
      <c r="F4611" s="261">
        <v>917.92999299999997</v>
      </c>
      <c r="G4611" s="260">
        <v>2574800000</v>
      </c>
      <c r="H4611" s="263">
        <f t="shared" si="71"/>
        <v>-3.7552197697735862E-3</v>
      </c>
      <c r="I4611" s="262"/>
      <c r="J4611" s="266">
        <v>4609</v>
      </c>
      <c r="K4611">
        <v>-3.7552197697735862E-3</v>
      </c>
      <c r="L4611" s="267">
        <v>2.1743197073684265E-3</v>
      </c>
    </row>
    <row r="4612" spans="1:12" ht="14.4" x14ac:dyDescent="0.3">
      <c r="A4612" s="8">
        <v>37449</v>
      </c>
      <c r="B4612" s="260">
        <v>927.36999500000002</v>
      </c>
      <c r="C4612" s="260">
        <v>934.30999799999995</v>
      </c>
      <c r="D4612" s="260">
        <v>913.71002199999998</v>
      </c>
      <c r="E4612" s="260">
        <v>921.39001499999995</v>
      </c>
      <c r="F4612" s="261">
        <v>921.39001499999995</v>
      </c>
      <c r="G4612" s="260">
        <v>1607400000</v>
      </c>
      <c r="H4612" s="263">
        <f t="shared" ref="H4612:H4675" si="72">(F4612-F4613)/F4613</f>
        <v>-6.448321632403115E-3</v>
      </c>
      <c r="I4612" s="262"/>
      <c r="J4612" s="266">
        <v>4610</v>
      </c>
      <c r="K4612">
        <v>-6.448321632403115E-3</v>
      </c>
      <c r="L4612" s="267">
        <v>2.1743654408824219E-3</v>
      </c>
    </row>
    <row r="4613" spans="1:12" ht="14.4" x14ac:dyDescent="0.3">
      <c r="A4613" s="8">
        <v>37448</v>
      </c>
      <c r="B4613" s="260">
        <v>920.46997099999999</v>
      </c>
      <c r="C4613" s="260">
        <v>929.15997300000004</v>
      </c>
      <c r="D4613" s="260">
        <v>900.94000200000005</v>
      </c>
      <c r="E4613" s="260">
        <v>927.36999500000002</v>
      </c>
      <c r="F4613" s="261">
        <v>927.36999500000002</v>
      </c>
      <c r="G4613" s="260">
        <v>2080480000</v>
      </c>
      <c r="H4613" s="263">
        <f t="shared" si="72"/>
        <v>7.4961967444780774E-3</v>
      </c>
      <c r="I4613" s="262"/>
      <c r="J4613" s="266">
        <v>4611</v>
      </c>
      <c r="K4613">
        <v>7.4961967444780774E-3</v>
      </c>
      <c r="L4613" s="267">
        <v>2.1749356912356562E-3</v>
      </c>
    </row>
    <row r="4614" spans="1:12" ht="14.4" x14ac:dyDescent="0.3">
      <c r="A4614" s="8">
        <v>37447</v>
      </c>
      <c r="B4614" s="260">
        <v>952.830017</v>
      </c>
      <c r="C4614" s="260">
        <v>956.34002699999996</v>
      </c>
      <c r="D4614" s="260">
        <v>920.28997800000002</v>
      </c>
      <c r="E4614" s="260">
        <v>920.46997099999999</v>
      </c>
      <c r="F4614" s="261">
        <v>920.46997099999999</v>
      </c>
      <c r="G4614" s="260">
        <v>1816900000</v>
      </c>
      <c r="H4614" s="263">
        <f t="shared" si="72"/>
        <v>-3.3962034594466402E-2</v>
      </c>
      <c r="I4614" s="262"/>
      <c r="J4614" s="266">
        <v>4612</v>
      </c>
      <c r="K4614">
        <v>-3.3962034594466402E-2</v>
      </c>
      <c r="L4614" s="267">
        <v>2.1779409571196936E-3</v>
      </c>
    </row>
    <row r="4615" spans="1:12" ht="14.4" x14ac:dyDescent="0.3">
      <c r="A4615" s="8">
        <v>37446</v>
      </c>
      <c r="B4615" s="260">
        <v>976.97997999999995</v>
      </c>
      <c r="C4615" s="260">
        <v>979.63000499999998</v>
      </c>
      <c r="D4615" s="260">
        <v>951.71002199999998</v>
      </c>
      <c r="E4615" s="260">
        <v>952.830017</v>
      </c>
      <c r="F4615" s="261">
        <v>952.830017</v>
      </c>
      <c r="G4615" s="260">
        <v>1348900000</v>
      </c>
      <c r="H4615" s="263">
        <f t="shared" si="72"/>
        <v>-2.4718994753607906E-2</v>
      </c>
      <c r="I4615" s="262"/>
      <c r="J4615" s="266">
        <v>4613</v>
      </c>
      <c r="K4615">
        <v>-2.4718994753607906E-2</v>
      </c>
      <c r="L4615" s="267">
        <v>2.1782668906021626E-3</v>
      </c>
    </row>
    <row r="4616" spans="1:12" ht="14.4" x14ac:dyDescent="0.3">
      <c r="A4616" s="8">
        <v>37445</v>
      </c>
      <c r="B4616" s="260">
        <v>989.03002900000001</v>
      </c>
      <c r="C4616" s="260">
        <v>993.55999799999995</v>
      </c>
      <c r="D4616" s="260">
        <v>972.90997300000004</v>
      </c>
      <c r="E4616" s="260">
        <v>976.97997999999995</v>
      </c>
      <c r="F4616" s="261">
        <v>976.97997999999995</v>
      </c>
      <c r="G4616" s="260">
        <v>1184400000</v>
      </c>
      <c r="H4616" s="263">
        <f t="shared" si="72"/>
        <v>-1.2183703878216682E-2</v>
      </c>
      <c r="I4616" s="262"/>
      <c r="J4616" s="266">
        <v>4614</v>
      </c>
      <c r="K4616">
        <v>-1.2183703878216682E-2</v>
      </c>
      <c r="L4616" s="267">
        <v>2.1836773816300168E-3</v>
      </c>
    </row>
    <row r="4617" spans="1:12" ht="14.4" x14ac:dyDescent="0.3">
      <c r="A4617" s="8">
        <v>37442</v>
      </c>
      <c r="B4617" s="260">
        <v>953.98999000000003</v>
      </c>
      <c r="C4617" s="260">
        <v>989.07000700000003</v>
      </c>
      <c r="D4617" s="260">
        <v>953.98999000000003</v>
      </c>
      <c r="E4617" s="260">
        <v>989.03002900000001</v>
      </c>
      <c r="F4617" s="261">
        <v>989.03002900000001</v>
      </c>
      <c r="G4617" s="260">
        <v>699400000</v>
      </c>
      <c r="H4617" s="263">
        <f t="shared" si="72"/>
        <v>3.6729986024276816E-2</v>
      </c>
      <c r="I4617" s="262"/>
      <c r="J4617" s="266">
        <v>4615</v>
      </c>
      <c r="K4617">
        <v>3.6729986024276816E-2</v>
      </c>
      <c r="L4617" s="267">
        <v>2.186622091709927E-3</v>
      </c>
    </row>
    <row r="4618" spans="1:12" ht="14.4" x14ac:dyDescent="0.3">
      <c r="A4618" s="8">
        <v>37440</v>
      </c>
      <c r="B4618" s="260">
        <v>948.09002699999996</v>
      </c>
      <c r="C4618" s="260">
        <v>954.29998799999998</v>
      </c>
      <c r="D4618" s="260">
        <v>934.86999500000002</v>
      </c>
      <c r="E4618" s="260">
        <v>953.98999000000003</v>
      </c>
      <c r="F4618" s="261">
        <v>953.98999000000003</v>
      </c>
      <c r="G4618" s="260">
        <v>1527800000</v>
      </c>
      <c r="H4618" s="263">
        <f t="shared" si="72"/>
        <v>6.2229986941947559E-3</v>
      </c>
      <c r="I4618" s="262"/>
      <c r="J4618" s="266">
        <v>4616</v>
      </c>
      <c r="K4618">
        <v>6.2229986941947559E-3</v>
      </c>
      <c r="L4618" s="267">
        <v>2.1883095113473202E-3</v>
      </c>
    </row>
    <row r="4619" spans="1:12" ht="14.4" x14ac:dyDescent="0.3">
      <c r="A4619" s="8">
        <v>37439</v>
      </c>
      <c r="B4619" s="260">
        <v>968.65002400000003</v>
      </c>
      <c r="C4619" s="260">
        <v>968.65002400000003</v>
      </c>
      <c r="D4619" s="260">
        <v>945.53997800000002</v>
      </c>
      <c r="E4619" s="260">
        <v>948.09002699999996</v>
      </c>
      <c r="F4619" s="261">
        <v>948.09002699999996</v>
      </c>
      <c r="G4619" s="260">
        <v>1823000000</v>
      </c>
      <c r="H4619" s="263">
        <f t="shared" si="72"/>
        <v>-2.1225413194229235E-2</v>
      </c>
      <c r="I4619" s="262"/>
      <c r="J4619" s="266">
        <v>4617</v>
      </c>
      <c r="K4619">
        <v>-2.1225413194229235E-2</v>
      </c>
      <c r="L4619" s="267">
        <v>2.1884416116099473E-3</v>
      </c>
    </row>
    <row r="4620" spans="1:12" ht="14.4" x14ac:dyDescent="0.3">
      <c r="A4620" s="8">
        <v>37438</v>
      </c>
      <c r="B4620" s="260">
        <v>989.82000700000003</v>
      </c>
      <c r="C4620" s="260">
        <v>994.46002199999998</v>
      </c>
      <c r="D4620" s="260">
        <v>967.42999299999997</v>
      </c>
      <c r="E4620" s="260">
        <v>968.65002400000003</v>
      </c>
      <c r="F4620" s="261">
        <v>968.65002400000003</v>
      </c>
      <c r="G4620" s="260">
        <v>1425500000</v>
      </c>
      <c r="H4620" s="263">
        <f t="shared" si="72"/>
        <v>-2.1387709735392328E-2</v>
      </c>
      <c r="I4620" s="262"/>
      <c r="J4620" s="266">
        <v>4618</v>
      </c>
      <c r="K4620">
        <v>-2.1387709735392328E-2</v>
      </c>
      <c r="L4620" s="267">
        <v>2.1898618510608455E-3</v>
      </c>
    </row>
    <row r="4621" spans="1:12" ht="14.4" x14ac:dyDescent="0.3">
      <c r="A4621" s="8">
        <v>37435</v>
      </c>
      <c r="B4621" s="260">
        <v>990.64001499999995</v>
      </c>
      <c r="C4621" s="260">
        <v>1001.789978</v>
      </c>
      <c r="D4621" s="260">
        <v>988.30999799999995</v>
      </c>
      <c r="E4621" s="260">
        <v>989.82000700000003</v>
      </c>
      <c r="F4621" s="261">
        <v>989.82000700000003</v>
      </c>
      <c r="G4621" s="260">
        <v>2117000000</v>
      </c>
      <c r="H4621" s="263">
        <f t="shared" si="72"/>
        <v>-8.2775578170029424E-4</v>
      </c>
      <c r="I4621" s="262"/>
      <c r="J4621" s="266">
        <v>4619</v>
      </c>
      <c r="K4621">
        <v>-8.2775578170029424E-4</v>
      </c>
      <c r="L4621" s="267">
        <v>2.1902860495578319E-3</v>
      </c>
    </row>
    <row r="4622" spans="1:12" ht="14.4" x14ac:dyDescent="0.3">
      <c r="A4622" s="8">
        <v>37434</v>
      </c>
      <c r="B4622" s="260">
        <v>973.53002900000001</v>
      </c>
      <c r="C4622" s="260">
        <v>990.669983</v>
      </c>
      <c r="D4622" s="260">
        <v>963.73999000000003</v>
      </c>
      <c r="E4622" s="260">
        <v>990.64001499999995</v>
      </c>
      <c r="F4622" s="261">
        <v>990.64001499999995</v>
      </c>
      <c r="G4622" s="260">
        <v>1908600000</v>
      </c>
      <c r="H4622" s="263">
        <f t="shared" si="72"/>
        <v>1.7575201062441943E-2</v>
      </c>
      <c r="I4622" s="262"/>
      <c r="J4622" s="266">
        <v>4620</v>
      </c>
      <c r="K4622">
        <v>1.7575201062441943E-2</v>
      </c>
      <c r="L4622" s="267">
        <v>2.1919708287469379E-3</v>
      </c>
    </row>
    <row r="4623" spans="1:12" ht="14.4" x14ac:dyDescent="0.3">
      <c r="A4623" s="8">
        <v>37433</v>
      </c>
      <c r="B4623" s="260">
        <v>976.14001499999995</v>
      </c>
      <c r="C4623" s="260">
        <v>977.42999299999997</v>
      </c>
      <c r="D4623" s="260">
        <v>952.919983</v>
      </c>
      <c r="E4623" s="260">
        <v>973.53002900000001</v>
      </c>
      <c r="F4623" s="261">
        <v>973.53002900000001</v>
      </c>
      <c r="G4623" s="260">
        <v>2014290000</v>
      </c>
      <c r="H4623" s="263">
        <f t="shared" si="72"/>
        <v>-2.6737824081516991E-3</v>
      </c>
      <c r="I4623" s="262"/>
      <c r="J4623" s="266">
        <v>4621</v>
      </c>
      <c r="K4623">
        <v>-2.6737824081516991E-3</v>
      </c>
      <c r="L4623" s="267">
        <v>2.1941502704234399E-3</v>
      </c>
    </row>
    <row r="4624" spans="1:12" ht="14.4" x14ac:dyDescent="0.3">
      <c r="A4624" s="8">
        <v>37432</v>
      </c>
      <c r="B4624" s="260">
        <v>992.71997099999999</v>
      </c>
      <c r="C4624" s="260">
        <v>1005.880005</v>
      </c>
      <c r="D4624" s="260">
        <v>974.21002199999998</v>
      </c>
      <c r="E4624" s="260">
        <v>976.14001499999995</v>
      </c>
      <c r="F4624" s="261">
        <v>976.14001499999995</v>
      </c>
      <c r="G4624" s="260">
        <v>1513700000</v>
      </c>
      <c r="H4624" s="263">
        <f t="shared" si="72"/>
        <v>-1.6701543722645668E-2</v>
      </c>
      <c r="I4624" s="262"/>
      <c r="J4624" s="266">
        <v>4622</v>
      </c>
      <c r="K4624">
        <v>-1.6701543722645668E-2</v>
      </c>
      <c r="L4624" s="267">
        <v>2.1942837557015118E-3</v>
      </c>
    </row>
    <row r="4625" spans="1:12" ht="14.4" x14ac:dyDescent="0.3">
      <c r="A4625" s="8">
        <v>37431</v>
      </c>
      <c r="B4625" s="260">
        <v>989.14001499999995</v>
      </c>
      <c r="C4625" s="260">
        <v>1002.1099850000001</v>
      </c>
      <c r="D4625" s="260">
        <v>970.84997599999997</v>
      </c>
      <c r="E4625" s="260">
        <v>992.71997099999999</v>
      </c>
      <c r="F4625" s="261">
        <v>992.71997099999999</v>
      </c>
      <c r="G4625" s="260">
        <v>1552600000</v>
      </c>
      <c r="H4625" s="263">
        <f t="shared" si="72"/>
        <v>3.6192611214905085E-3</v>
      </c>
      <c r="I4625" s="262"/>
      <c r="J4625" s="266">
        <v>4623</v>
      </c>
      <c r="K4625">
        <v>3.6192611214905085E-3</v>
      </c>
      <c r="L4625" s="267">
        <v>2.1955704021284946E-3</v>
      </c>
    </row>
    <row r="4626" spans="1:12" ht="14.4" x14ac:dyDescent="0.3">
      <c r="A4626" s="8">
        <v>37428</v>
      </c>
      <c r="B4626" s="260">
        <v>1006.289978</v>
      </c>
      <c r="C4626" s="260">
        <v>1006.289978</v>
      </c>
      <c r="D4626" s="260">
        <v>985.65002400000003</v>
      </c>
      <c r="E4626" s="260">
        <v>989.14001499999995</v>
      </c>
      <c r="F4626" s="261">
        <v>989.14001499999995</v>
      </c>
      <c r="G4626" s="260">
        <v>1497200000</v>
      </c>
      <c r="H4626" s="263">
        <f t="shared" si="72"/>
        <v>-1.704276438694699E-2</v>
      </c>
      <c r="I4626" s="262"/>
      <c r="J4626" s="266">
        <v>4624</v>
      </c>
      <c r="K4626">
        <v>-1.704276438694699E-2</v>
      </c>
      <c r="L4626" s="267">
        <v>2.1957817505666396E-3</v>
      </c>
    </row>
    <row r="4627" spans="1:12" ht="14.4" x14ac:dyDescent="0.3">
      <c r="A4627" s="8">
        <v>37427</v>
      </c>
      <c r="B4627" s="260">
        <v>1019.98999</v>
      </c>
      <c r="C4627" s="260">
        <v>1023.330017</v>
      </c>
      <c r="D4627" s="260">
        <v>1004.590027</v>
      </c>
      <c r="E4627" s="260">
        <v>1006.289978</v>
      </c>
      <c r="F4627" s="261">
        <v>1006.289978</v>
      </c>
      <c r="G4627" s="260">
        <v>1389700000</v>
      </c>
      <c r="H4627" s="263">
        <f t="shared" si="72"/>
        <v>-1.3431516126937692E-2</v>
      </c>
      <c r="I4627" s="262"/>
      <c r="J4627" s="266">
        <v>4625</v>
      </c>
      <c r="K4627">
        <v>-1.3431516126937692E-2</v>
      </c>
      <c r="L4627" s="267">
        <v>2.1996173913669788E-3</v>
      </c>
    </row>
    <row r="4628" spans="1:12" ht="14.4" x14ac:dyDescent="0.3">
      <c r="A4628" s="8">
        <v>37426</v>
      </c>
      <c r="B4628" s="260">
        <v>1037.1400149999999</v>
      </c>
      <c r="C4628" s="260">
        <v>1037.6099850000001</v>
      </c>
      <c r="D4628" s="260">
        <v>1017.880005</v>
      </c>
      <c r="E4628" s="260">
        <v>1019.98999</v>
      </c>
      <c r="F4628" s="261">
        <v>1019.98999</v>
      </c>
      <c r="G4628" s="260">
        <v>1336100000</v>
      </c>
      <c r="H4628" s="263">
        <f t="shared" si="72"/>
        <v>-1.6535882091098294E-2</v>
      </c>
      <c r="I4628" s="262"/>
      <c r="J4628" s="266">
        <v>4626</v>
      </c>
      <c r="K4628">
        <v>-1.6535882091098294E-2</v>
      </c>
      <c r="L4628" s="267">
        <v>2.2027341696490999E-3</v>
      </c>
    </row>
    <row r="4629" spans="1:12" ht="14.4" x14ac:dyDescent="0.3">
      <c r="A4629" s="8">
        <v>37425</v>
      </c>
      <c r="B4629" s="260">
        <v>1036.170044</v>
      </c>
      <c r="C4629" s="260">
        <v>1040.829956</v>
      </c>
      <c r="D4629" s="260">
        <v>1030.920044</v>
      </c>
      <c r="E4629" s="260">
        <v>1037.1400149999999</v>
      </c>
      <c r="F4629" s="261">
        <v>1037.1400149999999</v>
      </c>
      <c r="G4629" s="260">
        <v>1193100000</v>
      </c>
      <c r="H4629" s="263">
        <f t="shared" si="72"/>
        <v>9.3611179517942794E-4</v>
      </c>
      <c r="I4629" s="262"/>
      <c r="J4629" s="266">
        <v>4627</v>
      </c>
      <c r="K4629">
        <v>9.3611179517942794E-4</v>
      </c>
      <c r="L4629" s="267">
        <v>2.2029128397908779E-3</v>
      </c>
    </row>
    <row r="4630" spans="1:12" ht="14.4" x14ac:dyDescent="0.3">
      <c r="A4630" s="8">
        <v>37424</v>
      </c>
      <c r="B4630" s="260">
        <v>1007.27002</v>
      </c>
      <c r="C4630" s="260">
        <v>1036.170044</v>
      </c>
      <c r="D4630" s="260">
        <v>1007.27002</v>
      </c>
      <c r="E4630" s="260">
        <v>1036.170044</v>
      </c>
      <c r="F4630" s="261">
        <v>1036.170044</v>
      </c>
      <c r="G4630" s="260">
        <v>1236600000</v>
      </c>
      <c r="H4630" s="263">
        <f t="shared" si="72"/>
        <v>2.86914366814967E-2</v>
      </c>
      <c r="I4630" s="262"/>
      <c r="J4630" s="266">
        <v>4628</v>
      </c>
      <c r="K4630">
        <v>2.86914366814967E-2</v>
      </c>
      <c r="L4630" s="267">
        <v>2.2045773020528221E-3</v>
      </c>
    </row>
    <row r="4631" spans="1:12" ht="14.4" x14ac:dyDescent="0.3">
      <c r="A4631" s="8">
        <v>37421</v>
      </c>
      <c r="B4631" s="260">
        <v>1009.559998</v>
      </c>
      <c r="C4631" s="260">
        <v>1009.559998</v>
      </c>
      <c r="D4631" s="260">
        <v>981.63000499999998</v>
      </c>
      <c r="E4631" s="260">
        <v>1007.27002</v>
      </c>
      <c r="F4631" s="261">
        <v>1007.27002</v>
      </c>
      <c r="G4631" s="260">
        <v>1549000000</v>
      </c>
      <c r="H4631" s="263">
        <f t="shared" si="72"/>
        <v>-2.2682931222874239E-3</v>
      </c>
      <c r="I4631" s="262"/>
      <c r="J4631" s="266">
        <v>4629</v>
      </c>
      <c r="K4631">
        <v>-2.2682931222874239E-3</v>
      </c>
      <c r="L4631" s="267">
        <v>2.2136530053508434E-3</v>
      </c>
    </row>
    <row r="4632" spans="1:12" ht="14.4" x14ac:dyDescent="0.3">
      <c r="A4632" s="8">
        <v>37420</v>
      </c>
      <c r="B4632" s="260">
        <v>1020.26001</v>
      </c>
      <c r="C4632" s="260">
        <v>1023.469971</v>
      </c>
      <c r="D4632" s="260">
        <v>1008.119995</v>
      </c>
      <c r="E4632" s="260">
        <v>1009.559998</v>
      </c>
      <c r="F4632" s="261">
        <v>1009.559998</v>
      </c>
      <c r="G4632" s="260">
        <v>1405500000</v>
      </c>
      <c r="H4632" s="263">
        <f t="shared" si="72"/>
        <v>-1.0487534447223914E-2</v>
      </c>
      <c r="I4632" s="262"/>
      <c r="J4632" s="266">
        <v>4630</v>
      </c>
      <c r="K4632">
        <v>-1.0487534447223914E-2</v>
      </c>
      <c r="L4632" s="267">
        <v>2.2176991518116766E-3</v>
      </c>
    </row>
    <row r="4633" spans="1:12" ht="14.4" x14ac:dyDescent="0.3">
      <c r="A4633" s="8">
        <v>37419</v>
      </c>
      <c r="B4633" s="260">
        <v>1013.26001</v>
      </c>
      <c r="C4633" s="260">
        <v>1021.849976</v>
      </c>
      <c r="D4633" s="260">
        <v>1002.580017</v>
      </c>
      <c r="E4633" s="260">
        <v>1020.26001</v>
      </c>
      <c r="F4633" s="261">
        <v>1020.26001</v>
      </c>
      <c r="G4633" s="260">
        <v>1795720000</v>
      </c>
      <c r="H4633" s="263">
        <f t="shared" si="72"/>
        <v>6.5706730048304546E-3</v>
      </c>
      <c r="I4633" s="262"/>
      <c r="J4633" s="266">
        <v>4631</v>
      </c>
      <c r="K4633">
        <v>6.5706730048304546E-3</v>
      </c>
      <c r="L4633" s="267">
        <v>2.2177089023248746E-3</v>
      </c>
    </row>
    <row r="4634" spans="1:12" ht="14.4" x14ac:dyDescent="0.3">
      <c r="A4634" s="8">
        <v>37418</v>
      </c>
      <c r="B4634" s="260">
        <v>1030.73999</v>
      </c>
      <c r="C4634" s="260">
        <v>1039.040039</v>
      </c>
      <c r="D4634" s="260">
        <v>1012.940002</v>
      </c>
      <c r="E4634" s="260">
        <v>1013.599976</v>
      </c>
      <c r="F4634" s="261">
        <v>1013.599976</v>
      </c>
      <c r="G4634" s="260">
        <v>1212400000</v>
      </c>
      <c r="H4634" s="263">
        <f t="shared" si="72"/>
        <v>-1.6628843516588568E-2</v>
      </c>
      <c r="I4634" s="262"/>
      <c r="J4634" s="266">
        <v>4632</v>
      </c>
      <c r="K4634">
        <v>-1.6628843516588568E-2</v>
      </c>
      <c r="L4634" s="267">
        <v>2.2203184247770119E-3</v>
      </c>
    </row>
    <row r="4635" spans="1:12" ht="14.4" x14ac:dyDescent="0.3">
      <c r="A4635" s="8">
        <v>37417</v>
      </c>
      <c r="B4635" s="260">
        <v>1027.530029</v>
      </c>
      <c r="C4635" s="260">
        <v>1038.1800539999999</v>
      </c>
      <c r="D4635" s="260">
        <v>1025.4499510000001</v>
      </c>
      <c r="E4635" s="260">
        <v>1030.73999</v>
      </c>
      <c r="F4635" s="261">
        <v>1030.73999</v>
      </c>
      <c r="G4635" s="260">
        <v>1226200000</v>
      </c>
      <c r="H4635" s="263">
        <f t="shared" si="72"/>
        <v>3.1239583364040266E-3</v>
      </c>
      <c r="I4635" s="262"/>
      <c r="J4635" s="266">
        <v>4633</v>
      </c>
      <c r="K4635">
        <v>3.1239583364040266E-3</v>
      </c>
      <c r="L4635" s="267">
        <v>2.2219855538147541E-3</v>
      </c>
    </row>
    <row r="4636" spans="1:12" ht="14.4" x14ac:dyDescent="0.3">
      <c r="A4636" s="8">
        <v>37414</v>
      </c>
      <c r="B4636" s="260">
        <v>1029.150024</v>
      </c>
      <c r="C4636" s="260">
        <v>1033.0200199999999</v>
      </c>
      <c r="D4636" s="260">
        <v>1012.48999</v>
      </c>
      <c r="E4636" s="260">
        <v>1027.530029</v>
      </c>
      <c r="F4636" s="261">
        <v>1027.530029</v>
      </c>
      <c r="G4636" s="260">
        <v>1341300000</v>
      </c>
      <c r="H4636" s="263">
        <f t="shared" si="72"/>
        <v>-1.5741096654728515E-3</v>
      </c>
      <c r="I4636" s="262"/>
      <c r="J4636" s="266">
        <v>4634</v>
      </c>
      <c r="K4636">
        <v>-1.5741096654728515E-3</v>
      </c>
      <c r="L4636" s="267">
        <v>2.2233056585385146E-3</v>
      </c>
    </row>
    <row r="4637" spans="1:12" ht="14.4" x14ac:dyDescent="0.3">
      <c r="A4637" s="8">
        <v>37413</v>
      </c>
      <c r="B4637" s="260">
        <v>1049.900024</v>
      </c>
      <c r="C4637" s="260">
        <v>1049.900024</v>
      </c>
      <c r="D4637" s="260">
        <v>1026.910034</v>
      </c>
      <c r="E4637" s="260">
        <v>1029.150024</v>
      </c>
      <c r="F4637" s="261">
        <v>1029.150024</v>
      </c>
      <c r="G4637" s="260">
        <v>1601500000</v>
      </c>
      <c r="H4637" s="263">
        <f t="shared" si="72"/>
        <v>-1.9763786575549214E-2</v>
      </c>
      <c r="I4637" s="262"/>
      <c r="J4637" s="266">
        <v>4635</v>
      </c>
      <c r="K4637">
        <v>-1.9763786575549214E-2</v>
      </c>
      <c r="L4637" s="267">
        <v>2.2239056524228145E-3</v>
      </c>
    </row>
    <row r="4638" spans="1:12" ht="14.4" x14ac:dyDescent="0.3">
      <c r="A4638" s="8">
        <v>37412</v>
      </c>
      <c r="B4638" s="260">
        <v>1040.6899410000001</v>
      </c>
      <c r="C4638" s="260">
        <v>1050.1099850000001</v>
      </c>
      <c r="D4638" s="260">
        <v>1038.839966</v>
      </c>
      <c r="E4638" s="260">
        <v>1049.900024</v>
      </c>
      <c r="F4638" s="261">
        <v>1049.900024</v>
      </c>
      <c r="G4638" s="260">
        <v>1300100000</v>
      </c>
      <c r="H4638" s="263">
        <f t="shared" si="72"/>
        <v>8.8499779205610096E-3</v>
      </c>
      <c r="I4638" s="262"/>
      <c r="J4638" s="266">
        <v>4636</v>
      </c>
      <c r="K4638">
        <v>8.8499779205610096E-3</v>
      </c>
      <c r="L4638" s="267">
        <v>2.2254987577865833E-3</v>
      </c>
    </row>
    <row r="4639" spans="1:12" ht="14.4" x14ac:dyDescent="0.3">
      <c r="A4639" s="8">
        <v>37411</v>
      </c>
      <c r="B4639" s="260">
        <v>1040.6800539999999</v>
      </c>
      <c r="C4639" s="260">
        <v>1046.0600589999999</v>
      </c>
      <c r="D4639" s="260">
        <v>1030.5200199999999</v>
      </c>
      <c r="E4639" s="260">
        <v>1040.6899410000001</v>
      </c>
      <c r="F4639" s="261">
        <v>1040.6899410000001</v>
      </c>
      <c r="G4639" s="260">
        <v>1466600000</v>
      </c>
      <c r="H4639" s="263">
        <f t="shared" si="72"/>
        <v>9.5005183986763676E-6</v>
      </c>
      <c r="I4639" s="262"/>
      <c r="J4639" s="266">
        <v>4637</v>
      </c>
      <c r="K4639">
        <v>9.5005183986763676E-6</v>
      </c>
      <c r="L4639" s="267">
        <v>2.2255810327332726E-3</v>
      </c>
    </row>
    <row r="4640" spans="1:12" ht="14.4" x14ac:dyDescent="0.3">
      <c r="A4640" s="8">
        <v>37410</v>
      </c>
      <c r="B4640" s="260">
        <v>1067.1400149999999</v>
      </c>
      <c r="C4640" s="260">
        <v>1070.73999</v>
      </c>
      <c r="D4640" s="260">
        <v>1039.900024</v>
      </c>
      <c r="E4640" s="260">
        <v>1040.6800539999999</v>
      </c>
      <c r="F4640" s="261">
        <v>1040.6800539999999</v>
      </c>
      <c r="G4640" s="260">
        <v>1324300000</v>
      </c>
      <c r="H4640" s="263">
        <f t="shared" si="72"/>
        <v>-2.4795210214284789E-2</v>
      </c>
      <c r="I4640" s="262"/>
      <c r="J4640" s="266">
        <v>4638</v>
      </c>
      <c r="K4640">
        <v>-2.4795210214284789E-2</v>
      </c>
      <c r="L4640" s="267">
        <v>2.2294950528438814E-3</v>
      </c>
    </row>
    <row r="4641" spans="1:12" ht="14.4" x14ac:dyDescent="0.3">
      <c r="A4641" s="8">
        <v>37407</v>
      </c>
      <c r="B4641" s="260">
        <v>1064.660034</v>
      </c>
      <c r="C4641" s="260">
        <v>1079.9300539999999</v>
      </c>
      <c r="D4641" s="260">
        <v>1064.660034</v>
      </c>
      <c r="E4641" s="260">
        <v>1067.1400149999999</v>
      </c>
      <c r="F4641" s="261">
        <v>1067.1400149999999</v>
      </c>
      <c r="G4641" s="260">
        <v>1277300000</v>
      </c>
      <c r="H4641" s="263">
        <f t="shared" si="72"/>
        <v>2.3293642297086098E-3</v>
      </c>
      <c r="I4641" s="262"/>
      <c r="J4641" s="266">
        <v>4639</v>
      </c>
      <c r="K4641">
        <v>2.3293642297086098E-3</v>
      </c>
      <c r="L4641" s="267">
        <v>2.2364459401711945E-3</v>
      </c>
    </row>
    <row r="4642" spans="1:12" ht="14.4" x14ac:dyDescent="0.3">
      <c r="A4642" s="8">
        <v>37406</v>
      </c>
      <c r="B4642" s="260">
        <v>1067.660034</v>
      </c>
      <c r="C4642" s="260">
        <v>1069.5</v>
      </c>
      <c r="D4642" s="260">
        <v>1054.26001</v>
      </c>
      <c r="E4642" s="260">
        <v>1064.660034</v>
      </c>
      <c r="F4642" s="261">
        <v>1064.660034</v>
      </c>
      <c r="G4642" s="260">
        <v>1286600000</v>
      </c>
      <c r="H4642" s="263">
        <f t="shared" si="72"/>
        <v>-2.8098832066987345E-3</v>
      </c>
      <c r="I4642" s="262"/>
      <c r="J4642" s="266">
        <v>4640</v>
      </c>
      <c r="K4642">
        <v>-2.8098832066987345E-3</v>
      </c>
      <c r="L4642" s="267">
        <v>2.2367205670265435E-3</v>
      </c>
    </row>
    <row r="4643" spans="1:12" ht="14.4" x14ac:dyDescent="0.3">
      <c r="A4643" s="8">
        <v>37405</v>
      </c>
      <c r="B4643" s="260">
        <v>1074.5500489999999</v>
      </c>
      <c r="C4643" s="260">
        <v>1074.829956</v>
      </c>
      <c r="D4643" s="260">
        <v>1067.660034</v>
      </c>
      <c r="E4643" s="260">
        <v>1067.660034</v>
      </c>
      <c r="F4643" s="261">
        <v>1067.660034</v>
      </c>
      <c r="G4643" s="260">
        <v>1081800000</v>
      </c>
      <c r="H4643" s="263">
        <f t="shared" si="72"/>
        <v>-6.4120000798584941E-3</v>
      </c>
      <c r="I4643" s="262"/>
      <c r="J4643" s="266">
        <v>4641</v>
      </c>
      <c r="K4643">
        <v>-6.4120000798584941E-3</v>
      </c>
      <c r="L4643" s="267">
        <v>2.2376350149267078E-3</v>
      </c>
    </row>
    <row r="4644" spans="1:12" ht="14.4" x14ac:dyDescent="0.3">
      <c r="A4644" s="8">
        <v>37404</v>
      </c>
      <c r="B4644" s="260">
        <v>1083.8199460000001</v>
      </c>
      <c r="C4644" s="260">
        <v>1085.9799800000001</v>
      </c>
      <c r="D4644" s="260">
        <v>1070.3100589999999</v>
      </c>
      <c r="E4644" s="260">
        <v>1074.5500489999999</v>
      </c>
      <c r="F4644" s="261">
        <v>1074.5500489999999</v>
      </c>
      <c r="G4644" s="260">
        <v>996500000</v>
      </c>
      <c r="H4644" s="263">
        <f t="shared" si="72"/>
        <v>-8.5529861617809049E-3</v>
      </c>
      <c r="I4644" s="262"/>
      <c r="J4644" s="266">
        <v>4642</v>
      </c>
      <c r="K4644">
        <v>-8.5529861617809049E-3</v>
      </c>
      <c r="L4644" s="267">
        <v>2.2379005903092621E-3</v>
      </c>
    </row>
    <row r="4645" spans="1:12" ht="14.4" x14ac:dyDescent="0.3">
      <c r="A4645" s="8">
        <v>37400</v>
      </c>
      <c r="B4645" s="260">
        <v>1097.079956</v>
      </c>
      <c r="C4645" s="260">
        <v>1097.079956</v>
      </c>
      <c r="D4645" s="260">
        <v>1082.1899410000001</v>
      </c>
      <c r="E4645" s="260">
        <v>1083.8199460000001</v>
      </c>
      <c r="F4645" s="261">
        <v>1083.8199460000001</v>
      </c>
      <c r="G4645" s="260">
        <v>885400000</v>
      </c>
      <c r="H4645" s="263">
        <f t="shared" si="72"/>
        <v>-1.2086639563032875E-2</v>
      </c>
      <c r="I4645" s="262"/>
      <c r="J4645" s="266">
        <v>4643</v>
      </c>
      <c r="K4645">
        <v>-1.2086639563032875E-2</v>
      </c>
      <c r="L4645" s="267">
        <v>2.2388942656449617E-3</v>
      </c>
    </row>
    <row r="4646" spans="1:12" ht="14.4" x14ac:dyDescent="0.3">
      <c r="A4646" s="8">
        <v>37399</v>
      </c>
      <c r="B4646" s="260">
        <v>1086.0200199999999</v>
      </c>
      <c r="C4646" s="260">
        <v>1097.099976</v>
      </c>
      <c r="D4646" s="260">
        <v>1080.5500489999999</v>
      </c>
      <c r="E4646" s="260">
        <v>1097.079956</v>
      </c>
      <c r="F4646" s="261">
        <v>1097.079956</v>
      </c>
      <c r="G4646" s="260">
        <v>1192900000</v>
      </c>
      <c r="H4646" s="263">
        <f t="shared" si="72"/>
        <v>1.0183915394119629E-2</v>
      </c>
      <c r="I4646" s="262"/>
      <c r="J4646" s="266">
        <v>4644</v>
      </c>
      <c r="K4646">
        <v>1.0183915394119629E-2</v>
      </c>
      <c r="L4646" s="267">
        <v>2.2408220518791181E-3</v>
      </c>
    </row>
    <row r="4647" spans="1:12" ht="14.4" x14ac:dyDescent="0.3">
      <c r="A4647" s="8">
        <v>37398</v>
      </c>
      <c r="B4647" s="260">
        <v>1079.880005</v>
      </c>
      <c r="C4647" s="260">
        <v>1086.0200199999999</v>
      </c>
      <c r="D4647" s="260">
        <v>1075.6400149999999</v>
      </c>
      <c r="E4647" s="260">
        <v>1086.0200199999999</v>
      </c>
      <c r="F4647" s="261">
        <v>1086.0200199999999</v>
      </c>
      <c r="G4647" s="260">
        <v>1136300000</v>
      </c>
      <c r="H4647" s="263">
        <f t="shared" si="72"/>
        <v>5.6858308067292609E-3</v>
      </c>
      <c r="I4647" s="262"/>
      <c r="J4647" s="266">
        <v>4645</v>
      </c>
      <c r="K4647">
        <v>5.6858308067292609E-3</v>
      </c>
      <c r="L4647" s="267">
        <v>2.244305614383801E-3</v>
      </c>
    </row>
    <row r="4648" spans="1:12" ht="14.4" x14ac:dyDescent="0.3">
      <c r="A4648" s="8">
        <v>37397</v>
      </c>
      <c r="B4648" s="260">
        <v>1091.880005</v>
      </c>
      <c r="C4648" s="260">
        <v>1099.5500489999999</v>
      </c>
      <c r="D4648" s="260">
        <v>1079.079956</v>
      </c>
      <c r="E4648" s="260">
        <v>1079.880005</v>
      </c>
      <c r="F4648" s="261">
        <v>1079.880005</v>
      </c>
      <c r="G4648" s="260">
        <v>1200500000</v>
      </c>
      <c r="H4648" s="263">
        <f t="shared" si="72"/>
        <v>-1.0990218655025192E-2</v>
      </c>
      <c r="I4648" s="262"/>
      <c r="J4648" s="266">
        <v>4646</v>
      </c>
      <c r="K4648">
        <v>-1.0990218655025192E-2</v>
      </c>
      <c r="L4648" s="267">
        <v>2.2451891720992843E-3</v>
      </c>
    </row>
    <row r="4649" spans="1:12" ht="14.4" x14ac:dyDescent="0.3">
      <c r="A4649" s="8">
        <v>37396</v>
      </c>
      <c r="B4649" s="260">
        <v>1106.589966</v>
      </c>
      <c r="C4649" s="260">
        <v>1106.589966</v>
      </c>
      <c r="D4649" s="260">
        <v>1090.6099850000001</v>
      </c>
      <c r="E4649" s="260">
        <v>1091.880005</v>
      </c>
      <c r="F4649" s="261">
        <v>1091.880005</v>
      </c>
      <c r="G4649" s="260">
        <v>989800000</v>
      </c>
      <c r="H4649" s="263">
        <f t="shared" si="72"/>
        <v>-1.3293054746531129E-2</v>
      </c>
      <c r="I4649" s="262"/>
      <c r="J4649" s="266">
        <v>4647</v>
      </c>
      <c r="K4649">
        <v>-1.3293054746531129E-2</v>
      </c>
      <c r="L4649" s="267">
        <v>2.2471442274652493E-3</v>
      </c>
    </row>
    <row r="4650" spans="1:12" ht="14.4" x14ac:dyDescent="0.3">
      <c r="A4650" s="8">
        <v>37393</v>
      </c>
      <c r="B4650" s="260">
        <v>1098.2299800000001</v>
      </c>
      <c r="C4650" s="260">
        <v>1106.589966</v>
      </c>
      <c r="D4650" s="260">
        <v>1096.7700199999999</v>
      </c>
      <c r="E4650" s="260">
        <v>1106.589966</v>
      </c>
      <c r="F4650" s="261">
        <v>1106.589966</v>
      </c>
      <c r="G4650" s="260">
        <v>1274400000</v>
      </c>
      <c r="H4650" s="263">
        <f t="shared" si="72"/>
        <v>7.6122361911845956E-3</v>
      </c>
      <c r="I4650" s="262"/>
      <c r="J4650" s="266">
        <v>4648</v>
      </c>
      <c r="K4650">
        <v>7.6122361911845956E-3</v>
      </c>
      <c r="L4650" s="267">
        <v>2.2483728227059687E-3</v>
      </c>
    </row>
    <row r="4651" spans="1:12" ht="14.4" x14ac:dyDescent="0.3">
      <c r="A4651" s="8">
        <v>37392</v>
      </c>
      <c r="B4651" s="260">
        <v>1091.0699460000001</v>
      </c>
      <c r="C4651" s="260">
        <v>1099.290039</v>
      </c>
      <c r="D4651" s="260">
        <v>1089.170044</v>
      </c>
      <c r="E4651" s="260">
        <v>1098.2299800000001</v>
      </c>
      <c r="F4651" s="261">
        <v>1098.2299800000001</v>
      </c>
      <c r="G4651" s="260">
        <v>1256600000</v>
      </c>
      <c r="H4651" s="263">
        <f t="shared" si="72"/>
        <v>6.5623968713001239E-3</v>
      </c>
      <c r="I4651" s="262"/>
      <c r="J4651" s="266">
        <v>4649</v>
      </c>
      <c r="K4651">
        <v>6.5623968713001239E-3</v>
      </c>
      <c r="L4651" s="267">
        <v>2.2501726173892885E-3</v>
      </c>
    </row>
    <row r="4652" spans="1:12" ht="14.4" x14ac:dyDescent="0.3">
      <c r="A4652" s="8">
        <v>37391</v>
      </c>
      <c r="B4652" s="260">
        <v>1097.280029</v>
      </c>
      <c r="C4652" s="260">
        <v>1104.2299800000001</v>
      </c>
      <c r="D4652" s="260">
        <v>1088.9399410000001</v>
      </c>
      <c r="E4652" s="260">
        <v>1091.0699460000001</v>
      </c>
      <c r="F4652" s="261">
        <v>1091.0699460000001</v>
      </c>
      <c r="G4652" s="260">
        <v>1420200000</v>
      </c>
      <c r="H4652" s="263">
        <f t="shared" si="72"/>
        <v>-5.6595243109085515E-3</v>
      </c>
      <c r="I4652" s="262"/>
      <c r="J4652" s="266">
        <v>4650</v>
      </c>
      <c r="K4652">
        <v>-5.6595243109085515E-3</v>
      </c>
      <c r="L4652" s="267">
        <v>2.2503061030407882E-3</v>
      </c>
    </row>
    <row r="4653" spans="1:12" ht="14.4" x14ac:dyDescent="0.3">
      <c r="A4653" s="8">
        <v>37390</v>
      </c>
      <c r="B4653" s="260">
        <v>1074.5600589999999</v>
      </c>
      <c r="C4653" s="260">
        <v>1097.709961</v>
      </c>
      <c r="D4653" s="260">
        <v>1074.5600589999999</v>
      </c>
      <c r="E4653" s="260">
        <v>1097.280029</v>
      </c>
      <c r="F4653" s="261">
        <v>1097.280029</v>
      </c>
      <c r="G4653" s="260">
        <v>1414500000</v>
      </c>
      <c r="H4653" s="263">
        <f t="shared" si="72"/>
        <v>2.1143508740817721E-2</v>
      </c>
      <c r="I4653" s="262"/>
      <c r="J4653" s="266">
        <v>4651</v>
      </c>
      <c r="K4653">
        <v>2.1143508740817721E-2</v>
      </c>
      <c r="L4653" s="267">
        <v>2.2513869815966765E-3</v>
      </c>
    </row>
    <row r="4654" spans="1:12" ht="14.4" x14ac:dyDescent="0.3">
      <c r="A4654" s="8">
        <v>37389</v>
      </c>
      <c r="B4654" s="260">
        <v>1054.98999</v>
      </c>
      <c r="C4654" s="260">
        <v>1074.839966</v>
      </c>
      <c r="D4654" s="260">
        <v>1053.900024</v>
      </c>
      <c r="E4654" s="260">
        <v>1074.5600589999999</v>
      </c>
      <c r="F4654" s="261">
        <v>1074.5600589999999</v>
      </c>
      <c r="G4654" s="260">
        <v>1088600000</v>
      </c>
      <c r="H4654" s="263">
        <f t="shared" si="72"/>
        <v>1.8550004441274248E-2</v>
      </c>
      <c r="I4654" s="262"/>
      <c r="J4654" s="266">
        <v>4652</v>
      </c>
      <c r="K4654">
        <v>1.8550004441274248E-2</v>
      </c>
      <c r="L4654" s="267">
        <v>2.2518882905127181E-3</v>
      </c>
    </row>
    <row r="4655" spans="1:12" ht="14.4" x14ac:dyDescent="0.3">
      <c r="A4655" s="8">
        <v>37386</v>
      </c>
      <c r="B4655" s="260">
        <v>1073.01001</v>
      </c>
      <c r="C4655" s="260">
        <v>1075.4300539999999</v>
      </c>
      <c r="D4655" s="260">
        <v>1053.9300539999999</v>
      </c>
      <c r="E4655" s="260">
        <v>1054.98999</v>
      </c>
      <c r="F4655" s="261">
        <v>1054.98999</v>
      </c>
      <c r="G4655" s="260">
        <v>1171900000</v>
      </c>
      <c r="H4655" s="263">
        <f t="shared" si="72"/>
        <v>-1.6793897384051369E-2</v>
      </c>
      <c r="I4655" s="262"/>
      <c r="J4655" s="266">
        <v>4653</v>
      </c>
      <c r="K4655">
        <v>-1.6793897384051369E-2</v>
      </c>
      <c r="L4655" s="267">
        <v>2.2528002125912815E-3</v>
      </c>
    </row>
    <row r="4656" spans="1:12" ht="14.4" x14ac:dyDescent="0.3">
      <c r="A4656" s="8">
        <v>37385</v>
      </c>
      <c r="B4656" s="260">
        <v>1088.849976</v>
      </c>
      <c r="C4656" s="260">
        <v>1088.849976</v>
      </c>
      <c r="D4656" s="260">
        <v>1072.2299800000001</v>
      </c>
      <c r="E4656" s="260">
        <v>1073.01001</v>
      </c>
      <c r="F4656" s="261">
        <v>1073.01001</v>
      </c>
      <c r="G4656" s="260">
        <v>1153000000</v>
      </c>
      <c r="H4656" s="263">
        <f t="shared" si="72"/>
        <v>-1.4547427422636969E-2</v>
      </c>
      <c r="I4656" s="262"/>
      <c r="J4656" s="266">
        <v>4654</v>
      </c>
      <c r="K4656">
        <v>-1.4547427422636969E-2</v>
      </c>
      <c r="L4656" s="267">
        <v>2.2584971480260787E-3</v>
      </c>
    </row>
    <row r="4657" spans="1:12" ht="14.4" x14ac:dyDescent="0.3">
      <c r="A4657" s="8">
        <v>37384</v>
      </c>
      <c r="B4657" s="260">
        <v>1049.48999</v>
      </c>
      <c r="C4657" s="260">
        <v>1088.920044</v>
      </c>
      <c r="D4657" s="260">
        <v>1049.48999</v>
      </c>
      <c r="E4657" s="260">
        <v>1088.849976</v>
      </c>
      <c r="F4657" s="261">
        <v>1088.849976</v>
      </c>
      <c r="G4657" s="260">
        <v>1502000000</v>
      </c>
      <c r="H4657" s="263">
        <f t="shared" si="72"/>
        <v>3.7503917498060112E-2</v>
      </c>
      <c r="I4657" s="262"/>
      <c r="J4657" s="266">
        <v>4655</v>
      </c>
      <c r="K4657">
        <v>3.7503917498060112E-2</v>
      </c>
      <c r="L4657" s="267">
        <v>2.2588531342736516E-3</v>
      </c>
    </row>
    <row r="4658" spans="1:12" ht="14.4" x14ac:dyDescent="0.3">
      <c r="A4658" s="8">
        <v>37383</v>
      </c>
      <c r="B4658" s="260">
        <v>1052.670044</v>
      </c>
      <c r="C4658" s="260">
        <v>1058.670044</v>
      </c>
      <c r="D4658" s="260">
        <v>1048.959961</v>
      </c>
      <c r="E4658" s="260">
        <v>1049.48999</v>
      </c>
      <c r="F4658" s="261">
        <v>1049.48999</v>
      </c>
      <c r="G4658" s="260">
        <v>1354700000</v>
      </c>
      <c r="H4658" s="263">
        <f t="shared" si="72"/>
        <v>-3.0209409093814085E-3</v>
      </c>
      <c r="I4658" s="262"/>
      <c r="J4658" s="266">
        <v>4656</v>
      </c>
      <c r="K4658">
        <v>-3.0209409093814085E-3</v>
      </c>
      <c r="L4658" s="267">
        <v>2.2600759465035772E-3</v>
      </c>
    </row>
    <row r="4659" spans="1:12" ht="14.4" x14ac:dyDescent="0.3">
      <c r="A4659" s="8">
        <v>37382</v>
      </c>
      <c r="B4659" s="260">
        <v>1073.4300539999999</v>
      </c>
      <c r="C4659" s="260">
        <v>1075.959961</v>
      </c>
      <c r="D4659" s="260">
        <v>1052.650024</v>
      </c>
      <c r="E4659" s="260">
        <v>1052.670044</v>
      </c>
      <c r="F4659" s="261">
        <v>1052.670044</v>
      </c>
      <c r="G4659" s="260">
        <v>1122600000</v>
      </c>
      <c r="H4659" s="263">
        <f t="shared" si="72"/>
        <v>-1.9339881460035929E-2</v>
      </c>
      <c r="I4659" s="262"/>
      <c r="J4659" s="266">
        <v>4657</v>
      </c>
      <c r="K4659">
        <v>-1.9339881460035929E-2</v>
      </c>
      <c r="L4659" s="267">
        <v>2.2615974726805195E-3</v>
      </c>
    </row>
    <row r="4660" spans="1:12" ht="14.4" x14ac:dyDescent="0.3">
      <c r="A4660" s="8">
        <v>37379</v>
      </c>
      <c r="B4660" s="260">
        <v>1084.5600589999999</v>
      </c>
      <c r="C4660" s="260">
        <v>1084.5600589999999</v>
      </c>
      <c r="D4660" s="260">
        <v>1068.8900149999999</v>
      </c>
      <c r="E4660" s="260">
        <v>1073.4300539999999</v>
      </c>
      <c r="F4660" s="261">
        <v>1073.4300539999999</v>
      </c>
      <c r="G4660" s="260">
        <v>1284500000</v>
      </c>
      <c r="H4660" s="263">
        <f t="shared" si="72"/>
        <v>-1.0262230208129013E-2</v>
      </c>
      <c r="I4660" s="262"/>
      <c r="J4660" s="266">
        <v>4658</v>
      </c>
      <c r="K4660">
        <v>-1.0262230208129013E-2</v>
      </c>
      <c r="L4660" s="267">
        <v>2.2618632962983121E-3</v>
      </c>
    </row>
    <row r="4661" spans="1:12" ht="14.4" x14ac:dyDescent="0.3">
      <c r="A4661" s="8">
        <v>37378</v>
      </c>
      <c r="B4661" s="260">
        <v>1086.459961</v>
      </c>
      <c r="C4661" s="260">
        <v>1091.420044</v>
      </c>
      <c r="D4661" s="260">
        <v>1079.459961</v>
      </c>
      <c r="E4661" s="260">
        <v>1084.5600589999999</v>
      </c>
      <c r="F4661" s="261">
        <v>1084.5600589999999</v>
      </c>
      <c r="G4661" s="260">
        <v>1364000000</v>
      </c>
      <c r="H4661" s="263">
        <f t="shared" si="72"/>
        <v>-1.7487087128838161E-3</v>
      </c>
      <c r="I4661" s="262"/>
      <c r="J4661" s="266">
        <v>4659</v>
      </c>
      <c r="K4661">
        <v>-1.7487087128838161E-3</v>
      </c>
      <c r="L4661" s="267">
        <v>2.262202629546896E-3</v>
      </c>
    </row>
    <row r="4662" spans="1:12" ht="14.4" x14ac:dyDescent="0.3">
      <c r="A4662" s="8">
        <v>37377</v>
      </c>
      <c r="B4662" s="260">
        <v>1076.920044</v>
      </c>
      <c r="C4662" s="260">
        <v>1088.3199460000001</v>
      </c>
      <c r="D4662" s="260">
        <v>1065.290039</v>
      </c>
      <c r="E4662" s="260">
        <v>1086.459961</v>
      </c>
      <c r="F4662" s="261">
        <v>1086.459961</v>
      </c>
      <c r="G4662" s="260">
        <v>1451400000</v>
      </c>
      <c r="H4662" s="263">
        <f t="shared" si="72"/>
        <v>8.8585193052642813E-3</v>
      </c>
      <c r="I4662" s="262"/>
      <c r="J4662" s="266">
        <v>4660</v>
      </c>
      <c r="K4662">
        <v>8.8585193052642813E-3</v>
      </c>
      <c r="L4662" s="267">
        <v>2.2638797399280033E-3</v>
      </c>
    </row>
    <row r="4663" spans="1:12" ht="14.4" x14ac:dyDescent="0.3">
      <c r="A4663" s="8">
        <v>37376</v>
      </c>
      <c r="B4663" s="260">
        <v>1065.4499510000001</v>
      </c>
      <c r="C4663" s="260">
        <v>1082.619995</v>
      </c>
      <c r="D4663" s="260">
        <v>1063.459961</v>
      </c>
      <c r="E4663" s="260">
        <v>1076.920044</v>
      </c>
      <c r="F4663" s="261">
        <v>1076.920044</v>
      </c>
      <c r="G4663" s="260">
        <v>1628600000</v>
      </c>
      <c r="H4663" s="263">
        <f t="shared" si="72"/>
        <v>1.0765492071433683E-2</v>
      </c>
      <c r="I4663" s="262"/>
      <c r="J4663" s="266">
        <v>4661</v>
      </c>
      <c r="K4663">
        <v>1.0765492071433683E-2</v>
      </c>
      <c r="L4663" s="267">
        <v>2.2684557732614019E-3</v>
      </c>
    </row>
    <row r="4664" spans="1:12" ht="14.4" x14ac:dyDescent="0.3">
      <c r="A4664" s="8">
        <v>37375</v>
      </c>
      <c r="B4664" s="260">
        <v>1076.3199460000001</v>
      </c>
      <c r="C4664" s="260">
        <v>1078.9499510000001</v>
      </c>
      <c r="D4664" s="260">
        <v>1063.619995</v>
      </c>
      <c r="E4664" s="260">
        <v>1065.4499510000001</v>
      </c>
      <c r="F4664" s="261">
        <v>1065.4499510000001</v>
      </c>
      <c r="G4664" s="260">
        <v>1314700000</v>
      </c>
      <c r="H4664" s="263">
        <f t="shared" si="72"/>
        <v>-1.0099222856918064E-2</v>
      </c>
      <c r="I4664" s="262"/>
      <c r="J4664" s="266">
        <v>4662</v>
      </c>
      <c r="K4664">
        <v>-1.0099222856918064E-2</v>
      </c>
      <c r="L4664" s="267">
        <v>2.268488733903003E-3</v>
      </c>
    </row>
    <row r="4665" spans="1:12" ht="14.4" x14ac:dyDescent="0.3">
      <c r="A4665" s="8">
        <v>37372</v>
      </c>
      <c r="B4665" s="260">
        <v>1091.4799800000001</v>
      </c>
      <c r="C4665" s="260">
        <v>1096.7700199999999</v>
      </c>
      <c r="D4665" s="260">
        <v>1076.3100589999999</v>
      </c>
      <c r="E4665" s="260">
        <v>1076.3199460000001</v>
      </c>
      <c r="F4665" s="261">
        <v>1076.3199460000001</v>
      </c>
      <c r="G4665" s="260">
        <v>1374200000</v>
      </c>
      <c r="H4665" s="263">
        <f t="shared" si="72"/>
        <v>-1.3889429286646188E-2</v>
      </c>
      <c r="I4665" s="262"/>
      <c r="J4665" s="266">
        <v>4663</v>
      </c>
      <c r="K4665">
        <v>-1.3889429286646188E-2</v>
      </c>
      <c r="L4665" s="267">
        <v>2.2698129413079604E-3</v>
      </c>
    </row>
    <row r="4666" spans="1:12" ht="14.4" x14ac:dyDescent="0.3">
      <c r="A4666" s="8">
        <v>37371</v>
      </c>
      <c r="B4666" s="260">
        <v>1093.1400149999999</v>
      </c>
      <c r="C4666" s="260">
        <v>1094.3599850000001</v>
      </c>
      <c r="D4666" s="260">
        <v>1084.8100589999999</v>
      </c>
      <c r="E4666" s="260">
        <v>1091.4799800000001</v>
      </c>
      <c r="F4666" s="261">
        <v>1091.4799800000001</v>
      </c>
      <c r="G4666" s="260">
        <v>1517400000</v>
      </c>
      <c r="H4666" s="263">
        <f t="shared" si="72"/>
        <v>-1.5185932060129369E-3</v>
      </c>
      <c r="I4666" s="262"/>
      <c r="J4666" s="266">
        <v>4664</v>
      </c>
      <c r="K4666">
        <v>-1.5185932060129369E-3</v>
      </c>
      <c r="L4666" s="267">
        <v>2.2705476313086494E-3</v>
      </c>
    </row>
    <row r="4667" spans="1:12" ht="14.4" x14ac:dyDescent="0.3">
      <c r="A4667" s="8">
        <v>37370</v>
      </c>
      <c r="B4667" s="260">
        <v>1100.959961</v>
      </c>
      <c r="C4667" s="260">
        <v>1108.459961</v>
      </c>
      <c r="D4667" s="260">
        <v>1092.51001</v>
      </c>
      <c r="E4667" s="260">
        <v>1093.1400149999999</v>
      </c>
      <c r="F4667" s="261">
        <v>1093.1400149999999</v>
      </c>
      <c r="G4667" s="260">
        <v>1373200000</v>
      </c>
      <c r="H4667" s="263">
        <f t="shared" si="72"/>
        <v>-7.1028432250135869E-3</v>
      </c>
      <c r="I4667" s="262"/>
      <c r="J4667" s="266">
        <v>4665</v>
      </c>
      <c r="K4667">
        <v>-7.1028432250135869E-3</v>
      </c>
      <c r="L4667" s="267">
        <v>2.2715509857159344E-3</v>
      </c>
    </row>
    <row r="4668" spans="1:12" ht="14.4" x14ac:dyDescent="0.3">
      <c r="A4668" s="8">
        <v>37369</v>
      </c>
      <c r="B4668" s="260">
        <v>1107.829956</v>
      </c>
      <c r="C4668" s="260">
        <v>1111.170044</v>
      </c>
      <c r="D4668" s="260">
        <v>1098.9399410000001</v>
      </c>
      <c r="E4668" s="260">
        <v>1100.959961</v>
      </c>
      <c r="F4668" s="261">
        <v>1100.959961</v>
      </c>
      <c r="G4668" s="260">
        <v>1388500000</v>
      </c>
      <c r="H4668" s="263">
        <f t="shared" si="72"/>
        <v>-6.2013082087121474E-3</v>
      </c>
      <c r="I4668" s="262"/>
      <c r="J4668" s="266">
        <v>4666</v>
      </c>
      <c r="K4668">
        <v>-6.2013082087121474E-3</v>
      </c>
      <c r="L4668" s="267">
        <v>2.2720279817452877E-3</v>
      </c>
    </row>
    <row r="4669" spans="1:12" ht="14.4" x14ac:dyDescent="0.3">
      <c r="A4669" s="8">
        <v>37368</v>
      </c>
      <c r="B4669" s="260">
        <v>1125.170044</v>
      </c>
      <c r="C4669" s="260">
        <v>1125.170044</v>
      </c>
      <c r="D4669" s="260">
        <v>1105.619995</v>
      </c>
      <c r="E4669" s="260">
        <v>1107.829956</v>
      </c>
      <c r="F4669" s="261">
        <v>1107.829956</v>
      </c>
      <c r="G4669" s="260">
        <v>1181800000</v>
      </c>
      <c r="H4669" s="263">
        <f t="shared" si="72"/>
        <v>-1.5411082167061252E-2</v>
      </c>
      <c r="I4669" s="262"/>
      <c r="J4669" s="266">
        <v>4667</v>
      </c>
      <c r="K4669">
        <v>-1.5411082167061252E-2</v>
      </c>
      <c r="L4669" s="267">
        <v>2.2767969892576105E-3</v>
      </c>
    </row>
    <row r="4670" spans="1:12" ht="14.4" x14ac:dyDescent="0.3">
      <c r="A4670" s="8">
        <v>37365</v>
      </c>
      <c r="B4670" s="260">
        <v>1124.469971</v>
      </c>
      <c r="C4670" s="260">
        <v>1128.8199460000001</v>
      </c>
      <c r="D4670" s="260">
        <v>1122.589966</v>
      </c>
      <c r="E4670" s="260">
        <v>1125.170044</v>
      </c>
      <c r="F4670" s="261">
        <v>1125.170044</v>
      </c>
      <c r="G4670" s="260">
        <v>1185000000</v>
      </c>
      <c r="H4670" s="263">
        <f t="shared" si="72"/>
        <v>6.2258043171877181E-4</v>
      </c>
      <c r="I4670" s="262"/>
      <c r="J4670" s="266">
        <v>4668</v>
      </c>
      <c r="K4670">
        <v>6.2258043171877181E-4</v>
      </c>
      <c r="L4670" s="267">
        <v>2.2802089955769331E-3</v>
      </c>
    </row>
    <row r="4671" spans="1:12" ht="14.4" x14ac:dyDescent="0.3">
      <c r="A4671" s="8">
        <v>37364</v>
      </c>
      <c r="B4671" s="260">
        <v>1126.0699460000001</v>
      </c>
      <c r="C4671" s="260">
        <v>1130.48999</v>
      </c>
      <c r="D4671" s="260">
        <v>1109.290039</v>
      </c>
      <c r="E4671" s="260">
        <v>1124.469971</v>
      </c>
      <c r="F4671" s="261">
        <v>1124.469971</v>
      </c>
      <c r="G4671" s="260">
        <v>1359300000</v>
      </c>
      <c r="H4671" s="263">
        <f t="shared" si="72"/>
        <v>-1.4208486832309845E-3</v>
      </c>
      <c r="I4671" s="262"/>
      <c r="J4671" s="266">
        <v>4669</v>
      </c>
      <c r="K4671">
        <v>-1.4208486832309845E-3</v>
      </c>
      <c r="L4671" s="267">
        <v>2.2834702501249829E-3</v>
      </c>
    </row>
    <row r="4672" spans="1:12" ht="14.4" x14ac:dyDescent="0.3">
      <c r="A4672" s="8">
        <v>37363</v>
      </c>
      <c r="B4672" s="260">
        <v>1128.369995</v>
      </c>
      <c r="C4672" s="260">
        <v>1133</v>
      </c>
      <c r="D4672" s="260">
        <v>1123.369995</v>
      </c>
      <c r="E4672" s="260">
        <v>1126.0699460000001</v>
      </c>
      <c r="F4672" s="261">
        <v>1126.0699460000001</v>
      </c>
      <c r="G4672" s="260">
        <v>1376900000</v>
      </c>
      <c r="H4672" s="263">
        <f t="shared" si="72"/>
        <v>-2.0383819227663392E-3</v>
      </c>
      <c r="I4672" s="262"/>
      <c r="J4672" s="266">
        <v>4670</v>
      </c>
      <c r="K4672">
        <v>-2.0383819227663392E-3</v>
      </c>
      <c r="L4672" s="267">
        <v>2.2842135541701631E-3</v>
      </c>
    </row>
    <row r="4673" spans="1:12" ht="14.4" x14ac:dyDescent="0.3">
      <c r="A4673" s="8">
        <v>37362</v>
      </c>
      <c r="B4673" s="260">
        <v>1102.5500489999999</v>
      </c>
      <c r="C4673" s="260">
        <v>1129.400024</v>
      </c>
      <c r="D4673" s="260">
        <v>1102.5500489999999</v>
      </c>
      <c r="E4673" s="260">
        <v>1128.369995</v>
      </c>
      <c r="F4673" s="261">
        <v>1128.369995</v>
      </c>
      <c r="G4673" s="260">
        <v>1341300000</v>
      </c>
      <c r="H4673" s="263">
        <f t="shared" si="72"/>
        <v>2.3418389054917246E-2</v>
      </c>
      <c r="I4673" s="262"/>
      <c r="J4673" s="266">
        <v>4671</v>
      </c>
      <c r="K4673">
        <v>2.3418389054917246E-2</v>
      </c>
      <c r="L4673" s="267">
        <v>2.2852268221607449E-3</v>
      </c>
    </row>
    <row r="4674" spans="1:12" ht="14.4" x14ac:dyDescent="0.3">
      <c r="A4674" s="8">
        <v>37361</v>
      </c>
      <c r="B4674" s="260">
        <v>1111.01001</v>
      </c>
      <c r="C4674" s="260">
        <v>1114.8599850000001</v>
      </c>
      <c r="D4674" s="260">
        <v>1099.410034</v>
      </c>
      <c r="E4674" s="260">
        <v>1102.5500489999999</v>
      </c>
      <c r="F4674" s="261">
        <v>1102.5500489999999</v>
      </c>
      <c r="G4674" s="260">
        <v>1120400000</v>
      </c>
      <c r="H4674" s="263">
        <f t="shared" si="72"/>
        <v>-7.6146577653247441E-3</v>
      </c>
      <c r="I4674" s="262"/>
      <c r="J4674" s="266">
        <v>4672</v>
      </c>
      <c r="K4674">
        <v>-7.6146577653247441E-3</v>
      </c>
      <c r="L4674" s="267">
        <v>2.2916086237840627E-3</v>
      </c>
    </row>
    <row r="4675" spans="1:12" ht="14.4" x14ac:dyDescent="0.3">
      <c r="A4675" s="8">
        <v>37358</v>
      </c>
      <c r="B4675" s="260">
        <v>1103.6899410000001</v>
      </c>
      <c r="C4675" s="260">
        <v>1112.7700199999999</v>
      </c>
      <c r="D4675" s="260">
        <v>1102.73999</v>
      </c>
      <c r="E4675" s="260">
        <v>1111.01001</v>
      </c>
      <c r="F4675" s="261">
        <v>1111.01001</v>
      </c>
      <c r="G4675" s="260">
        <v>1282100000</v>
      </c>
      <c r="H4675" s="263">
        <f t="shared" si="72"/>
        <v>6.632359984514777E-3</v>
      </c>
      <c r="I4675" s="262"/>
      <c r="J4675" s="266">
        <v>4673</v>
      </c>
      <c r="K4675">
        <v>6.632359984514777E-3</v>
      </c>
      <c r="L4675" s="267">
        <v>2.2958096078472389E-3</v>
      </c>
    </row>
    <row r="4676" spans="1:12" ht="14.4" x14ac:dyDescent="0.3">
      <c r="A4676" s="8">
        <v>37357</v>
      </c>
      <c r="B4676" s="260">
        <v>1130.469971</v>
      </c>
      <c r="C4676" s="260">
        <v>1130.469971</v>
      </c>
      <c r="D4676" s="260">
        <v>1102.420044</v>
      </c>
      <c r="E4676" s="260">
        <v>1103.6899410000001</v>
      </c>
      <c r="F4676" s="261">
        <v>1103.6899410000001</v>
      </c>
      <c r="G4676" s="260">
        <v>1505600000</v>
      </c>
      <c r="H4676" s="263">
        <f t="shared" ref="H4676:H4739" si="73">(F4676-F4677)/F4677</f>
        <v>-2.368928913371366E-2</v>
      </c>
      <c r="I4676" s="262"/>
      <c r="J4676" s="266">
        <v>4674</v>
      </c>
      <c r="K4676">
        <v>-2.368928913371366E-2</v>
      </c>
      <c r="L4676" s="267">
        <v>2.2983234634405135E-3</v>
      </c>
    </row>
    <row r="4677" spans="1:12" ht="14.4" x14ac:dyDescent="0.3">
      <c r="A4677" s="8">
        <v>37356</v>
      </c>
      <c r="B4677" s="260">
        <v>1117.8000489999999</v>
      </c>
      <c r="C4677" s="260">
        <v>1131.76001</v>
      </c>
      <c r="D4677" s="260">
        <v>1117.8000489999999</v>
      </c>
      <c r="E4677" s="260">
        <v>1130.469971</v>
      </c>
      <c r="F4677" s="261">
        <v>1130.469971</v>
      </c>
      <c r="G4677" s="260">
        <v>1447900000</v>
      </c>
      <c r="H4677" s="263">
        <f t="shared" si="73"/>
        <v>1.1334694439613541E-2</v>
      </c>
      <c r="I4677" s="262"/>
      <c r="J4677" s="266">
        <v>4675</v>
      </c>
      <c r="K4677">
        <v>1.1334694439613541E-2</v>
      </c>
      <c r="L4677" s="267">
        <v>2.2986583013066913E-3</v>
      </c>
    </row>
    <row r="4678" spans="1:12" ht="14.4" x14ac:dyDescent="0.3">
      <c r="A4678" s="8">
        <v>37355</v>
      </c>
      <c r="B4678" s="260">
        <v>1125.290039</v>
      </c>
      <c r="C4678" s="260">
        <v>1128.290039</v>
      </c>
      <c r="D4678" s="260">
        <v>1116.7299800000001</v>
      </c>
      <c r="E4678" s="260">
        <v>1117.8000489999999</v>
      </c>
      <c r="F4678" s="261">
        <v>1117.8000489999999</v>
      </c>
      <c r="G4678" s="260">
        <v>1235400000</v>
      </c>
      <c r="H4678" s="263">
        <f t="shared" si="73"/>
        <v>-6.6560528756267031E-3</v>
      </c>
      <c r="I4678" s="262"/>
      <c r="J4678" s="266">
        <v>4676</v>
      </c>
      <c r="K4678">
        <v>-6.6560528756267031E-3</v>
      </c>
      <c r="L4678" s="267">
        <v>2.3006623000802868E-3</v>
      </c>
    </row>
    <row r="4679" spans="1:12" ht="14.4" x14ac:dyDescent="0.3">
      <c r="A4679" s="8">
        <v>37354</v>
      </c>
      <c r="B4679" s="260">
        <v>1122.7299800000001</v>
      </c>
      <c r="C4679" s="260">
        <v>1125.410034</v>
      </c>
      <c r="D4679" s="260">
        <v>1111.790039</v>
      </c>
      <c r="E4679" s="260">
        <v>1125.290039</v>
      </c>
      <c r="F4679" s="261">
        <v>1125.290039</v>
      </c>
      <c r="G4679" s="260">
        <v>1095300000</v>
      </c>
      <c r="H4679" s="263">
        <f t="shared" si="73"/>
        <v>2.2802089955769331E-3</v>
      </c>
      <c r="I4679" s="262"/>
      <c r="J4679" s="266">
        <v>4677</v>
      </c>
      <c r="K4679">
        <v>2.2802089955769331E-3</v>
      </c>
      <c r="L4679" s="267">
        <v>2.3033891356964006E-3</v>
      </c>
    </row>
    <row r="4680" spans="1:12" ht="14.4" x14ac:dyDescent="0.3">
      <c r="A4680" s="8">
        <v>37351</v>
      </c>
      <c r="B4680" s="260">
        <v>1126.339966</v>
      </c>
      <c r="C4680" s="260">
        <v>1133.3100589999999</v>
      </c>
      <c r="D4680" s="260">
        <v>1119.48999</v>
      </c>
      <c r="E4680" s="260">
        <v>1122.7299800000001</v>
      </c>
      <c r="F4680" s="261">
        <v>1122.7299800000001</v>
      </c>
      <c r="G4680" s="260">
        <v>1110200000</v>
      </c>
      <c r="H4680" s="263">
        <f t="shared" si="73"/>
        <v>-3.2050589599694054E-3</v>
      </c>
      <c r="I4680" s="262"/>
      <c r="J4680" s="266">
        <v>4678</v>
      </c>
      <c r="K4680">
        <v>-3.2050589599694054E-3</v>
      </c>
      <c r="L4680" s="267">
        <v>2.3038973749374496E-3</v>
      </c>
    </row>
    <row r="4681" spans="1:12" ht="14.4" x14ac:dyDescent="0.3">
      <c r="A4681" s="8">
        <v>37350</v>
      </c>
      <c r="B4681" s="260">
        <v>1125.400024</v>
      </c>
      <c r="C4681" s="260">
        <v>1130.4499510000001</v>
      </c>
      <c r="D4681" s="260">
        <v>1120.0600589999999</v>
      </c>
      <c r="E4681" s="260">
        <v>1126.339966</v>
      </c>
      <c r="F4681" s="261">
        <v>1126.339966</v>
      </c>
      <c r="G4681" s="260">
        <v>1283800000</v>
      </c>
      <c r="H4681" s="263">
        <f t="shared" si="73"/>
        <v>8.3520701968633831E-4</v>
      </c>
      <c r="I4681" s="262"/>
      <c r="J4681" s="266">
        <v>4679</v>
      </c>
      <c r="K4681">
        <v>8.3520701968633831E-4</v>
      </c>
      <c r="L4681" s="267">
        <v>2.3066866807389037E-3</v>
      </c>
    </row>
    <row r="4682" spans="1:12" ht="14.4" x14ac:dyDescent="0.3">
      <c r="A4682" s="8">
        <v>37349</v>
      </c>
      <c r="B4682" s="260">
        <v>1136.76001</v>
      </c>
      <c r="C4682" s="260">
        <v>1138.849976</v>
      </c>
      <c r="D4682" s="260">
        <v>1119.6800539999999</v>
      </c>
      <c r="E4682" s="260">
        <v>1125.400024</v>
      </c>
      <c r="F4682" s="261">
        <v>1125.400024</v>
      </c>
      <c r="G4682" s="260">
        <v>1219700000</v>
      </c>
      <c r="H4682" s="263">
        <f t="shared" si="73"/>
        <v>-9.9933019283462796E-3</v>
      </c>
      <c r="I4682" s="262"/>
      <c r="J4682" s="266">
        <v>4680</v>
      </c>
      <c r="K4682">
        <v>-9.9933019283462796E-3</v>
      </c>
      <c r="L4682" s="267">
        <v>2.3067253994758456E-3</v>
      </c>
    </row>
    <row r="4683" spans="1:12" ht="14.4" x14ac:dyDescent="0.3">
      <c r="A4683" s="8">
        <v>37348</v>
      </c>
      <c r="B4683" s="260">
        <v>1146.540039</v>
      </c>
      <c r="C4683" s="260">
        <v>1146.540039</v>
      </c>
      <c r="D4683" s="260">
        <v>1135.709961</v>
      </c>
      <c r="E4683" s="260">
        <v>1136.76001</v>
      </c>
      <c r="F4683" s="261">
        <v>1136.76001</v>
      </c>
      <c r="G4683" s="260">
        <v>1176700000</v>
      </c>
      <c r="H4683" s="263">
        <f t="shared" si="73"/>
        <v>-8.5300370395525391E-3</v>
      </c>
      <c r="I4683" s="262"/>
      <c r="J4683" s="266">
        <v>4681</v>
      </c>
      <c r="K4683">
        <v>-8.5300370395525391E-3</v>
      </c>
      <c r="L4683" s="267">
        <v>2.3108339915050612E-3</v>
      </c>
    </row>
    <row r="4684" spans="1:12" ht="14.4" x14ac:dyDescent="0.3">
      <c r="A4684" s="8">
        <v>37347</v>
      </c>
      <c r="B4684" s="260">
        <v>1147.3900149999999</v>
      </c>
      <c r="C4684" s="260">
        <v>1147.839966</v>
      </c>
      <c r="D4684" s="260">
        <v>1132.869995</v>
      </c>
      <c r="E4684" s="260">
        <v>1146.540039</v>
      </c>
      <c r="F4684" s="261">
        <v>1146.540039</v>
      </c>
      <c r="G4684" s="260">
        <v>1050900000</v>
      </c>
      <c r="H4684" s="263">
        <f t="shared" si="73"/>
        <v>-7.4079082865294906E-4</v>
      </c>
      <c r="I4684" s="262"/>
      <c r="J4684" s="266">
        <v>4682</v>
      </c>
      <c r="K4684">
        <v>-7.4079082865294906E-4</v>
      </c>
      <c r="L4684" s="267">
        <v>2.3142177792052567E-3</v>
      </c>
    </row>
    <row r="4685" spans="1:12" ht="14.4" x14ac:dyDescent="0.3">
      <c r="A4685" s="8">
        <v>37343</v>
      </c>
      <c r="B4685" s="260">
        <v>1144.579956</v>
      </c>
      <c r="C4685" s="260">
        <v>1154.4499510000001</v>
      </c>
      <c r="D4685" s="260">
        <v>1144.579956</v>
      </c>
      <c r="E4685" s="260">
        <v>1147.3900149999999</v>
      </c>
      <c r="F4685" s="261">
        <v>1147.3900149999999</v>
      </c>
      <c r="G4685" s="260">
        <v>1147600000</v>
      </c>
      <c r="H4685" s="263">
        <f t="shared" si="73"/>
        <v>2.4551006552834568E-3</v>
      </c>
      <c r="I4685" s="262"/>
      <c r="J4685" s="266">
        <v>4683</v>
      </c>
      <c r="K4685">
        <v>2.4551006552834568E-3</v>
      </c>
      <c r="L4685" s="267">
        <v>2.3201806177426641E-3</v>
      </c>
    </row>
    <row r="4686" spans="1:12" ht="14.4" x14ac:dyDescent="0.3">
      <c r="A4686" s="8">
        <v>37342</v>
      </c>
      <c r="B4686" s="260">
        <v>1138.48999</v>
      </c>
      <c r="C4686" s="260">
        <v>1146.9499510000001</v>
      </c>
      <c r="D4686" s="260">
        <v>1135.329956</v>
      </c>
      <c r="E4686" s="260">
        <v>1144.579956</v>
      </c>
      <c r="F4686" s="261">
        <v>1144.579956</v>
      </c>
      <c r="G4686" s="260">
        <v>1180100000</v>
      </c>
      <c r="H4686" s="263">
        <f t="shared" si="73"/>
        <v>5.3491607774258992E-3</v>
      </c>
      <c r="I4686" s="262"/>
      <c r="J4686" s="266">
        <v>4684</v>
      </c>
      <c r="K4686">
        <v>5.3491607774258992E-3</v>
      </c>
      <c r="L4686" s="267">
        <v>2.3224126121231771E-3</v>
      </c>
    </row>
    <row r="4687" spans="1:12" ht="14.4" x14ac:dyDescent="0.3">
      <c r="A4687" s="8">
        <v>37341</v>
      </c>
      <c r="B4687" s="260">
        <v>1131.869995</v>
      </c>
      <c r="C4687" s="260">
        <v>1147</v>
      </c>
      <c r="D4687" s="260">
        <v>1131.6099850000001</v>
      </c>
      <c r="E4687" s="260">
        <v>1138.48999</v>
      </c>
      <c r="F4687" s="261">
        <v>1138.48999</v>
      </c>
      <c r="G4687" s="260">
        <v>1223600000</v>
      </c>
      <c r="H4687" s="263">
        <f t="shared" si="73"/>
        <v>5.8487238192050641E-3</v>
      </c>
      <c r="I4687" s="262"/>
      <c r="J4687" s="266">
        <v>4685</v>
      </c>
      <c r="K4687">
        <v>5.8487238192050641E-3</v>
      </c>
      <c r="L4687" s="267">
        <v>2.3238551208915096E-3</v>
      </c>
    </row>
    <row r="4688" spans="1:12" ht="14.4" x14ac:dyDescent="0.3">
      <c r="A4688" s="8">
        <v>37340</v>
      </c>
      <c r="B4688" s="260">
        <v>1148.6999510000001</v>
      </c>
      <c r="C4688" s="260">
        <v>1151.040039</v>
      </c>
      <c r="D4688" s="260">
        <v>1131.869995</v>
      </c>
      <c r="E4688" s="260">
        <v>1131.869995</v>
      </c>
      <c r="F4688" s="261">
        <v>1131.869995</v>
      </c>
      <c r="G4688" s="260">
        <v>1057900000</v>
      </c>
      <c r="H4688" s="263">
        <f t="shared" si="73"/>
        <v>-1.465130731950387E-2</v>
      </c>
      <c r="I4688" s="262"/>
      <c r="J4688" s="266">
        <v>4686</v>
      </c>
      <c r="K4688">
        <v>-1.465130731950387E-2</v>
      </c>
      <c r="L4688" s="267">
        <v>2.3248450393268693E-3</v>
      </c>
    </row>
    <row r="4689" spans="1:12" ht="14.4" x14ac:dyDescent="0.3">
      <c r="A4689" s="8">
        <v>37337</v>
      </c>
      <c r="B4689" s="260">
        <v>1153.589966</v>
      </c>
      <c r="C4689" s="260">
        <v>1156.48999</v>
      </c>
      <c r="D4689" s="260">
        <v>1144.599976</v>
      </c>
      <c r="E4689" s="260">
        <v>1148.6999510000001</v>
      </c>
      <c r="F4689" s="261">
        <v>1148.6999510000001</v>
      </c>
      <c r="G4689" s="260">
        <v>1243300000</v>
      </c>
      <c r="H4689" s="263">
        <f t="shared" si="73"/>
        <v>-4.2389541727341521E-3</v>
      </c>
      <c r="I4689" s="262"/>
      <c r="J4689" s="266">
        <v>4687</v>
      </c>
      <c r="K4689">
        <v>-4.2389541727341521E-3</v>
      </c>
      <c r="L4689" s="267">
        <v>2.3258410431833969E-3</v>
      </c>
    </row>
    <row r="4690" spans="1:12" ht="14.4" x14ac:dyDescent="0.3">
      <c r="A4690" s="8">
        <v>37336</v>
      </c>
      <c r="B4690" s="260">
        <v>1151.849976</v>
      </c>
      <c r="C4690" s="260">
        <v>1155.099976</v>
      </c>
      <c r="D4690" s="260">
        <v>1139.4799800000001</v>
      </c>
      <c r="E4690" s="260">
        <v>1153.589966</v>
      </c>
      <c r="F4690" s="261">
        <v>1153.589966</v>
      </c>
      <c r="G4690" s="260">
        <v>1339200000</v>
      </c>
      <c r="H4690" s="263">
        <f t="shared" si="73"/>
        <v>1.5106047109038046E-3</v>
      </c>
      <c r="I4690" s="262"/>
      <c r="J4690" s="266">
        <v>4688</v>
      </c>
      <c r="K4690">
        <v>1.5106047109038046E-3</v>
      </c>
      <c r="L4690" s="267">
        <v>2.3273423372525896E-3</v>
      </c>
    </row>
    <row r="4691" spans="1:12" ht="14.4" x14ac:dyDescent="0.3">
      <c r="A4691" s="8">
        <v>37335</v>
      </c>
      <c r="B4691" s="260">
        <v>1170.290039</v>
      </c>
      <c r="C4691" s="260">
        <v>1170.290039</v>
      </c>
      <c r="D4691" s="260">
        <v>1151.6099850000001</v>
      </c>
      <c r="E4691" s="260">
        <v>1151.849976</v>
      </c>
      <c r="F4691" s="261">
        <v>1151.849976</v>
      </c>
      <c r="G4691" s="260">
        <v>1304900000</v>
      </c>
      <c r="H4691" s="263">
        <f t="shared" si="73"/>
        <v>-1.575683154216782E-2</v>
      </c>
      <c r="I4691" s="262"/>
      <c r="J4691" s="266">
        <v>4689</v>
      </c>
      <c r="K4691">
        <v>-1.575683154216782E-2</v>
      </c>
      <c r="L4691" s="267">
        <v>2.3292690984785839E-3</v>
      </c>
    </row>
    <row r="4692" spans="1:12" ht="14.4" x14ac:dyDescent="0.3">
      <c r="A4692" s="8">
        <v>37334</v>
      </c>
      <c r="B4692" s="260">
        <v>1165.5500489999999</v>
      </c>
      <c r="C4692" s="260">
        <v>1173.9399410000001</v>
      </c>
      <c r="D4692" s="260">
        <v>1165.5500489999999</v>
      </c>
      <c r="E4692" s="260">
        <v>1170.290039</v>
      </c>
      <c r="F4692" s="261">
        <v>1170.290039</v>
      </c>
      <c r="G4692" s="260">
        <v>1255000000</v>
      </c>
      <c r="H4692" s="263">
        <f t="shared" si="73"/>
        <v>4.0667408525843877E-3</v>
      </c>
      <c r="I4692" s="262"/>
      <c r="J4692" s="266">
        <v>4690</v>
      </c>
      <c r="K4692">
        <v>4.0667408525843877E-3</v>
      </c>
      <c r="L4692" s="267">
        <v>2.3293642297086098E-3</v>
      </c>
    </row>
    <row r="4693" spans="1:12" ht="14.4" x14ac:dyDescent="0.3">
      <c r="A4693" s="8">
        <v>37333</v>
      </c>
      <c r="B4693" s="260">
        <v>1166.160034</v>
      </c>
      <c r="C4693" s="260">
        <v>1172.7299800000001</v>
      </c>
      <c r="D4693" s="260">
        <v>1159.1400149999999</v>
      </c>
      <c r="E4693" s="260">
        <v>1165.5500489999999</v>
      </c>
      <c r="F4693" s="261">
        <v>1165.5500489999999</v>
      </c>
      <c r="G4693" s="260">
        <v>1169500000</v>
      </c>
      <c r="H4693" s="263">
        <f t="shared" si="73"/>
        <v>-5.2307143292140256E-4</v>
      </c>
      <c r="I4693" s="262"/>
      <c r="J4693" s="266">
        <v>4691</v>
      </c>
      <c r="K4693">
        <v>-5.2307143292140256E-4</v>
      </c>
      <c r="L4693" s="267">
        <v>2.3304425799599801E-3</v>
      </c>
    </row>
    <row r="4694" spans="1:12" ht="14.4" x14ac:dyDescent="0.3">
      <c r="A4694" s="8">
        <v>37330</v>
      </c>
      <c r="B4694" s="260">
        <v>1153.040039</v>
      </c>
      <c r="C4694" s="260">
        <v>1166.4799800000001</v>
      </c>
      <c r="D4694" s="260">
        <v>1153.040039</v>
      </c>
      <c r="E4694" s="260">
        <v>1166.160034</v>
      </c>
      <c r="F4694" s="261">
        <v>1166.160034</v>
      </c>
      <c r="G4694" s="260">
        <v>1493900000</v>
      </c>
      <c r="H4694" s="263">
        <f t="shared" si="73"/>
        <v>1.1378611805517724E-2</v>
      </c>
      <c r="I4694" s="262"/>
      <c r="J4694" s="266">
        <v>4692</v>
      </c>
      <c r="K4694">
        <v>1.1378611805517724E-2</v>
      </c>
      <c r="L4694" s="267">
        <v>2.3311092351380146E-3</v>
      </c>
    </row>
    <row r="4695" spans="1:12" ht="14.4" x14ac:dyDescent="0.3">
      <c r="A4695" s="8">
        <v>37329</v>
      </c>
      <c r="B4695" s="260">
        <v>1154.089966</v>
      </c>
      <c r="C4695" s="260">
        <v>1157.829956</v>
      </c>
      <c r="D4695" s="260">
        <v>1151.079956</v>
      </c>
      <c r="E4695" s="260">
        <v>1153.040039</v>
      </c>
      <c r="F4695" s="261">
        <v>1153.040039</v>
      </c>
      <c r="G4695" s="260">
        <v>1208800000</v>
      </c>
      <c r="H4695" s="263">
        <f t="shared" si="73"/>
        <v>-9.0974450080265681E-4</v>
      </c>
      <c r="I4695" s="262"/>
      <c r="J4695" s="266">
        <v>4693</v>
      </c>
      <c r="K4695">
        <v>-9.0974450080265681E-4</v>
      </c>
      <c r="L4695" s="267">
        <v>2.3339725882158698E-3</v>
      </c>
    </row>
    <row r="4696" spans="1:12" ht="14.4" x14ac:dyDescent="0.3">
      <c r="A4696" s="8">
        <v>37328</v>
      </c>
      <c r="B4696" s="260">
        <v>1165.579956</v>
      </c>
      <c r="C4696" s="260">
        <v>1165.579956</v>
      </c>
      <c r="D4696" s="260">
        <v>1151.01001</v>
      </c>
      <c r="E4696" s="260">
        <v>1154.089966</v>
      </c>
      <c r="F4696" s="261">
        <v>1154.089966</v>
      </c>
      <c r="G4696" s="260">
        <v>1354000000</v>
      </c>
      <c r="H4696" s="263">
        <f t="shared" si="73"/>
        <v>-9.8577450142768534E-3</v>
      </c>
      <c r="I4696" s="262"/>
      <c r="J4696" s="266">
        <v>4694</v>
      </c>
      <c r="K4696">
        <v>-9.8577450142768534E-3</v>
      </c>
      <c r="L4696" s="267">
        <v>2.3366087264267963E-3</v>
      </c>
    </row>
    <row r="4697" spans="1:12" ht="14.4" x14ac:dyDescent="0.3">
      <c r="A4697" s="8">
        <v>37327</v>
      </c>
      <c r="B4697" s="260">
        <v>1168.26001</v>
      </c>
      <c r="C4697" s="260">
        <v>1168.26001</v>
      </c>
      <c r="D4697" s="260">
        <v>1154.339966</v>
      </c>
      <c r="E4697" s="260">
        <v>1165.579956</v>
      </c>
      <c r="F4697" s="261">
        <v>1165.579956</v>
      </c>
      <c r="G4697" s="260">
        <v>1304400000</v>
      </c>
      <c r="H4697" s="263">
        <f t="shared" si="73"/>
        <v>-2.2940560980084625E-3</v>
      </c>
      <c r="I4697" s="262"/>
      <c r="J4697" s="266">
        <v>4695</v>
      </c>
      <c r="K4697">
        <v>-2.2940560980084625E-3</v>
      </c>
      <c r="L4697" s="267">
        <v>2.3378741542857849E-3</v>
      </c>
    </row>
    <row r="4698" spans="1:12" ht="14.4" x14ac:dyDescent="0.3">
      <c r="A4698" s="8">
        <v>37326</v>
      </c>
      <c r="B4698" s="260">
        <v>1164.3100589999999</v>
      </c>
      <c r="C4698" s="260">
        <v>1173.030029</v>
      </c>
      <c r="D4698" s="260">
        <v>1159.579956</v>
      </c>
      <c r="E4698" s="260">
        <v>1168.26001</v>
      </c>
      <c r="F4698" s="261">
        <v>1168.26001</v>
      </c>
      <c r="G4698" s="260">
        <v>1210200000</v>
      </c>
      <c r="H4698" s="263">
        <f t="shared" si="73"/>
        <v>3.3925250146791489E-3</v>
      </c>
      <c r="I4698" s="262"/>
      <c r="J4698" s="266">
        <v>4696</v>
      </c>
      <c r="K4698">
        <v>3.3925250146791489E-3</v>
      </c>
      <c r="L4698" s="267">
        <v>2.338097719614437E-3</v>
      </c>
    </row>
    <row r="4699" spans="1:12" ht="14.4" x14ac:dyDescent="0.3">
      <c r="A4699" s="8">
        <v>37323</v>
      </c>
      <c r="B4699" s="260">
        <v>1157.540039</v>
      </c>
      <c r="C4699" s="260">
        <v>1172.76001</v>
      </c>
      <c r="D4699" s="260">
        <v>1157.540039</v>
      </c>
      <c r="E4699" s="260">
        <v>1164.3100589999999</v>
      </c>
      <c r="F4699" s="261">
        <v>1164.3100589999999</v>
      </c>
      <c r="G4699" s="260">
        <v>1412000000</v>
      </c>
      <c r="H4699" s="263">
        <f t="shared" si="73"/>
        <v>5.8486270642081279E-3</v>
      </c>
      <c r="I4699" s="262"/>
      <c r="J4699" s="266">
        <v>4697</v>
      </c>
      <c r="K4699">
        <v>5.8486270642081279E-3</v>
      </c>
      <c r="L4699" s="267">
        <v>2.3404617300861906E-3</v>
      </c>
    </row>
    <row r="4700" spans="1:12" ht="14.4" x14ac:dyDescent="0.3">
      <c r="A4700" s="8">
        <v>37322</v>
      </c>
      <c r="B4700" s="260">
        <v>1162.7700199999999</v>
      </c>
      <c r="C4700" s="260">
        <v>1167.9399410000001</v>
      </c>
      <c r="D4700" s="260">
        <v>1150.6899410000001</v>
      </c>
      <c r="E4700" s="260">
        <v>1157.540039</v>
      </c>
      <c r="F4700" s="261">
        <v>1157.540039</v>
      </c>
      <c r="G4700" s="260">
        <v>1517400000</v>
      </c>
      <c r="H4700" s="263">
        <f t="shared" si="73"/>
        <v>-4.4978636446095788E-3</v>
      </c>
      <c r="I4700" s="262"/>
      <c r="J4700" s="266">
        <v>4698</v>
      </c>
      <c r="K4700">
        <v>-4.4978636446095788E-3</v>
      </c>
      <c r="L4700" s="267">
        <v>2.3414582514782152E-3</v>
      </c>
    </row>
    <row r="4701" spans="1:12" ht="14.4" x14ac:dyDescent="0.3">
      <c r="A4701" s="8">
        <v>37321</v>
      </c>
      <c r="B4701" s="260">
        <v>1146.1400149999999</v>
      </c>
      <c r="C4701" s="260">
        <v>1165.290039</v>
      </c>
      <c r="D4701" s="260">
        <v>1145.1099850000001</v>
      </c>
      <c r="E4701" s="260">
        <v>1162.7700199999999</v>
      </c>
      <c r="F4701" s="261">
        <v>1162.7700199999999</v>
      </c>
      <c r="G4701" s="260">
        <v>1541300000</v>
      </c>
      <c r="H4701" s="263">
        <f t="shared" si="73"/>
        <v>1.4509575429141599E-2</v>
      </c>
      <c r="I4701" s="262"/>
      <c r="J4701" s="266">
        <v>4699</v>
      </c>
      <c r="K4701">
        <v>1.4509575429141599E-2</v>
      </c>
      <c r="L4701" s="267">
        <v>2.3470250754239609E-3</v>
      </c>
    </row>
    <row r="4702" spans="1:12" ht="14.4" x14ac:dyDescent="0.3">
      <c r="A4702" s="8">
        <v>37320</v>
      </c>
      <c r="B4702" s="260">
        <v>1153.839966</v>
      </c>
      <c r="C4702" s="260">
        <v>1157.73999</v>
      </c>
      <c r="D4702" s="260">
        <v>1144.780029</v>
      </c>
      <c r="E4702" s="260">
        <v>1146.1400149999999</v>
      </c>
      <c r="F4702" s="261">
        <v>1146.1400149999999</v>
      </c>
      <c r="G4702" s="260">
        <v>1549300000</v>
      </c>
      <c r="H4702" s="263">
        <f t="shared" si="73"/>
        <v>-6.6733266543828971E-3</v>
      </c>
      <c r="I4702" s="262"/>
      <c r="J4702" s="266">
        <v>4700</v>
      </c>
      <c r="K4702">
        <v>-6.6733266543828971E-3</v>
      </c>
      <c r="L4702" s="267">
        <v>2.348930008241156E-3</v>
      </c>
    </row>
    <row r="4703" spans="1:12" ht="14.4" x14ac:dyDescent="0.3">
      <c r="A4703" s="8">
        <v>37319</v>
      </c>
      <c r="B4703" s="260">
        <v>1131.780029</v>
      </c>
      <c r="C4703" s="260">
        <v>1153.839966</v>
      </c>
      <c r="D4703" s="260">
        <v>1130.9300539999999</v>
      </c>
      <c r="E4703" s="260">
        <v>1153.839966</v>
      </c>
      <c r="F4703" s="261">
        <v>1153.839966</v>
      </c>
      <c r="G4703" s="260">
        <v>1594300000</v>
      </c>
      <c r="H4703" s="263">
        <f t="shared" si="73"/>
        <v>1.9491364430145808E-2</v>
      </c>
      <c r="I4703" s="262"/>
      <c r="J4703" s="266">
        <v>4701</v>
      </c>
      <c r="K4703">
        <v>1.9491364430145808E-2</v>
      </c>
      <c r="L4703" s="267">
        <v>2.3490143191261074E-3</v>
      </c>
    </row>
    <row r="4704" spans="1:12" ht="14.4" x14ac:dyDescent="0.3">
      <c r="A4704" s="8">
        <v>37316</v>
      </c>
      <c r="B4704" s="260">
        <v>1106.7299800000001</v>
      </c>
      <c r="C4704" s="260">
        <v>1131.790039</v>
      </c>
      <c r="D4704" s="260">
        <v>1106.7299800000001</v>
      </c>
      <c r="E4704" s="260">
        <v>1131.780029</v>
      </c>
      <c r="F4704" s="261">
        <v>1131.780029</v>
      </c>
      <c r="G4704" s="260">
        <v>1456500000</v>
      </c>
      <c r="H4704" s="263">
        <f t="shared" si="73"/>
        <v>2.2634291518876123E-2</v>
      </c>
      <c r="I4704" s="262"/>
      <c r="J4704" s="266">
        <v>4702</v>
      </c>
      <c r="K4704">
        <v>2.2634291518876123E-2</v>
      </c>
      <c r="L4704" s="267">
        <v>2.3510801167600931E-3</v>
      </c>
    </row>
    <row r="4705" spans="1:12" ht="14.4" x14ac:dyDescent="0.3">
      <c r="A4705" s="8">
        <v>37315</v>
      </c>
      <c r="B4705" s="260">
        <v>1109.8900149999999</v>
      </c>
      <c r="C4705" s="260">
        <v>1121.5699460000001</v>
      </c>
      <c r="D4705" s="260">
        <v>1106.7299800000001</v>
      </c>
      <c r="E4705" s="260">
        <v>1106.7299800000001</v>
      </c>
      <c r="F4705" s="261">
        <v>1106.7299800000001</v>
      </c>
      <c r="G4705" s="260">
        <v>1392200000</v>
      </c>
      <c r="H4705" s="263">
        <f t="shared" si="73"/>
        <v>-2.8471604909427713E-3</v>
      </c>
      <c r="I4705" s="262"/>
      <c r="J4705" s="266">
        <v>4703</v>
      </c>
      <c r="K4705">
        <v>-2.8471604909427713E-3</v>
      </c>
      <c r="L4705" s="267">
        <v>2.3511529805231488E-3</v>
      </c>
    </row>
    <row r="4706" spans="1:12" ht="14.4" x14ac:dyDescent="0.3">
      <c r="A4706" s="8">
        <v>37314</v>
      </c>
      <c r="B4706" s="260">
        <v>1109.380005</v>
      </c>
      <c r="C4706" s="260">
        <v>1123.0600589999999</v>
      </c>
      <c r="D4706" s="260">
        <v>1102.26001</v>
      </c>
      <c r="E4706" s="260">
        <v>1109.8900149999999</v>
      </c>
      <c r="F4706" s="261">
        <v>1109.8900149999999</v>
      </c>
      <c r="G4706" s="260">
        <v>1393800000</v>
      </c>
      <c r="H4706" s="263">
        <f t="shared" si="73"/>
        <v>4.597252498705037E-4</v>
      </c>
      <c r="I4706" s="262"/>
      <c r="J4706" s="266">
        <v>4704</v>
      </c>
      <c r="K4706">
        <v>4.597252498705037E-4</v>
      </c>
      <c r="L4706" s="267">
        <v>2.3525019110368106E-3</v>
      </c>
    </row>
    <row r="4707" spans="1:12" ht="14.4" x14ac:dyDescent="0.3">
      <c r="A4707" s="8">
        <v>37313</v>
      </c>
      <c r="B4707" s="260">
        <v>1109.4300539999999</v>
      </c>
      <c r="C4707" s="260">
        <v>1115.0500489999999</v>
      </c>
      <c r="D4707" s="260">
        <v>1101.719971</v>
      </c>
      <c r="E4707" s="260">
        <v>1109.380005</v>
      </c>
      <c r="F4707" s="261">
        <v>1109.380005</v>
      </c>
      <c r="G4707" s="260">
        <v>1309200000</v>
      </c>
      <c r="H4707" s="263">
        <f t="shared" si="73"/>
        <v>-4.5112352797271978E-5</v>
      </c>
      <c r="I4707" s="262"/>
      <c r="J4707" s="266">
        <v>4705</v>
      </c>
      <c r="K4707">
        <v>-4.5112352797271978E-5</v>
      </c>
      <c r="L4707" s="267">
        <v>2.3537111885199567E-3</v>
      </c>
    </row>
    <row r="4708" spans="1:12" ht="14.4" x14ac:dyDescent="0.3">
      <c r="A4708" s="8">
        <v>37312</v>
      </c>
      <c r="B4708" s="260">
        <v>1089.839966</v>
      </c>
      <c r="C4708" s="260">
        <v>1112.709961</v>
      </c>
      <c r="D4708" s="260">
        <v>1089.839966</v>
      </c>
      <c r="E4708" s="260">
        <v>1109.4300539999999</v>
      </c>
      <c r="F4708" s="261">
        <v>1109.4300539999999</v>
      </c>
      <c r="G4708" s="260">
        <v>1367400000</v>
      </c>
      <c r="H4708" s="263">
        <f t="shared" si="73"/>
        <v>1.7975196919875043E-2</v>
      </c>
      <c r="I4708" s="262"/>
      <c r="J4708" s="266">
        <v>4706</v>
      </c>
      <c r="K4708">
        <v>1.7975196919875043E-2</v>
      </c>
      <c r="L4708" s="267">
        <v>2.3541996209659037E-3</v>
      </c>
    </row>
    <row r="4709" spans="1:12" ht="14.4" x14ac:dyDescent="0.3">
      <c r="A4709" s="8">
        <v>37309</v>
      </c>
      <c r="B4709" s="260">
        <v>1080.9499510000001</v>
      </c>
      <c r="C4709" s="260">
        <v>1093.9300539999999</v>
      </c>
      <c r="D4709" s="260">
        <v>1074.3900149999999</v>
      </c>
      <c r="E4709" s="260">
        <v>1089.839966</v>
      </c>
      <c r="F4709" s="261">
        <v>1089.839966</v>
      </c>
      <c r="G4709" s="260">
        <v>1411000000</v>
      </c>
      <c r="H4709" s="263">
        <f t="shared" si="73"/>
        <v>8.224261439464137E-3</v>
      </c>
      <c r="I4709" s="262"/>
      <c r="J4709" s="266">
        <v>4707</v>
      </c>
      <c r="K4709">
        <v>8.224261439464137E-3</v>
      </c>
      <c r="L4709" s="267">
        <v>2.3577160344365701E-3</v>
      </c>
    </row>
    <row r="4710" spans="1:12" ht="14.4" x14ac:dyDescent="0.3">
      <c r="A4710" s="8">
        <v>37308</v>
      </c>
      <c r="B4710" s="260">
        <v>1097.9799800000001</v>
      </c>
      <c r="C4710" s="260">
        <v>1101.5</v>
      </c>
      <c r="D4710" s="260">
        <v>1080.23999</v>
      </c>
      <c r="E4710" s="260">
        <v>1080.9499510000001</v>
      </c>
      <c r="F4710" s="261">
        <v>1080.9499510000001</v>
      </c>
      <c r="G4710" s="260">
        <v>1381600000</v>
      </c>
      <c r="H4710" s="263">
        <f t="shared" si="73"/>
        <v>-1.551032742873874E-2</v>
      </c>
      <c r="I4710" s="262"/>
      <c r="J4710" s="266">
        <v>4708</v>
      </c>
      <c r="K4710">
        <v>-1.551032742873874E-2</v>
      </c>
      <c r="L4710" s="267">
        <v>2.3617013029743317E-3</v>
      </c>
    </row>
    <row r="4711" spans="1:12" ht="14.4" x14ac:dyDescent="0.3">
      <c r="A4711" s="8">
        <v>37307</v>
      </c>
      <c r="B4711" s="260">
        <v>1083.339966</v>
      </c>
      <c r="C4711" s="260">
        <v>1098.3199460000001</v>
      </c>
      <c r="D4711" s="260">
        <v>1074.3599850000001</v>
      </c>
      <c r="E4711" s="260">
        <v>1097.9799800000001</v>
      </c>
      <c r="F4711" s="261">
        <v>1097.9799800000001</v>
      </c>
      <c r="G4711" s="260">
        <v>1438900000</v>
      </c>
      <c r="H4711" s="263">
        <f t="shared" si="73"/>
        <v>1.351377633934726E-2</v>
      </c>
      <c r="I4711" s="262"/>
      <c r="J4711" s="266">
        <v>4709</v>
      </c>
      <c r="K4711">
        <v>1.351377633934726E-2</v>
      </c>
      <c r="L4711" s="267">
        <v>2.362229907096473E-3</v>
      </c>
    </row>
    <row r="4712" spans="1:12" ht="14.4" x14ac:dyDescent="0.3">
      <c r="A4712" s="8">
        <v>37306</v>
      </c>
      <c r="B4712" s="260">
        <v>1104.1800539999999</v>
      </c>
      <c r="C4712" s="260">
        <v>1104.1800539999999</v>
      </c>
      <c r="D4712" s="260">
        <v>1082.23999</v>
      </c>
      <c r="E4712" s="260">
        <v>1083.339966</v>
      </c>
      <c r="F4712" s="261">
        <v>1083.339966</v>
      </c>
      <c r="G4712" s="260">
        <v>1189900000</v>
      </c>
      <c r="H4712" s="263">
        <f t="shared" si="73"/>
        <v>-1.8873813129031514E-2</v>
      </c>
      <c r="I4712" s="262"/>
      <c r="J4712" s="266">
        <v>4710</v>
      </c>
      <c r="K4712">
        <v>-1.8873813129031514E-2</v>
      </c>
      <c r="L4712" s="267">
        <v>2.3645023484501855E-3</v>
      </c>
    </row>
    <row r="4713" spans="1:12" ht="14.4" x14ac:dyDescent="0.3">
      <c r="A4713" s="8">
        <v>37302</v>
      </c>
      <c r="B4713" s="260">
        <v>1116.4799800000001</v>
      </c>
      <c r="C4713" s="260">
        <v>1117.089966</v>
      </c>
      <c r="D4713" s="260">
        <v>1103.2299800000001</v>
      </c>
      <c r="E4713" s="260">
        <v>1104.1800539999999</v>
      </c>
      <c r="F4713" s="261">
        <v>1104.1800539999999</v>
      </c>
      <c r="G4713" s="260">
        <v>1359200000</v>
      </c>
      <c r="H4713" s="263">
        <f t="shared" si="73"/>
        <v>-1.1016700899554097E-2</v>
      </c>
      <c r="I4713" s="262"/>
      <c r="J4713" s="266">
        <v>4711</v>
      </c>
      <c r="K4713">
        <v>-1.1016700899554097E-2</v>
      </c>
      <c r="L4713" s="267">
        <v>2.3650611703607003E-3</v>
      </c>
    </row>
    <row r="4714" spans="1:12" ht="14.4" x14ac:dyDescent="0.3">
      <c r="A4714" s="8">
        <v>37301</v>
      </c>
      <c r="B4714" s="260">
        <v>1118.51001</v>
      </c>
      <c r="C4714" s="260">
        <v>1124.719971</v>
      </c>
      <c r="D4714" s="260">
        <v>1112.3000489999999</v>
      </c>
      <c r="E4714" s="260">
        <v>1116.4799800000001</v>
      </c>
      <c r="F4714" s="261">
        <v>1116.4799800000001</v>
      </c>
      <c r="G4714" s="260">
        <v>1272500000</v>
      </c>
      <c r="H4714" s="263">
        <f t="shared" si="73"/>
        <v>-1.8149412896178703E-3</v>
      </c>
      <c r="I4714" s="262"/>
      <c r="J4714" s="266">
        <v>4712</v>
      </c>
      <c r="K4714">
        <v>-1.8149412896178703E-3</v>
      </c>
      <c r="L4714" s="267">
        <v>2.3671646442859845E-3</v>
      </c>
    </row>
    <row r="4715" spans="1:12" ht="14.4" x14ac:dyDescent="0.3">
      <c r="A4715" s="8">
        <v>37300</v>
      </c>
      <c r="B4715" s="260">
        <v>1107.5</v>
      </c>
      <c r="C4715" s="260">
        <v>1120.5600589999999</v>
      </c>
      <c r="D4715" s="260">
        <v>1107.5</v>
      </c>
      <c r="E4715" s="260">
        <v>1118.51001</v>
      </c>
      <c r="F4715" s="261">
        <v>1118.51001</v>
      </c>
      <c r="G4715" s="260">
        <v>1215900000</v>
      </c>
      <c r="H4715" s="263">
        <f t="shared" si="73"/>
        <v>9.941318284424348E-3</v>
      </c>
      <c r="I4715" s="262"/>
      <c r="J4715" s="266">
        <v>4713</v>
      </c>
      <c r="K4715">
        <v>9.941318284424348E-3</v>
      </c>
      <c r="L4715" s="267">
        <v>2.3685617450666884E-3</v>
      </c>
    </row>
    <row r="4716" spans="1:12" ht="14.4" x14ac:dyDescent="0.3">
      <c r="A4716" s="8">
        <v>37299</v>
      </c>
      <c r="B4716" s="260">
        <v>1111.9399410000001</v>
      </c>
      <c r="C4716" s="260">
        <v>1112.6800539999999</v>
      </c>
      <c r="D4716" s="260">
        <v>1102.9799800000001</v>
      </c>
      <c r="E4716" s="260">
        <v>1107.5</v>
      </c>
      <c r="F4716" s="261">
        <v>1107.5</v>
      </c>
      <c r="G4716" s="260">
        <v>1094200000</v>
      </c>
      <c r="H4716" s="263">
        <f t="shared" si="73"/>
        <v>-3.9929683576319071E-3</v>
      </c>
      <c r="I4716" s="262"/>
      <c r="J4716" s="266">
        <v>4714</v>
      </c>
      <c r="K4716">
        <v>-3.9929683576319071E-3</v>
      </c>
      <c r="L4716" s="267">
        <v>2.369466860332437E-3</v>
      </c>
    </row>
    <row r="4717" spans="1:12" ht="14.4" x14ac:dyDescent="0.3">
      <c r="A4717" s="8">
        <v>37298</v>
      </c>
      <c r="B4717" s="260">
        <v>1096.219971</v>
      </c>
      <c r="C4717" s="260">
        <v>1112.01001</v>
      </c>
      <c r="D4717" s="260">
        <v>1094.6800539999999</v>
      </c>
      <c r="E4717" s="260">
        <v>1111.9399410000001</v>
      </c>
      <c r="F4717" s="261">
        <v>1111.9399410000001</v>
      </c>
      <c r="G4717" s="260">
        <v>1159400000</v>
      </c>
      <c r="H4717" s="263">
        <f t="shared" si="73"/>
        <v>1.4340160201296043E-2</v>
      </c>
      <c r="I4717" s="262"/>
      <c r="J4717" s="266">
        <v>4715</v>
      </c>
      <c r="K4717">
        <v>1.4340160201296043E-2</v>
      </c>
      <c r="L4717" s="267">
        <v>2.3743950252854439E-3</v>
      </c>
    </row>
    <row r="4718" spans="1:12" ht="14.4" x14ac:dyDescent="0.3">
      <c r="A4718" s="8">
        <v>37295</v>
      </c>
      <c r="B4718" s="260">
        <v>1080.170044</v>
      </c>
      <c r="C4718" s="260">
        <v>1096.3000489999999</v>
      </c>
      <c r="D4718" s="260">
        <v>1079.910034</v>
      </c>
      <c r="E4718" s="260">
        <v>1096.219971</v>
      </c>
      <c r="F4718" s="261">
        <v>1096.219971</v>
      </c>
      <c r="G4718" s="260">
        <v>1371900000</v>
      </c>
      <c r="H4718" s="263">
        <f t="shared" si="73"/>
        <v>1.4858704043083077E-2</v>
      </c>
      <c r="I4718" s="262"/>
      <c r="J4718" s="266">
        <v>4716</v>
      </c>
      <c r="K4718">
        <v>1.4858704043083077E-2</v>
      </c>
      <c r="L4718" s="267">
        <v>2.3822952916738127E-3</v>
      </c>
    </row>
    <row r="4719" spans="1:12" ht="14.4" x14ac:dyDescent="0.3">
      <c r="A4719" s="8">
        <v>37294</v>
      </c>
      <c r="B4719" s="260">
        <v>1083.51001</v>
      </c>
      <c r="C4719" s="260">
        <v>1094.030029</v>
      </c>
      <c r="D4719" s="260">
        <v>1078.4399410000001</v>
      </c>
      <c r="E4719" s="260">
        <v>1080.170044</v>
      </c>
      <c r="F4719" s="261">
        <v>1080.170044</v>
      </c>
      <c r="G4719" s="260">
        <v>1441600000</v>
      </c>
      <c r="H4719" s="263">
        <f t="shared" si="73"/>
        <v>-3.0825428184092217E-3</v>
      </c>
      <c r="I4719" s="262"/>
      <c r="J4719" s="266">
        <v>4717</v>
      </c>
      <c r="K4719">
        <v>-3.0825428184092217E-3</v>
      </c>
      <c r="L4719" s="267">
        <v>2.3849241566127693E-3</v>
      </c>
    </row>
    <row r="4720" spans="1:12" ht="14.4" x14ac:dyDescent="0.3">
      <c r="A4720" s="8">
        <v>37293</v>
      </c>
      <c r="B4720" s="260">
        <v>1090.0200199999999</v>
      </c>
      <c r="C4720" s="260">
        <v>1093.579956</v>
      </c>
      <c r="D4720" s="260">
        <v>1077.780029</v>
      </c>
      <c r="E4720" s="260">
        <v>1083.51001</v>
      </c>
      <c r="F4720" s="261">
        <v>1083.51001</v>
      </c>
      <c r="G4720" s="260">
        <v>1665800000</v>
      </c>
      <c r="H4720" s="263">
        <f t="shared" si="73"/>
        <v>-5.9723765440564715E-3</v>
      </c>
      <c r="I4720" s="262"/>
      <c r="J4720" s="266">
        <v>4718</v>
      </c>
      <c r="K4720">
        <v>-5.9723765440564715E-3</v>
      </c>
      <c r="L4720" s="267">
        <v>2.3892582787754307E-3</v>
      </c>
    </row>
    <row r="4721" spans="1:12" ht="14.4" x14ac:dyDescent="0.3">
      <c r="A4721" s="8">
        <v>37292</v>
      </c>
      <c r="B4721" s="260">
        <v>1094.4399410000001</v>
      </c>
      <c r="C4721" s="260">
        <v>1100.959961</v>
      </c>
      <c r="D4721" s="260">
        <v>1082.579956</v>
      </c>
      <c r="E4721" s="260">
        <v>1090.0200199999999</v>
      </c>
      <c r="F4721" s="261">
        <v>1090.0200199999999</v>
      </c>
      <c r="G4721" s="260">
        <v>1778300000</v>
      </c>
      <c r="H4721" s="263">
        <f t="shared" si="73"/>
        <v>-4.0385231152671886E-3</v>
      </c>
      <c r="I4721" s="262"/>
      <c r="J4721" s="266">
        <v>4719</v>
      </c>
      <c r="K4721">
        <v>-4.0385231152671886E-3</v>
      </c>
      <c r="L4721" s="267">
        <v>2.3915576404454734E-3</v>
      </c>
    </row>
    <row r="4722" spans="1:12" ht="14.4" x14ac:dyDescent="0.3">
      <c r="A4722" s="8">
        <v>37291</v>
      </c>
      <c r="B4722" s="260">
        <v>1122.1999510000001</v>
      </c>
      <c r="C4722" s="260">
        <v>1122.1999510000001</v>
      </c>
      <c r="D4722" s="260">
        <v>1092.25</v>
      </c>
      <c r="E4722" s="260">
        <v>1094.4399410000001</v>
      </c>
      <c r="F4722" s="261">
        <v>1094.4399410000001</v>
      </c>
      <c r="G4722" s="260">
        <v>1437600000</v>
      </c>
      <c r="H4722" s="263">
        <f t="shared" si="73"/>
        <v>-2.473713349859161E-2</v>
      </c>
      <c r="I4722" s="262"/>
      <c r="J4722" s="266">
        <v>4720</v>
      </c>
      <c r="K4722">
        <v>-2.473713349859161E-2</v>
      </c>
      <c r="L4722" s="267">
        <v>2.3992323147571685E-3</v>
      </c>
    </row>
    <row r="4723" spans="1:12" ht="14.4" x14ac:dyDescent="0.3">
      <c r="A4723" s="8">
        <v>37288</v>
      </c>
      <c r="B4723" s="260">
        <v>1130.1999510000001</v>
      </c>
      <c r="C4723" s="260">
        <v>1130.1999510000001</v>
      </c>
      <c r="D4723" s="260">
        <v>1118.51001</v>
      </c>
      <c r="E4723" s="260">
        <v>1122.1999510000001</v>
      </c>
      <c r="F4723" s="261">
        <v>1122.1999510000001</v>
      </c>
      <c r="G4723" s="260">
        <v>1367200000</v>
      </c>
      <c r="H4723" s="263">
        <f t="shared" si="73"/>
        <v>-7.0783935116273946E-3</v>
      </c>
      <c r="I4723" s="262"/>
      <c r="J4723" s="266">
        <v>4721</v>
      </c>
      <c r="K4723">
        <v>-7.0783935116273946E-3</v>
      </c>
      <c r="L4723" s="267">
        <v>2.3993974187310079E-3</v>
      </c>
    </row>
    <row r="4724" spans="1:12" ht="14.4" x14ac:dyDescent="0.3">
      <c r="A4724" s="8">
        <v>37287</v>
      </c>
      <c r="B4724" s="260">
        <v>1113.5699460000001</v>
      </c>
      <c r="C4724" s="260">
        <v>1130.209961</v>
      </c>
      <c r="D4724" s="260">
        <v>1113.3000489999999</v>
      </c>
      <c r="E4724" s="260">
        <v>1130.1999510000001</v>
      </c>
      <c r="F4724" s="261">
        <v>1130.1999510000001</v>
      </c>
      <c r="G4724" s="260">
        <v>1557000000</v>
      </c>
      <c r="H4724" s="263">
        <f t="shared" si="73"/>
        <v>1.4933956380320614E-2</v>
      </c>
      <c r="I4724" s="262"/>
      <c r="J4724" s="266">
        <v>4722</v>
      </c>
      <c r="K4724">
        <v>1.4933956380320614E-2</v>
      </c>
      <c r="L4724" s="267">
        <v>2.4010016422981819E-3</v>
      </c>
    </row>
    <row r="4725" spans="1:12" ht="14.4" x14ac:dyDescent="0.3">
      <c r="A4725" s="8">
        <v>37286</v>
      </c>
      <c r="B4725" s="260">
        <v>1100.6400149999999</v>
      </c>
      <c r="C4725" s="260">
        <v>1113.790039</v>
      </c>
      <c r="D4725" s="260">
        <v>1081.660034</v>
      </c>
      <c r="E4725" s="260">
        <v>1113.5699460000001</v>
      </c>
      <c r="F4725" s="261">
        <v>1113.5699460000001</v>
      </c>
      <c r="G4725" s="260">
        <v>2019600000</v>
      </c>
      <c r="H4725" s="263">
        <f t="shared" si="73"/>
        <v>1.1747647572126591E-2</v>
      </c>
      <c r="I4725" s="262"/>
      <c r="J4725" s="266">
        <v>4723</v>
      </c>
      <c r="K4725">
        <v>1.1747647572126591E-2</v>
      </c>
      <c r="L4725" s="267">
        <v>2.4017115704172056E-3</v>
      </c>
    </row>
    <row r="4726" spans="1:12" ht="14.4" x14ac:dyDescent="0.3">
      <c r="A4726" s="8">
        <v>37285</v>
      </c>
      <c r="B4726" s="260">
        <v>1133.0600589999999</v>
      </c>
      <c r="C4726" s="260">
        <v>1137.469971</v>
      </c>
      <c r="D4726" s="260">
        <v>1098.73999</v>
      </c>
      <c r="E4726" s="260">
        <v>1100.6400149999999</v>
      </c>
      <c r="F4726" s="261">
        <v>1100.6400149999999</v>
      </c>
      <c r="G4726" s="260">
        <v>1812000000</v>
      </c>
      <c r="H4726" s="263">
        <f t="shared" si="73"/>
        <v>-2.8612820425964698E-2</v>
      </c>
      <c r="I4726" s="262"/>
      <c r="J4726" s="266">
        <v>4724</v>
      </c>
      <c r="K4726">
        <v>-2.8612820425964698E-2</v>
      </c>
      <c r="L4726" s="267">
        <v>2.4023774203584289E-3</v>
      </c>
    </row>
    <row r="4727" spans="1:12" ht="14.4" x14ac:dyDescent="0.3">
      <c r="A4727" s="8">
        <v>37284</v>
      </c>
      <c r="B4727" s="260">
        <v>1133.280029</v>
      </c>
      <c r="C4727" s="260">
        <v>1138.630005</v>
      </c>
      <c r="D4727" s="260">
        <v>1126.660034</v>
      </c>
      <c r="E4727" s="260">
        <v>1133.0600589999999</v>
      </c>
      <c r="F4727" s="261">
        <v>1133.0600589999999</v>
      </c>
      <c r="G4727" s="260">
        <v>1186800000</v>
      </c>
      <c r="H4727" s="263">
        <f t="shared" si="73"/>
        <v>-1.9410030563602479E-4</v>
      </c>
      <c r="I4727" s="262"/>
      <c r="J4727" s="266">
        <v>4725</v>
      </c>
      <c r="K4727">
        <v>-1.9410030563602479E-4</v>
      </c>
      <c r="L4727" s="267">
        <v>2.4027277205130714E-3</v>
      </c>
    </row>
    <row r="4728" spans="1:12" ht="14.4" x14ac:dyDescent="0.3">
      <c r="A4728" s="8">
        <v>37281</v>
      </c>
      <c r="B4728" s="260">
        <v>1132.150024</v>
      </c>
      <c r="C4728" s="260">
        <v>1138.3100589999999</v>
      </c>
      <c r="D4728" s="260">
        <v>1127.8199460000001</v>
      </c>
      <c r="E4728" s="260">
        <v>1133.280029</v>
      </c>
      <c r="F4728" s="261">
        <v>1133.280029</v>
      </c>
      <c r="G4728" s="260">
        <v>1345100000</v>
      </c>
      <c r="H4728" s="263">
        <f t="shared" si="73"/>
        <v>9.9810535357104115E-4</v>
      </c>
      <c r="I4728" s="262"/>
      <c r="J4728" s="266">
        <v>4726</v>
      </c>
      <c r="K4728">
        <v>9.9810535357104115E-4</v>
      </c>
      <c r="L4728" s="267">
        <v>2.4044839075882626E-3</v>
      </c>
    </row>
    <row r="4729" spans="1:12" ht="14.4" x14ac:dyDescent="0.3">
      <c r="A4729" s="8">
        <v>37280</v>
      </c>
      <c r="B4729" s="260">
        <v>1128.1800539999999</v>
      </c>
      <c r="C4729" s="260">
        <v>1139.5</v>
      </c>
      <c r="D4729" s="260">
        <v>1128.1800539999999</v>
      </c>
      <c r="E4729" s="260">
        <v>1132.150024</v>
      </c>
      <c r="F4729" s="261">
        <v>1132.150024</v>
      </c>
      <c r="G4729" s="260">
        <v>1552800000</v>
      </c>
      <c r="H4729" s="263">
        <f t="shared" si="73"/>
        <v>3.5189152528662801E-3</v>
      </c>
      <c r="I4729" s="262"/>
      <c r="J4729" s="266">
        <v>4727</v>
      </c>
      <c r="K4729">
        <v>3.5189152528662801E-3</v>
      </c>
      <c r="L4729" s="267">
        <v>2.405436794712511E-3</v>
      </c>
    </row>
    <row r="4730" spans="1:12" ht="14.4" x14ac:dyDescent="0.3">
      <c r="A4730" s="8">
        <v>37279</v>
      </c>
      <c r="B4730" s="260">
        <v>1119.3100589999999</v>
      </c>
      <c r="C4730" s="260">
        <v>1131.9399410000001</v>
      </c>
      <c r="D4730" s="260">
        <v>1117.4300539999999</v>
      </c>
      <c r="E4730" s="260">
        <v>1128.1800539999999</v>
      </c>
      <c r="F4730" s="261">
        <v>1128.1800539999999</v>
      </c>
      <c r="G4730" s="260">
        <v>1479200000</v>
      </c>
      <c r="H4730" s="263">
        <f t="shared" si="73"/>
        <v>7.9245200457901156E-3</v>
      </c>
      <c r="I4730" s="262"/>
      <c r="J4730" s="266">
        <v>4728</v>
      </c>
      <c r="K4730">
        <v>7.9245200457901156E-3</v>
      </c>
      <c r="L4730" s="267">
        <v>2.4060804156747018E-3</v>
      </c>
    </row>
    <row r="4731" spans="1:12" ht="14.4" x14ac:dyDescent="0.3">
      <c r="A4731" s="8">
        <v>37278</v>
      </c>
      <c r="B4731" s="260">
        <v>1127.579956</v>
      </c>
      <c r="C4731" s="260">
        <v>1135.26001</v>
      </c>
      <c r="D4731" s="260">
        <v>1117.910034</v>
      </c>
      <c r="E4731" s="260">
        <v>1119.3100589999999</v>
      </c>
      <c r="F4731" s="261">
        <v>1119.3100589999999</v>
      </c>
      <c r="G4731" s="260">
        <v>1311600000</v>
      </c>
      <c r="H4731" s="263">
        <f t="shared" si="73"/>
        <v>-7.3342000768947049E-3</v>
      </c>
      <c r="I4731" s="262"/>
      <c r="J4731" s="266">
        <v>4729</v>
      </c>
      <c r="K4731">
        <v>-7.3342000768947049E-3</v>
      </c>
      <c r="L4731" s="267">
        <v>2.407973117894994E-3</v>
      </c>
    </row>
    <row r="4732" spans="1:12" ht="14.4" x14ac:dyDescent="0.3">
      <c r="A4732" s="8">
        <v>37274</v>
      </c>
      <c r="B4732" s="260">
        <v>1138.880005</v>
      </c>
      <c r="C4732" s="260">
        <v>1138.880005</v>
      </c>
      <c r="D4732" s="260">
        <v>1124.4499510000001</v>
      </c>
      <c r="E4732" s="260">
        <v>1127.579956</v>
      </c>
      <c r="F4732" s="261">
        <v>1127.579956</v>
      </c>
      <c r="G4732" s="260">
        <v>1333300000</v>
      </c>
      <c r="H4732" s="263">
        <f t="shared" si="73"/>
        <v>-9.9220716409012238E-3</v>
      </c>
      <c r="I4732" s="262"/>
      <c r="J4732" s="266">
        <v>4730</v>
      </c>
      <c r="K4732">
        <v>-9.9220716409012238E-3</v>
      </c>
      <c r="L4732" s="267">
        <v>2.4110557038689137E-3</v>
      </c>
    </row>
    <row r="4733" spans="1:12" ht="14.4" x14ac:dyDescent="0.3">
      <c r="A4733" s="8">
        <v>37273</v>
      </c>
      <c r="B4733" s="260">
        <v>1127.5699460000001</v>
      </c>
      <c r="C4733" s="260">
        <v>1139.2700199999999</v>
      </c>
      <c r="D4733" s="260">
        <v>1127.5699460000001</v>
      </c>
      <c r="E4733" s="260">
        <v>1138.880005</v>
      </c>
      <c r="F4733" s="261">
        <v>1138.880005</v>
      </c>
      <c r="G4733" s="260">
        <v>1380100000</v>
      </c>
      <c r="H4733" s="263">
        <f t="shared" si="73"/>
        <v>1.0030472202741655E-2</v>
      </c>
      <c r="I4733" s="262"/>
      <c r="J4733" s="266">
        <v>4731</v>
      </c>
      <c r="K4733">
        <v>1.0030472202741655E-2</v>
      </c>
      <c r="L4733" s="267">
        <v>2.411396002066208E-3</v>
      </c>
    </row>
    <row r="4734" spans="1:12" ht="14.4" x14ac:dyDescent="0.3">
      <c r="A4734" s="8">
        <v>37272</v>
      </c>
      <c r="B4734" s="260">
        <v>1146.1899410000001</v>
      </c>
      <c r="C4734" s="260">
        <v>1146.1899410000001</v>
      </c>
      <c r="D4734" s="260">
        <v>1127.48999</v>
      </c>
      <c r="E4734" s="260">
        <v>1127.5699460000001</v>
      </c>
      <c r="F4734" s="261">
        <v>1127.5699460000001</v>
      </c>
      <c r="G4734" s="260">
        <v>1482500000</v>
      </c>
      <c r="H4734" s="263">
        <f t="shared" si="73"/>
        <v>-1.6245121627707616E-2</v>
      </c>
      <c r="I4734" s="262"/>
      <c r="J4734" s="266">
        <v>4732</v>
      </c>
      <c r="K4734">
        <v>-1.6245121627707616E-2</v>
      </c>
      <c r="L4734" s="267">
        <v>2.4119314772045497E-3</v>
      </c>
    </row>
    <row r="4735" spans="1:12" ht="14.4" x14ac:dyDescent="0.3">
      <c r="A4735" s="8">
        <v>37271</v>
      </c>
      <c r="B4735" s="260">
        <v>1138.410034</v>
      </c>
      <c r="C4735" s="260">
        <v>1148.8100589999999</v>
      </c>
      <c r="D4735" s="260">
        <v>1136.880005</v>
      </c>
      <c r="E4735" s="260">
        <v>1146.1899410000001</v>
      </c>
      <c r="F4735" s="261">
        <v>1146.1899410000001</v>
      </c>
      <c r="G4735" s="260">
        <v>1386900000</v>
      </c>
      <c r="H4735" s="263">
        <f t="shared" si="73"/>
        <v>6.8340112680349884E-3</v>
      </c>
      <c r="I4735" s="262"/>
      <c r="J4735" s="266">
        <v>4733</v>
      </c>
      <c r="K4735">
        <v>6.8340112680349884E-3</v>
      </c>
      <c r="L4735" s="267">
        <v>2.4135456671805318E-3</v>
      </c>
    </row>
    <row r="4736" spans="1:12" ht="14.4" x14ac:dyDescent="0.3">
      <c r="A4736" s="8">
        <v>37270</v>
      </c>
      <c r="B4736" s="260">
        <v>1145.599976</v>
      </c>
      <c r="C4736" s="260">
        <v>1145.599976</v>
      </c>
      <c r="D4736" s="260">
        <v>1138.150024</v>
      </c>
      <c r="E4736" s="260">
        <v>1138.410034</v>
      </c>
      <c r="F4736" s="261">
        <v>1138.410034</v>
      </c>
      <c r="G4736" s="260">
        <v>1286400000</v>
      </c>
      <c r="H4736" s="263">
        <f t="shared" si="73"/>
        <v>-6.2761366538296561E-3</v>
      </c>
      <c r="I4736" s="262"/>
      <c r="J4736" s="266">
        <v>4734</v>
      </c>
      <c r="K4736">
        <v>-6.2761366538296561E-3</v>
      </c>
      <c r="L4736" s="267">
        <v>2.414323810544764E-3</v>
      </c>
    </row>
    <row r="4737" spans="1:12" ht="14.4" x14ac:dyDescent="0.3">
      <c r="A4737" s="8">
        <v>37267</v>
      </c>
      <c r="B4737" s="260">
        <v>1156.5500489999999</v>
      </c>
      <c r="C4737" s="260">
        <v>1159.410034</v>
      </c>
      <c r="D4737" s="260">
        <v>1145.4499510000001</v>
      </c>
      <c r="E4737" s="260">
        <v>1145.599976</v>
      </c>
      <c r="F4737" s="261">
        <v>1145.599976</v>
      </c>
      <c r="G4737" s="260">
        <v>1211900000</v>
      </c>
      <c r="H4737" s="263">
        <f t="shared" si="73"/>
        <v>-9.4678764740599441E-3</v>
      </c>
      <c r="I4737" s="262"/>
      <c r="J4737" s="266">
        <v>4735</v>
      </c>
      <c r="K4737">
        <v>-9.4678764740599441E-3</v>
      </c>
      <c r="L4737" s="267">
        <v>2.4187198415712586E-3</v>
      </c>
    </row>
    <row r="4738" spans="1:12" ht="14.4" x14ac:dyDescent="0.3">
      <c r="A4738" s="8">
        <v>37266</v>
      </c>
      <c r="B4738" s="260">
        <v>1155.1400149999999</v>
      </c>
      <c r="C4738" s="260">
        <v>1159.9300539999999</v>
      </c>
      <c r="D4738" s="260">
        <v>1150.849976</v>
      </c>
      <c r="E4738" s="260">
        <v>1156.5500489999999</v>
      </c>
      <c r="F4738" s="261">
        <v>1156.5500489999999</v>
      </c>
      <c r="G4738" s="260">
        <v>1299000000</v>
      </c>
      <c r="H4738" s="263">
        <f t="shared" si="73"/>
        <v>1.2206606832852172E-3</v>
      </c>
      <c r="I4738" s="262"/>
      <c r="J4738" s="266">
        <v>4736</v>
      </c>
      <c r="K4738">
        <v>1.2206606832852172E-3</v>
      </c>
      <c r="L4738" s="267">
        <v>2.4251907830641975E-3</v>
      </c>
    </row>
    <row r="4739" spans="1:12" ht="14.4" x14ac:dyDescent="0.3">
      <c r="A4739" s="8">
        <v>37265</v>
      </c>
      <c r="B4739" s="260">
        <v>1160.709961</v>
      </c>
      <c r="C4739" s="260">
        <v>1174.26001</v>
      </c>
      <c r="D4739" s="260">
        <v>1151.8900149999999</v>
      </c>
      <c r="E4739" s="260">
        <v>1155.1400149999999</v>
      </c>
      <c r="F4739" s="261">
        <v>1155.1400149999999</v>
      </c>
      <c r="G4739" s="260">
        <v>1452000000</v>
      </c>
      <c r="H4739" s="263">
        <f t="shared" si="73"/>
        <v>-4.7987405873568378E-3</v>
      </c>
      <c r="I4739" s="262"/>
      <c r="J4739" s="266">
        <v>4737</v>
      </c>
      <c r="K4739">
        <v>-4.7987405873568378E-3</v>
      </c>
      <c r="L4739" s="267">
        <v>2.4260020212009082E-3</v>
      </c>
    </row>
    <row r="4740" spans="1:12" ht="14.4" x14ac:dyDescent="0.3">
      <c r="A4740" s="8">
        <v>37264</v>
      </c>
      <c r="B4740" s="260">
        <v>1164.8900149999999</v>
      </c>
      <c r="C4740" s="260">
        <v>1167.599976</v>
      </c>
      <c r="D4740" s="260">
        <v>1157.459961</v>
      </c>
      <c r="E4740" s="260">
        <v>1160.709961</v>
      </c>
      <c r="F4740" s="261">
        <v>1160.709961</v>
      </c>
      <c r="G4740" s="260">
        <v>1258800000</v>
      </c>
      <c r="H4740" s="263">
        <f t="shared" ref="H4740:H4803" si="74">(F4740-F4741)/F4741</f>
        <v>-3.5883679542054684E-3</v>
      </c>
      <c r="I4740" s="262"/>
      <c r="J4740" s="266">
        <v>4738</v>
      </c>
      <c r="K4740">
        <v>-3.5883679542054684E-3</v>
      </c>
      <c r="L4740" s="267">
        <v>2.4264252400086682E-3</v>
      </c>
    </row>
    <row r="4741" spans="1:12" ht="14.4" x14ac:dyDescent="0.3">
      <c r="A4741" s="8">
        <v>37263</v>
      </c>
      <c r="B4741" s="260">
        <v>1172.51001</v>
      </c>
      <c r="C4741" s="260">
        <v>1176.969971</v>
      </c>
      <c r="D4741" s="260">
        <v>1163.5500489999999</v>
      </c>
      <c r="E4741" s="260">
        <v>1164.8900149999999</v>
      </c>
      <c r="F4741" s="261">
        <v>1164.8900149999999</v>
      </c>
      <c r="G4741" s="260">
        <v>1308300000</v>
      </c>
      <c r="H4741" s="263">
        <f t="shared" si="74"/>
        <v>-6.4988741546010489E-3</v>
      </c>
      <c r="I4741" s="262"/>
      <c r="J4741" s="266">
        <v>4739</v>
      </c>
      <c r="K4741">
        <v>-6.4988741546010489E-3</v>
      </c>
      <c r="L4741" s="267">
        <v>2.428017769041398E-3</v>
      </c>
    </row>
    <row r="4742" spans="1:12" ht="14.4" x14ac:dyDescent="0.3">
      <c r="A4742" s="8">
        <v>37260</v>
      </c>
      <c r="B4742" s="260">
        <v>1165.2700199999999</v>
      </c>
      <c r="C4742" s="260">
        <v>1176.5500489999999</v>
      </c>
      <c r="D4742" s="260">
        <v>1163.420044</v>
      </c>
      <c r="E4742" s="260">
        <v>1172.51001</v>
      </c>
      <c r="F4742" s="261">
        <v>1172.51001</v>
      </c>
      <c r="G4742" s="260">
        <v>1513000000</v>
      </c>
      <c r="H4742" s="263">
        <f t="shared" si="74"/>
        <v>6.2131436282897206E-3</v>
      </c>
      <c r="I4742" s="262"/>
      <c r="J4742" s="266">
        <v>4740</v>
      </c>
      <c r="K4742">
        <v>6.2131436282897206E-3</v>
      </c>
      <c r="L4742" s="267">
        <v>2.4414683824550056E-3</v>
      </c>
    </row>
    <row r="4743" spans="1:12" ht="14.4" x14ac:dyDescent="0.3">
      <c r="A4743" s="8">
        <v>37259</v>
      </c>
      <c r="B4743" s="260">
        <v>1154.670044</v>
      </c>
      <c r="C4743" s="260">
        <v>1165.2700199999999</v>
      </c>
      <c r="D4743" s="260">
        <v>1154.01001</v>
      </c>
      <c r="E4743" s="260">
        <v>1165.2700199999999</v>
      </c>
      <c r="F4743" s="261">
        <v>1165.2700199999999</v>
      </c>
      <c r="G4743" s="260">
        <v>1398900000</v>
      </c>
      <c r="H4743" s="263">
        <f t="shared" si="74"/>
        <v>9.1800909316739586E-3</v>
      </c>
      <c r="I4743" s="262"/>
      <c r="J4743" s="266">
        <v>4741</v>
      </c>
      <c r="K4743">
        <v>9.1800909316739586E-3</v>
      </c>
      <c r="L4743" s="267">
        <v>2.4458158125342713E-3</v>
      </c>
    </row>
    <row r="4744" spans="1:12" ht="14.4" x14ac:dyDescent="0.3">
      <c r="A4744" s="8">
        <v>37258</v>
      </c>
      <c r="B4744" s="260">
        <v>1148.079956</v>
      </c>
      <c r="C4744" s="260">
        <v>1154.670044</v>
      </c>
      <c r="D4744" s="260">
        <v>1136.2299800000001</v>
      </c>
      <c r="E4744" s="260">
        <v>1154.670044</v>
      </c>
      <c r="F4744" s="261">
        <v>1154.670044</v>
      </c>
      <c r="G4744" s="260">
        <v>1171000000</v>
      </c>
      <c r="H4744" s="263">
        <f t="shared" si="74"/>
        <v>5.7400949869034412E-3</v>
      </c>
      <c r="I4744" s="262"/>
      <c r="J4744" s="266">
        <v>4742</v>
      </c>
      <c r="K4744">
        <v>5.7400949869034412E-3</v>
      </c>
      <c r="L4744" s="267">
        <v>2.4480328393829409E-3</v>
      </c>
    </row>
    <row r="4745" spans="1:12" ht="14.4" x14ac:dyDescent="0.3">
      <c r="A4745" s="8">
        <v>37256</v>
      </c>
      <c r="B4745" s="260">
        <v>1161.0200199999999</v>
      </c>
      <c r="C4745" s="260">
        <v>1161.160034</v>
      </c>
      <c r="D4745" s="260">
        <v>1148.040039</v>
      </c>
      <c r="E4745" s="260">
        <v>1148.079956</v>
      </c>
      <c r="F4745" s="261">
        <v>1148.079956</v>
      </c>
      <c r="G4745" s="260">
        <v>943600000</v>
      </c>
      <c r="H4745" s="263">
        <f t="shared" si="74"/>
        <v>-1.114542710469359E-2</v>
      </c>
      <c r="I4745" s="262"/>
      <c r="J4745" s="266">
        <v>4743</v>
      </c>
      <c r="K4745">
        <v>-1.114542710469359E-2</v>
      </c>
      <c r="L4745" s="267">
        <v>2.4491150386565632E-3</v>
      </c>
    </row>
    <row r="4746" spans="1:12" ht="14.4" x14ac:dyDescent="0.3">
      <c r="A4746" s="8">
        <v>37253</v>
      </c>
      <c r="B4746" s="260">
        <v>1157.130005</v>
      </c>
      <c r="C4746" s="260">
        <v>1164.6400149999999</v>
      </c>
      <c r="D4746" s="260">
        <v>1157.130005</v>
      </c>
      <c r="E4746" s="260">
        <v>1161.0200199999999</v>
      </c>
      <c r="F4746" s="261">
        <v>1161.0200199999999</v>
      </c>
      <c r="G4746" s="260">
        <v>917400000</v>
      </c>
      <c r="H4746" s="263">
        <f t="shared" si="74"/>
        <v>3.3617786965950713E-3</v>
      </c>
      <c r="I4746" s="262"/>
      <c r="J4746" s="266">
        <v>4744</v>
      </c>
      <c r="K4746">
        <v>3.3617786965950713E-3</v>
      </c>
      <c r="L4746" s="267">
        <v>2.452051270081303E-3</v>
      </c>
    </row>
    <row r="4747" spans="1:12" ht="14.4" x14ac:dyDescent="0.3">
      <c r="A4747" s="8">
        <v>37252</v>
      </c>
      <c r="B4747" s="260">
        <v>1149.369995</v>
      </c>
      <c r="C4747" s="260">
        <v>1157.130005</v>
      </c>
      <c r="D4747" s="260">
        <v>1149.369995</v>
      </c>
      <c r="E4747" s="260">
        <v>1157.130005</v>
      </c>
      <c r="F4747" s="261">
        <v>1157.130005</v>
      </c>
      <c r="G4747" s="260">
        <v>876300000</v>
      </c>
      <c r="H4747" s="263">
        <f t="shared" si="74"/>
        <v>6.7515334781294385E-3</v>
      </c>
      <c r="I4747" s="262"/>
      <c r="J4747" s="266">
        <v>4745</v>
      </c>
      <c r="K4747">
        <v>6.7515334781294385E-3</v>
      </c>
      <c r="L4747" s="267">
        <v>2.4537844276889364E-3</v>
      </c>
    </row>
    <row r="4748" spans="1:12" ht="14.4" x14ac:dyDescent="0.3">
      <c r="A4748" s="8">
        <v>37251</v>
      </c>
      <c r="B4748" s="260">
        <v>1144.650024</v>
      </c>
      <c r="C4748" s="260">
        <v>1159.1800539999999</v>
      </c>
      <c r="D4748" s="260">
        <v>1144.650024</v>
      </c>
      <c r="E4748" s="260">
        <v>1149.369995</v>
      </c>
      <c r="F4748" s="261">
        <v>1149.369995</v>
      </c>
      <c r="G4748" s="260">
        <v>791100000</v>
      </c>
      <c r="H4748" s="263">
        <f t="shared" si="74"/>
        <v>4.1235057887003433E-3</v>
      </c>
      <c r="I4748" s="262"/>
      <c r="J4748" s="266">
        <v>4746</v>
      </c>
      <c r="K4748">
        <v>4.1235057887003433E-3</v>
      </c>
      <c r="L4748" s="267">
        <v>2.4545937281432433E-3</v>
      </c>
    </row>
    <row r="4749" spans="1:12" ht="14.4" x14ac:dyDescent="0.3">
      <c r="A4749" s="8">
        <v>37249</v>
      </c>
      <c r="B4749" s="260">
        <v>1144.8900149999999</v>
      </c>
      <c r="C4749" s="260">
        <v>1147.829956</v>
      </c>
      <c r="D4749" s="260">
        <v>1144.619995</v>
      </c>
      <c r="E4749" s="260">
        <v>1144.650024</v>
      </c>
      <c r="F4749" s="261">
        <v>1144.650024</v>
      </c>
      <c r="G4749" s="260">
        <v>439670000</v>
      </c>
      <c r="H4749" s="263">
        <f t="shared" si="74"/>
        <v>-2.0961926198641723E-4</v>
      </c>
      <c r="I4749" s="262"/>
      <c r="J4749" s="266">
        <v>4747</v>
      </c>
      <c r="K4749">
        <v>-2.0961926198641723E-4</v>
      </c>
      <c r="L4749" s="267">
        <v>2.4551006552834568E-3</v>
      </c>
    </row>
    <row r="4750" spans="1:12" ht="14.4" x14ac:dyDescent="0.3">
      <c r="A4750" s="8">
        <v>37246</v>
      </c>
      <c r="B4750" s="260">
        <v>1139.9300539999999</v>
      </c>
      <c r="C4750" s="260">
        <v>1147.459961</v>
      </c>
      <c r="D4750" s="260">
        <v>1139.9300539999999</v>
      </c>
      <c r="E4750" s="260">
        <v>1144.8900149999999</v>
      </c>
      <c r="F4750" s="261">
        <v>1144.8900149999999</v>
      </c>
      <c r="G4750" s="260">
        <v>1694000000</v>
      </c>
      <c r="H4750" s="263">
        <f t="shared" si="74"/>
        <v>4.3511099497689195E-3</v>
      </c>
      <c r="I4750" s="262"/>
      <c r="J4750" s="266">
        <v>4748</v>
      </c>
      <c r="K4750">
        <v>4.3511099497689195E-3</v>
      </c>
      <c r="L4750" s="267">
        <v>2.4551913140854944E-3</v>
      </c>
    </row>
    <row r="4751" spans="1:12" ht="14.4" x14ac:dyDescent="0.3">
      <c r="A4751" s="8">
        <v>37245</v>
      </c>
      <c r="B4751" s="260">
        <v>1149.5600589999999</v>
      </c>
      <c r="C4751" s="260">
        <v>1151.420044</v>
      </c>
      <c r="D4751" s="260">
        <v>1139.9300539999999</v>
      </c>
      <c r="E4751" s="260">
        <v>1139.9300539999999</v>
      </c>
      <c r="F4751" s="261">
        <v>1139.9300539999999</v>
      </c>
      <c r="G4751" s="260">
        <v>1490500000</v>
      </c>
      <c r="H4751" s="263">
        <f t="shared" si="74"/>
        <v>-8.3771221212896926E-3</v>
      </c>
      <c r="I4751" s="262"/>
      <c r="J4751" s="266">
        <v>4749</v>
      </c>
      <c r="K4751">
        <v>-8.3771221212896926E-3</v>
      </c>
      <c r="L4751" s="267">
        <v>2.4556281409520127E-3</v>
      </c>
    </row>
    <row r="4752" spans="1:12" ht="14.4" x14ac:dyDescent="0.3">
      <c r="A4752" s="8">
        <v>37244</v>
      </c>
      <c r="B4752" s="260">
        <v>1142.920044</v>
      </c>
      <c r="C4752" s="260">
        <v>1152.4399410000001</v>
      </c>
      <c r="D4752" s="260">
        <v>1134.75</v>
      </c>
      <c r="E4752" s="260">
        <v>1149.5600589999999</v>
      </c>
      <c r="F4752" s="261">
        <v>1149.5600589999999</v>
      </c>
      <c r="G4752" s="260">
        <v>1484900000</v>
      </c>
      <c r="H4752" s="263">
        <f t="shared" si="74"/>
        <v>5.8096933681915097E-3</v>
      </c>
      <c r="I4752" s="262"/>
      <c r="J4752" s="266">
        <v>4750</v>
      </c>
      <c r="K4752">
        <v>5.8096933681915097E-3</v>
      </c>
      <c r="L4752" s="267">
        <v>2.4593116200617949E-3</v>
      </c>
    </row>
    <row r="4753" spans="1:12" ht="14.4" x14ac:dyDescent="0.3">
      <c r="A4753" s="8">
        <v>37243</v>
      </c>
      <c r="B4753" s="260">
        <v>1134.3599850000001</v>
      </c>
      <c r="C4753" s="260">
        <v>1145.099976</v>
      </c>
      <c r="D4753" s="260">
        <v>1134.3599850000001</v>
      </c>
      <c r="E4753" s="260">
        <v>1142.920044</v>
      </c>
      <c r="F4753" s="261">
        <v>1142.920044</v>
      </c>
      <c r="G4753" s="260">
        <v>1354000000</v>
      </c>
      <c r="H4753" s="263">
        <f t="shared" si="74"/>
        <v>7.5461574043445383E-3</v>
      </c>
      <c r="I4753" s="262"/>
      <c r="J4753" s="266">
        <v>4751</v>
      </c>
      <c r="K4753">
        <v>7.5461574043445383E-3</v>
      </c>
      <c r="L4753" s="267">
        <v>2.4609195026491122E-3</v>
      </c>
    </row>
    <row r="4754" spans="1:12" ht="14.4" x14ac:dyDescent="0.3">
      <c r="A4754" s="8">
        <v>37242</v>
      </c>
      <c r="B4754" s="260">
        <v>1123.089966</v>
      </c>
      <c r="C4754" s="260">
        <v>1137.3000489999999</v>
      </c>
      <c r="D4754" s="260">
        <v>1122.660034</v>
      </c>
      <c r="E4754" s="260">
        <v>1134.3599850000001</v>
      </c>
      <c r="F4754" s="261">
        <v>1134.3599850000001</v>
      </c>
      <c r="G4754" s="260">
        <v>1260400000</v>
      </c>
      <c r="H4754" s="263">
        <f t="shared" si="74"/>
        <v>1.00348318845189E-2</v>
      </c>
      <c r="I4754" s="262"/>
      <c r="J4754" s="266">
        <v>4752</v>
      </c>
      <c r="K4754">
        <v>1.00348318845189E-2</v>
      </c>
      <c r="L4754" s="267">
        <v>2.4642680273539862E-3</v>
      </c>
    </row>
    <row r="4755" spans="1:12" ht="14.4" x14ac:dyDescent="0.3">
      <c r="A4755" s="8">
        <v>37239</v>
      </c>
      <c r="B4755" s="260">
        <v>1119.380005</v>
      </c>
      <c r="C4755" s="260">
        <v>1128.280029</v>
      </c>
      <c r="D4755" s="260">
        <v>1114.530029</v>
      </c>
      <c r="E4755" s="260">
        <v>1123.089966</v>
      </c>
      <c r="F4755" s="261">
        <v>1123.089966</v>
      </c>
      <c r="G4755" s="260">
        <v>1306800000</v>
      </c>
      <c r="H4755" s="263">
        <f t="shared" si="74"/>
        <v>3.3142998654867176E-3</v>
      </c>
      <c r="I4755" s="262"/>
      <c r="J4755" s="266">
        <v>4753</v>
      </c>
      <c r="K4755">
        <v>3.3142998654867176E-3</v>
      </c>
      <c r="L4755" s="267">
        <v>2.4644821222444624E-3</v>
      </c>
    </row>
    <row r="4756" spans="1:12" ht="14.4" x14ac:dyDescent="0.3">
      <c r="A4756" s="8">
        <v>37238</v>
      </c>
      <c r="B4756" s="260">
        <v>1137.0699460000001</v>
      </c>
      <c r="C4756" s="260">
        <v>1137.0699460000001</v>
      </c>
      <c r="D4756" s="260">
        <v>1117.849976</v>
      </c>
      <c r="E4756" s="260">
        <v>1119.380005</v>
      </c>
      <c r="F4756" s="261">
        <v>1119.380005</v>
      </c>
      <c r="G4756" s="260">
        <v>1511500000</v>
      </c>
      <c r="H4756" s="263">
        <f t="shared" si="74"/>
        <v>-1.5557478290785893E-2</v>
      </c>
      <c r="I4756" s="262"/>
      <c r="J4756" s="266">
        <v>4754</v>
      </c>
      <c r="K4756">
        <v>-1.5557478290785893E-2</v>
      </c>
      <c r="L4756" s="267">
        <v>2.467418060236671E-3</v>
      </c>
    </row>
    <row r="4757" spans="1:12" ht="14.4" x14ac:dyDescent="0.3">
      <c r="A4757" s="8">
        <v>37237</v>
      </c>
      <c r="B4757" s="260">
        <v>1136.76001</v>
      </c>
      <c r="C4757" s="260">
        <v>1141.579956</v>
      </c>
      <c r="D4757" s="260">
        <v>1126.01001</v>
      </c>
      <c r="E4757" s="260">
        <v>1137.0699460000001</v>
      </c>
      <c r="F4757" s="261">
        <v>1137.0699460000001</v>
      </c>
      <c r="G4757" s="260">
        <v>1449700000</v>
      </c>
      <c r="H4757" s="263">
        <f t="shared" si="74"/>
        <v>2.726485777768581E-4</v>
      </c>
      <c r="I4757" s="262"/>
      <c r="J4757" s="266">
        <v>4755</v>
      </c>
      <c r="K4757">
        <v>2.726485777768581E-4</v>
      </c>
      <c r="L4757" s="267">
        <v>2.4715496262726938E-3</v>
      </c>
    </row>
    <row r="4758" spans="1:12" ht="14.4" x14ac:dyDescent="0.3">
      <c r="A4758" s="8">
        <v>37236</v>
      </c>
      <c r="B4758" s="260">
        <v>1139.9300539999999</v>
      </c>
      <c r="C4758" s="260">
        <v>1150.8900149999999</v>
      </c>
      <c r="D4758" s="260">
        <v>1134.3199460000001</v>
      </c>
      <c r="E4758" s="260">
        <v>1136.76001</v>
      </c>
      <c r="F4758" s="261">
        <v>1136.76001</v>
      </c>
      <c r="G4758" s="260">
        <v>1367200000</v>
      </c>
      <c r="H4758" s="263">
        <f t="shared" si="74"/>
        <v>-2.780910976841358E-3</v>
      </c>
      <c r="I4758" s="262"/>
      <c r="J4758" s="266">
        <v>4756</v>
      </c>
      <c r="K4758">
        <v>-2.780910976841358E-3</v>
      </c>
      <c r="L4758" s="267">
        <v>2.4753669222343545E-3</v>
      </c>
    </row>
    <row r="4759" spans="1:12" ht="14.4" x14ac:dyDescent="0.3">
      <c r="A4759" s="8">
        <v>37235</v>
      </c>
      <c r="B4759" s="260">
        <v>1158.3100589999999</v>
      </c>
      <c r="C4759" s="260">
        <v>1158.3100589999999</v>
      </c>
      <c r="D4759" s="260">
        <v>1139.660034</v>
      </c>
      <c r="E4759" s="260">
        <v>1139.9300539999999</v>
      </c>
      <c r="F4759" s="261">
        <v>1139.9300539999999</v>
      </c>
      <c r="G4759" s="260">
        <v>1218700000</v>
      </c>
      <c r="H4759" s="263">
        <f t="shared" si="74"/>
        <v>-1.5867949049728474E-2</v>
      </c>
      <c r="I4759" s="262"/>
      <c r="J4759" s="266">
        <v>4757</v>
      </c>
      <c r="K4759">
        <v>-1.5867949049728474E-2</v>
      </c>
      <c r="L4759" s="267">
        <v>2.4778129084918783E-3</v>
      </c>
    </row>
    <row r="4760" spans="1:12" ht="14.4" x14ac:dyDescent="0.3">
      <c r="A4760" s="8">
        <v>37232</v>
      </c>
      <c r="B4760" s="260">
        <v>1167.099976</v>
      </c>
      <c r="C4760" s="260">
        <v>1167.099976</v>
      </c>
      <c r="D4760" s="260">
        <v>1152.660034</v>
      </c>
      <c r="E4760" s="260">
        <v>1158.3100589999999</v>
      </c>
      <c r="F4760" s="261">
        <v>1158.3100589999999</v>
      </c>
      <c r="G4760" s="260">
        <v>1248200000</v>
      </c>
      <c r="H4760" s="263">
        <f t="shared" si="74"/>
        <v>-7.5314173427761767E-3</v>
      </c>
      <c r="I4760" s="262"/>
      <c r="J4760" s="266">
        <v>4758</v>
      </c>
      <c r="K4760">
        <v>-7.5314173427761767E-3</v>
      </c>
      <c r="L4760" s="267">
        <v>2.480870789544887E-3</v>
      </c>
    </row>
    <row r="4761" spans="1:12" ht="14.4" x14ac:dyDescent="0.3">
      <c r="A4761" s="8">
        <v>37231</v>
      </c>
      <c r="B4761" s="260">
        <v>1170.349976</v>
      </c>
      <c r="C4761" s="260">
        <v>1173.349976</v>
      </c>
      <c r="D4761" s="260">
        <v>1164.4300539999999</v>
      </c>
      <c r="E4761" s="260">
        <v>1167.099976</v>
      </c>
      <c r="F4761" s="261">
        <v>1167.099976</v>
      </c>
      <c r="G4761" s="260">
        <v>1487900000</v>
      </c>
      <c r="H4761" s="263">
        <f t="shared" si="74"/>
        <v>-2.7769471240626574E-3</v>
      </c>
      <c r="I4761" s="262"/>
      <c r="J4761" s="266">
        <v>4759</v>
      </c>
      <c r="K4761">
        <v>-2.7769471240626574E-3</v>
      </c>
      <c r="L4761" s="267">
        <v>2.4848997165388752E-3</v>
      </c>
    </row>
    <row r="4762" spans="1:12" ht="14.4" x14ac:dyDescent="0.3">
      <c r="A4762" s="8">
        <v>37230</v>
      </c>
      <c r="B4762" s="260">
        <v>1143.7700199999999</v>
      </c>
      <c r="C4762" s="260">
        <v>1173.619995</v>
      </c>
      <c r="D4762" s="260">
        <v>1143.7700199999999</v>
      </c>
      <c r="E4762" s="260">
        <v>1170.349976</v>
      </c>
      <c r="F4762" s="261">
        <v>1170.349976</v>
      </c>
      <c r="G4762" s="260">
        <v>1765300000</v>
      </c>
      <c r="H4762" s="263">
        <f t="shared" si="74"/>
        <v>2.231824415304513E-2</v>
      </c>
      <c r="I4762" s="262"/>
      <c r="J4762" s="266">
        <v>4760</v>
      </c>
      <c r="K4762">
        <v>2.231824415304513E-2</v>
      </c>
      <c r="L4762" s="267">
        <v>2.4850811260574506E-3</v>
      </c>
    </row>
    <row r="4763" spans="1:12" ht="14.4" x14ac:dyDescent="0.3">
      <c r="A4763" s="8">
        <v>37229</v>
      </c>
      <c r="B4763" s="260">
        <v>1129.900024</v>
      </c>
      <c r="C4763" s="260">
        <v>1144.8000489999999</v>
      </c>
      <c r="D4763" s="260">
        <v>1128.8599850000001</v>
      </c>
      <c r="E4763" s="260">
        <v>1144.8000489999999</v>
      </c>
      <c r="F4763" s="261">
        <v>1144.8000489999999</v>
      </c>
      <c r="G4763" s="260">
        <v>1318500000</v>
      </c>
      <c r="H4763" s="263">
        <f t="shared" si="74"/>
        <v>1.3187029545544919E-2</v>
      </c>
      <c r="I4763" s="262"/>
      <c r="J4763" s="266">
        <v>4761</v>
      </c>
      <c r="K4763">
        <v>1.3187029545544919E-2</v>
      </c>
      <c r="L4763" s="267">
        <v>2.485234277207185E-3</v>
      </c>
    </row>
    <row r="4764" spans="1:12" ht="14.4" x14ac:dyDescent="0.3">
      <c r="A4764" s="8">
        <v>37228</v>
      </c>
      <c r="B4764" s="260">
        <v>1139.4499510000001</v>
      </c>
      <c r="C4764" s="260">
        <v>1139.4499510000001</v>
      </c>
      <c r="D4764" s="260">
        <v>1125.780029</v>
      </c>
      <c r="E4764" s="260">
        <v>1129.900024</v>
      </c>
      <c r="F4764" s="261">
        <v>1129.900024</v>
      </c>
      <c r="G4764" s="260">
        <v>1202900000</v>
      </c>
      <c r="H4764" s="263">
        <f t="shared" si="74"/>
        <v>-8.3811728559195185E-3</v>
      </c>
      <c r="I4764" s="262"/>
      <c r="J4764" s="266">
        <v>4762</v>
      </c>
      <c r="K4764">
        <v>-8.3811728559195185E-3</v>
      </c>
      <c r="L4764" s="267">
        <v>2.4891266726227547E-3</v>
      </c>
    </row>
    <row r="4765" spans="1:12" ht="14.4" x14ac:dyDescent="0.3">
      <c r="A4765" s="8">
        <v>37225</v>
      </c>
      <c r="B4765" s="260">
        <v>1140.1999510000001</v>
      </c>
      <c r="C4765" s="260">
        <v>1143.5699460000001</v>
      </c>
      <c r="D4765" s="260">
        <v>1135.8900149999999</v>
      </c>
      <c r="E4765" s="260">
        <v>1139.4499510000001</v>
      </c>
      <c r="F4765" s="261">
        <v>1139.4499510000001</v>
      </c>
      <c r="G4765" s="260">
        <v>1343600000</v>
      </c>
      <c r="H4765" s="263">
        <f t="shared" si="74"/>
        <v>-6.5777936522644169E-4</v>
      </c>
      <c r="I4765" s="262"/>
      <c r="J4765" s="266">
        <v>4763</v>
      </c>
      <c r="K4765">
        <v>-6.5777936522644169E-4</v>
      </c>
      <c r="L4765" s="267">
        <v>2.4931567674148767E-3</v>
      </c>
    </row>
    <row r="4766" spans="1:12" ht="14.4" x14ac:dyDescent="0.3">
      <c r="A4766" s="8">
        <v>37224</v>
      </c>
      <c r="B4766" s="260">
        <v>1128.5200199999999</v>
      </c>
      <c r="C4766" s="260">
        <v>1140.400024</v>
      </c>
      <c r="D4766" s="260">
        <v>1125.51001</v>
      </c>
      <c r="E4766" s="260">
        <v>1140.1999510000001</v>
      </c>
      <c r="F4766" s="261">
        <v>1140.1999510000001</v>
      </c>
      <c r="G4766" s="260">
        <v>1375700000</v>
      </c>
      <c r="H4766" s="263">
        <f t="shared" si="74"/>
        <v>1.0349777401379308E-2</v>
      </c>
      <c r="I4766" s="262"/>
      <c r="J4766" s="266">
        <v>4764</v>
      </c>
      <c r="K4766">
        <v>1.0349777401379308E-2</v>
      </c>
      <c r="L4766" s="267">
        <v>2.4942143150945037E-3</v>
      </c>
    </row>
    <row r="4767" spans="1:12" ht="14.4" x14ac:dyDescent="0.3">
      <c r="A4767" s="8">
        <v>37223</v>
      </c>
      <c r="B4767" s="260">
        <v>1149.5</v>
      </c>
      <c r="C4767" s="260">
        <v>1149.5</v>
      </c>
      <c r="D4767" s="260">
        <v>1128.290039</v>
      </c>
      <c r="E4767" s="260">
        <v>1128.5200199999999</v>
      </c>
      <c r="F4767" s="261">
        <v>1128.5200199999999</v>
      </c>
      <c r="G4767" s="260">
        <v>1423700000</v>
      </c>
      <c r="H4767" s="263">
        <f t="shared" si="74"/>
        <v>-1.825139625924321E-2</v>
      </c>
      <c r="I4767" s="262"/>
      <c r="J4767" s="266">
        <v>4765</v>
      </c>
      <c r="K4767">
        <v>-1.825139625924321E-2</v>
      </c>
      <c r="L4767" s="267">
        <v>2.4949643814210594E-3</v>
      </c>
    </row>
    <row r="4768" spans="1:12" ht="14.4" x14ac:dyDescent="0.3">
      <c r="A4768" s="8">
        <v>37222</v>
      </c>
      <c r="B4768" s="260">
        <v>1157.420044</v>
      </c>
      <c r="C4768" s="260">
        <v>1163.380005</v>
      </c>
      <c r="D4768" s="260">
        <v>1140.8100589999999</v>
      </c>
      <c r="E4768" s="260">
        <v>1149.5</v>
      </c>
      <c r="F4768" s="261">
        <v>1149.5</v>
      </c>
      <c r="G4768" s="260">
        <v>1288000000</v>
      </c>
      <c r="H4768" s="263">
        <f t="shared" si="74"/>
        <v>-6.8428433057272694E-3</v>
      </c>
      <c r="I4768" s="262"/>
      <c r="J4768" s="266">
        <v>4766</v>
      </c>
      <c r="K4768">
        <v>-6.8428433057272694E-3</v>
      </c>
      <c r="L4768" s="267">
        <v>2.5017816422147001E-3</v>
      </c>
    </row>
    <row r="4769" spans="1:12" ht="14.4" x14ac:dyDescent="0.3">
      <c r="A4769" s="8">
        <v>37221</v>
      </c>
      <c r="B4769" s="260">
        <v>1150.339966</v>
      </c>
      <c r="C4769" s="260">
        <v>1157.880005</v>
      </c>
      <c r="D4769" s="260">
        <v>1146.170044</v>
      </c>
      <c r="E4769" s="260">
        <v>1157.420044</v>
      </c>
      <c r="F4769" s="261">
        <v>1157.420044</v>
      </c>
      <c r="G4769" s="260">
        <v>1129800000</v>
      </c>
      <c r="H4769" s="263">
        <f t="shared" si="74"/>
        <v>6.1547700760315564E-3</v>
      </c>
      <c r="I4769" s="262"/>
      <c r="J4769" s="266">
        <v>4767</v>
      </c>
      <c r="K4769">
        <v>6.1547700760315564E-3</v>
      </c>
      <c r="L4769" s="267">
        <v>2.5032522875633539E-3</v>
      </c>
    </row>
    <row r="4770" spans="1:12" ht="14.4" x14ac:dyDescent="0.3">
      <c r="A4770" s="8">
        <v>37218</v>
      </c>
      <c r="B4770" s="260">
        <v>1137.030029</v>
      </c>
      <c r="C4770" s="260">
        <v>1151.0500489999999</v>
      </c>
      <c r="D4770" s="260">
        <v>1135.900024</v>
      </c>
      <c r="E4770" s="260">
        <v>1150.339966</v>
      </c>
      <c r="F4770" s="261">
        <v>1150.339966</v>
      </c>
      <c r="G4770" s="260">
        <v>410300000</v>
      </c>
      <c r="H4770" s="263">
        <f t="shared" si="74"/>
        <v>1.1705879933273065E-2</v>
      </c>
      <c r="I4770" s="262"/>
      <c r="J4770" s="266">
        <v>4768</v>
      </c>
      <c r="K4770">
        <v>1.1705879933273065E-2</v>
      </c>
      <c r="L4770" s="267">
        <v>2.5063357904212612E-3</v>
      </c>
    </row>
    <row r="4771" spans="1:12" ht="14.4" x14ac:dyDescent="0.3">
      <c r="A4771" s="8">
        <v>37216</v>
      </c>
      <c r="B4771" s="260">
        <v>1142.660034</v>
      </c>
      <c r="C4771" s="260">
        <v>1142.660034</v>
      </c>
      <c r="D4771" s="260">
        <v>1129.780029</v>
      </c>
      <c r="E4771" s="260">
        <v>1137.030029</v>
      </c>
      <c r="F4771" s="261">
        <v>1137.030029</v>
      </c>
      <c r="G4771" s="260">
        <v>1029300000</v>
      </c>
      <c r="H4771" s="263">
        <f t="shared" si="74"/>
        <v>-4.9271041538851814E-3</v>
      </c>
      <c r="I4771" s="262"/>
      <c r="J4771" s="266">
        <v>4769</v>
      </c>
      <c r="K4771">
        <v>-4.9271041538851814E-3</v>
      </c>
      <c r="L4771" s="267">
        <v>2.5146468966794119E-3</v>
      </c>
    </row>
    <row r="4772" spans="1:12" ht="14.4" x14ac:dyDescent="0.3">
      <c r="A4772" s="8">
        <v>37215</v>
      </c>
      <c r="B4772" s="260">
        <v>1151.0600589999999</v>
      </c>
      <c r="C4772" s="260">
        <v>1152.4499510000001</v>
      </c>
      <c r="D4772" s="260">
        <v>1142.170044</v>
      </c>
      <c r="E4772" s="260">
        <v>1142.660034</v>
      </c>
      <c r="F4772" s="261">
        <v>1142.660034</v>
      </c>
      <c r="G4772" s="260">
        <v>1330200000</v>
      </c>
      <c r="H4772" s="263">
        <f t="shared" si="74"/>
        <v>-7.2976426680094846E-3</v>
      </c>
      <c r="I4772" s="262"/>
      <c r="J4772" s="266">
        <v>4770</v>
      </c>
      <c r="K4772">
        <v>-7.2976426680094846E-3</v>
      </c>
      <c r="L4772" s="267">
        <v>2.5159785432669409E-3</v>
      </c>
    </row>
    <row r="4773" spans="1:12" ht="14.4" x14ac:dyDescent="0.3">
      <c r="A4773" s="8">
        <v>37214</v>
      </c>
      <c r="B4773" s="260">
        <v>1138.650024</v>
      </c>
      <c r="C4773" s="260">
        <v>1151.0600589999999</v>
      </c>
      <c r="D4773" s="260">
        <v>1138.650024</v>
      </c>
      <c r="E4773" s="260">
        <v>1151.0600589999999</v>
      </c>
      <c r="F4773" s="261">
        <v>1151.0600589999999</v>
      </c>
      <c r="G4773" s="260">
        <v>1316800000</v>
      </c>
      <c r="H4773" s="263">
        <f t="shared" si="74"/>
        <v>1.0898901979033268E-2</v>
      </c>
      <c r="I4773" s="262"/>
      <c r="J4773" s="266">
        <v>4771</v>
      </c>
      <c r="K4773">
        <v>1.0898901979033268E-2</v>
      </c>
      <c r="L4773" s="267">
        <v>2.5166669412864961E-3</v>
      </c>
    </row>
    <row r="4774" spans="1:12" ht="14.4" x14ac:dyDescent="0.3">
      <c r="A4774" s="8">
        <v>37211</v>
      </c>
      <c r="B4774" s="260">
        <v>1142.23999</v>
      </c>
      <c r="C4774" s="260">
        <v>1143.5200199999999</v>
      </c>
      <c r="D4774" s="260">
        <v>1129.920044</v>
      </c>
      <c r="E4774" s="260">
        <v>1138.650024</v>
      </c>
      <c r="F4774" s="261">
        <v>1138.650024</v>
      </c>
      <c r="G4774" s="260">
        <v>1337400000</v>
      </c>
      <c r="H4774" s="263">
        <f t="shared" si="74"/>
        <v>-3.1429174529251105E-3</v>
      </c>
      <c r="I4774" s="262"/>
      <c r="J4774" s="266">
        <v>4772</v>
      </c>
      <c r="K4774">
        <v>-3.1429174529251105E-3</v>
      </c>
      <c r="L4774" s="267">
        <v>2.5174106444551553E-3</v>
      </c>
    </row>
    <row r="4775" spans="1:12" ht="14.4" x14ac:dyDescent="0.3">
      <c r="A4775" s="8">
        <v>37210</v>
      </c>
      <c r="B4775" s="260">
        <v>1141.209961</v>
      </c>
      <c r="C4775" s="260">
        <v>1146.459961</v>
      </c>
      <c r="D4775" s="260">
        <v>1135.0600589999999</v>
      </c>
      <c r="E4775" s="260">
        <v>1142.23999</v>
      </c>
      <c r="F4775" s="261">
        <v>1142.23999</v>
      </c>
      <c r="G4775" s="260">
        <v>1454500000</v>
      </c>
      <c r="H4775" s="263">
        <f t="shared" si="74"/>
        <v>9.0257624381181968E-4</v>
      </c>
      <c r="I4775" s="262"/>
      <c r="J4775" s="266">
        <v>4773</v>
      </c>
      <c r="K4775">
        <v>9.0257624381181968E-4</v>
      </c>
      <c r="L4775" s="267">
        <v>2.5190492322865357E-3</v>
      </c>
    </row>
    <row r="4776" spans="1:12" ht="14.4" x14ac:dyDescent="0.3">
      <c r="A4776" s="8">
        <v>37209</v>
      </c>
      <c r="B4776" s="260">
        <v>1139.089966</v>
      </c>
      <c r="C4776" s="260">
        <v>1148.280029</v>
      </c>
      <c r="D4776" s="260">
        <v>1132.869995</v>
      </c>
      <c r="E4776" s="260">
        <v>1141.209961</v>
      </c>
      <c r="F4776" s="261">
        <v>1141.209961</v>
      </c>
      <c r="G4776" s="260">
        <v>1443400000</v>
      </c>
      <c r="H4776" s="263">
        <f t="shared" si="74"/>
        <v>1.861130431553654E-3</v>
      </c>
      <c r="I4776" s="262"/>
      <c r="J4776" s="266">
        <v>4774</v>
      </c>
      <c r="K4776">
        <v>1.861130431553654E-3</v>
      </c>
      <c r="L4776" s="267">
        <v>2.5247126988376233E-3</v>
      </c>
    </row>
    <row r="4777" spans="1:12" ht="14.4" x14ac:dyDescent="0.3">
      <c r="A4777" s="8">
        <v>37208</v>
      </c>
      <c r="B4777" s="260">
        <v>1118.329956</v>
      </c>
      <c r="C4777" s="260">
        <v>1139.1400149999999</v>
      </c>
      <c r="D4777" s="260">
        <v>1118.329956</v>
      </c>
      <c r="E4777" s="260">
        <v>1139.089966</v>
      </c>
      <c r="F4777" s="261">
        <v>1139.089966</v>
      </c>
      <c r="G4777" s="260">
        <v>1370100000</v>
      </c>
      <c r="H4777" s="263">
        <f t="shared" si="74"/>
        <v>1.8563403303845653E-2</v>
      </c>
      <c r="I4777" s="262"/>
      <c r="J4777" s="266">
        <v>4775</v>
      </c>
      <c r="K4777">
        <v>1.8563403303845653E-2</v>
      </c>
      <c r="L4777" s="267">
        <v>2.5264464673571347E-3</v>
      </c>
    </row>
    <row r="4778" spans="1:12" ht="14.4" x14ac:dyDescent="0.3">
      <c r="A4778" s="8">
        <v>37207</v>
      </c>
      <c r="B4778" s="260">
        <v>1120.3100589999999</v>
      </c>
      <c r="C4778" s="260">
        <v>1121.709961</v>
      </c>
      <c r="D4778" s="260">
        <v>1098.3199460000001</v>
      </c>
      <c r="E4778" s="260">
        <v>1118.329956</v>
      </c>
      <c r="F4778" s="261">
        <v>1118.329956</v>
      </c>
      <c r="G4778" s="260">
        <v>991600000</v>
      </c>
      <c r="H4778" s="263">
        <f t="shared" si="74"/>
        <v>-1.7674598064104966E-3</v>
      </c>
      <c r="I4778" s="262"/>
      <c r="J4778" s="266">
        <v>4776</v>
      </c>
      <c r="K4778">
        <v>-1.7674598064104966E-3</v>
      </c>
      <c r="L4778" s="267">
        <v>2.5296209022310713E-3</v>
      </c>
    </row>
    <row r="4779" spans="1:12" ht="14.4" x14ac:dyDescent="0.3">
      <c r="A4779" s="8">
        <v>37204</v>
      </c>
      <c r="B4779" s="260">
        <v>1118.540039</v>
      </c>
      <c r="C4779" s="260">
        <v>1123.0200199999999</v>
      </c>
      <c r="D4779" s="260">
        <v>1111.130005</v>
      </c>
      <c r="E4779" s="260">
        <v>1120.3100589999999</v>
      </c>
      <c r="F4779" s="261">
        <v>1120.3100589999999</v>
      </c>
      <c r="G4779" s="260">
        <v>1093800000</v>
      </c>
      <c r="H4779" s="263">
        <f t="shared" si="74"/>
        <v>1.5824377655558662E-3</v>
      </c>
      <c r="I4779" s="262"/>
      <c r="J4779" s="266">
        <v>4777</v>
      </c>
      <c r="K4779">
        <v>1.5824377655558662E-3</v>
      </c>
      <c r="L4779" s="267">
        <v>2.5307116564417644E-3</v>
      </c>
    </row>
    <row r="4780" spans="1:12" ht="14.4" x14ac:dyDescent="0.3">
      <c r="A4780" s="8">
        <v>37203</v>
      </c>
      <c r="B4780" s="260">
        <v>1115.8000489999999</v>
      </c>
      <c r="C4780" s="260">
        <v>1135.75</v>
      </c>
      <c r="D4780" s="260">
        <v>1115.420044</v>
      </c>
      <c r="E4780" s="260">
        <v>1118.540039</v>
      </c>
      <c r="F4780" s="261">
        <v>1118.540039</v>
      </c>
      <c r="G4780" s="260">
        <v>1517500000</v>
      </c>
      <c r="H4780" s="263">
        <f t="shared" si="74"/>
        <v>2.4556281409520127E-3</v>
      </c>
      <c r="I4780" s="262"/>
      <c r="J4780" s="266">
        <v>4778</v>
      </c>
      <c r="K4780">
        <v>2.4556281409520127E-3</v>
      </c>
      <c r="L4780" s="267">
        <v>2.5328260224433212E-3</v>
      </c>
    </row>
    <row r="4781" spans="1:12" ht="14.4" x14ac:dyDescent="0.3">
      <c r="A4781" s="8">
        <v>37202</v>
      </c>
      <c r="B4781" s="260">
        <v>1118.8599850000001</v>
      </c>
      <c r="C4781" s="260">
        <v>1126.619995</v>
      </c>
      <c r="D4781" s="260">
        <v>1112.9799800000001</v>
      </c>
      <c r="E4781" s="260">
        <v>1115.8000489999999</v>
      </c>
      <c r="F4781" s="261">
        <v>1115.8000489999999</v>
      </c>
      <c r="G4781" s="260">
        <v>1411300000</v>
      </c>
      <c r="H4781" s="263">
        <f t="shared" si="74"/>
        <v>-2.7348694573254462E-3</v>
      </c>
      <c r="I4781" s="262"/>
      <c r="J4781" s="266">
        <v>4779</v>
      </c>
      <c r="K4781">
        <v>-2.7348694573254462E-3</v>
      </c>
      <c r="L4781" s="267">
        <v>2.5333683630647491E-3</v>
      </c>
    </row>
    <row r="4782" spans="1:12" ht="14.4" x14ac:dyDescent="0.3">
      <c r="A4782" s="8">
        <v>37201</v>
      </c>
      <c r="B4782" s="260">
        <v>1102.839966</v>
      </c>
      <c r="C4782" s="260">
        <v>1119.7299800000001</v>
      </c>
      <c r="D4782" s="260">
        <v>1095.3599850000001</v>
      </c>
      <c r="E4782" s="260">
        <v>1118.8599850000001</v>
      </c>
      <c r="F4782" s="261">
        <v>1118.8599850000001</v>
      </c>
      <c r="G4782" s="260">
        <v>1356000000</v>
      </c>
      <c r="H4782" s="263">
        <f t="shared" si="74"/>
        <v>1.4526150206638456E-2</v>
      </c>
      <c r="I4782" s="262"/>
      <c r="J4782" s="266">
        <v>4780</v>
      </c>
      <c r="K4782">
        <v>1.4526150206638456E-2</v>
      </c>
      <c r="L4782" s="267">
        <v>2.5360906926117275E-3</v>
      </c>
    </row>
    <row r="4783" spans="1:12" ht="14.4" x14ac:dyDescent="0.3">
      <c r="A4783" s="8">
        <v>37200</v>
      </c>
      <c r="B4783" s="260">
        <v>1087.1999510000001</v>
      </c>
      <c r="C4783" s="260">
        <v>1106.719971</v>
      </c>
      <c r="D4783" s="260">
        <v>1087.1999510000001</v>
      </c>
      <c r="E4783" s="260">
        <v>1102.839966</v>
      </c>
      <c r="F4783" s="261">
        <v>1102.839966</v>
      </c>
      <c r="G4783" s="260">
        <v>1267700000</v>
      </c>
      <c r="H4783" s="263">
        <f t="shared" si="74"/>
        <v>1.4385592075877446E-2</v>
      </c>
      <c r="I4783" s="262"/>
      <c r="J4783" s="266">
        <v>4781</v>
      </c>
      <c r="K4783">
        <v>1.4385592075877446E-2</v>
      </c>
      <c r="L4783" s="267">
        <v>2.5377023389583559E-3</v>
      </c>
    </row>
    <row r="4784" spans="1:12" ht="14.4" x14ac:dyDescent="0.3">
      <c r="A4784" s="8">
        <v>37197</v>
      </c>
      <c r="B4784" s="260">
        <v>1084.099976</v>
      </c>
      <c r="C4784" s="260">
        <v>1089.630005</v>
      </c>
      <c r="D4784" s="260">
        <v>1075.579956</v>
      </c>
      <c r="E4784" s="260">
        <v>1087.1999510000001</v>
      </c>
      <c r="F4784" s="261">
        <v>1087.1999510000001</v>
      </c>
      <c r="G4784" s="260">
        <v>1121900000</v>
      </c>
      <c r="H4784" s="263">
        <f t="shared" si="74"/>
        <v>2.8594918076080521E-3</v>
      </c>
      <c r="I4784" s="262"/>
      <c r="J4784" s="266">
        <v>4782</v>
      </c>
      <c r="K4784">
        <v>2.8594918076080521E-3</v>
      </c>
      <c r="L4784" s="267">
        <v>2.5399681323813837E-3</v>
      </c>
    </row>
    <row r="4785" spans="1:12" ht="14.4" x14ac:dyDescent="0.3">
      <c r="A4785" s="8">
        <v>37196</v>
      </c>
      <c r="B4785" s="260">
        <v>1059.780029</v>
      </c>
      <c r="C4785" s="260">
        <v>1085.6099850000001</v>
      </c>
      <c r="D4785" s="260">
        <v>1054.3100589999999</v>
      </c>
      <c r="E4785" s="260">
        <v>1084.099976</v>
      </c>
      <c r="F4785" s="261">
        <v>1084.099976</v>
      </c>
      <c r="G4785" s="260">
        <v>1317400000</v>
      </c>
      <c r="H4785" s="263">
        <f t="shared" si="74"/>
        <v>2.2948108413543198E-2</v>
      </c>
      <c r="I4785" s="262"/>
      <c r="J4785" s="266">
        <v>4783</v>
      </c>
      <c r="K4785">
        <v>2.2948108413543198E-2</v>
      </c>
      <c r="L4785" s="267">
        <v>2.5403731541852898E-3</v>
      </c>
    </row>
    <row r="4786" spans="1:12" ht="14.4" x14ac:dyDescent="0.3">
      <c r="A4786" s="8">
        <v>37195</v>
      </c>
      <c r="B4786" s="260">
        <v>1059.790039</v>
      </c>
      <c r="C4786" s="260">
        <v>1074.790039</v>
      </c>
      <c r="D4786" s="260">
        <v>1057.5500489999999</v>
      </c>
      <c r="E4786" s="260">
        <v>1059.780029</v>
      </c>
      <c r="F4786" s="261">
        <v>1059.780029</v>
      </c>
      <c r="G4786" s="260">
        <v>1352500000</v>
      </c>
      <c r="H4786" s="263">
        <f t="shared" si="74"/>
        <v>-9.4452671110316577E-6</v>
      </c>
      <c r="I4786" s="262"/>
      <c r="J4786" s="266">
        <v>4784</v>
      </c>
      <c r="K4786">
        <v>-9.4452671110316577E-6</v>
      </c>
      <c r="L4786" s="267">
        <v>2.546084059646125E-3</v>
      </c>
    </row>
    <row r="4787" spans="1:12" ht="14.4" x14ac:dyDescent="0.3">
      <c r="A4787" s="8">
        <v>37194</v>
      </c>
      <c r="B4787" s="260">
        <v>1078.3000489999999</v>
      </c>
      <c r="C4787" s="260">
        <v>1078.3000489999999</v>
      </c>
      <c r="D4787" s="260">
        <v>1053.6099850000001</v>
      </c>
      <c r="E4787" s="260">
        <v>1059.790039</v>
      </c>
      <c r="F4787" s="261">
        <v>1059.790039</v>
      </c>
      <c r="G4787" s="260">
        <v>1297400000</v>
      </c>
      <c r="H4787" s="263">
        <f t="shared" si="74"/>
        <v>-1.7165917795483626E-2</v>
      </c>
      <c r="I4787" s="262"/>
      <c r="J4787" s="266">
        <v>4785</v>
      </c>
      <c r="K4787">
        <v>-1.7165917795483626E-2</v>
      </c>
      <c r="L4787" s="267">
        <v>2.5483531070222419E-3</v>
      </c>
    </row>
    <row r="4788" spans="1:12" ht="14.4" x14ac:dyDescent="0.3">
      <c r="A4788" s="8">
        <v>37193</v>
      </c>
      <c r="B4788" s="260">
        <v>1104.6099850000001</v>
      </c>
      <c r="C4788" s="260">
        <v>1104.6099850000001</v>
      </c>
      <c r="D4788" s="260">
        <v>1078.3000489999999</v>
      </c>
      <c r="E4788" s="260">
        <v>1078.3000489999999</v>
      </c>
      <c r="F4788" s="261">
        <v>1078.3000489999999</v>
      </c>
      <c r="G4788" s="260">
        <v>1106100000</v>
      </c>
      <c r="H4788" s="263">
        <f t="shared" si="74"/>
        <v>-2.3818303616004437E-2</v>
      </c>
      <c r="I4788" s="262"/>
      <c r="J4788" s="266">
        <v>4786</v>
      </c>
      <c r="K4788">
        <v>-2.3818303616004437E-2</v>
      </c>
      <c r="L4788" s="267">
        <v>2.5490454768968759E-3</v>
      </c>
    </row>
    <row r="4789" spans="1:12" ht="14.4" x14ac:dyDescent="0.3">
      <c r="A4789" s="8">
        <v>37190</v>
      </c>
      <c r="B4789" s="260">
        <v>1100.089966</v>
      </c>
      <c r="C4789" s="260">
        <v>1110.6099850000001</v>
      </c>
      <c r="D4789" s="260">
        <v>1094.23999</v>
      </c>
      <c r="E4789" s="260">
        <v>1104.6099850000001</v>
      </c>
      <c r="F4789" s="261">
        <v>1104.6099850000001</v>
      </c>
      <c r="G4789" s="260">
        <v>1244500000</v>
      </c>
      <c r="H4789" s="263">
        <f t="shared" si="74"/>
        <v>4.1087721365509191E-3</v>
      </c>
      <c r="I4789" s="262"/>
      <c r="J4789" s="266">
        <v>4787</v>
      </c>
      <c r="K4789">
        <v>4.1087721365509191E-3</v>
      </c>
      <c r="L4789" s="267">
        <v>2.5490766448128697E-3</v>
      </c>
    </row>
    <row r="4790" spans="1:12" ht="14.4" x14ac:dyDescent="0.3">
      <c r="A4790" s="8">
        <v>37189</v>
      </c>
      <c r="B4790" s="260">
        <v>1085.1999510000001</v>
      </c>
      <c r="C4790" s="260">
        <v>1100.089966</v>
      </c>
      <c r="D4790" s="260">
        <v>1065.6400149999999</v>
      </c>
      <c r="E4790" s="260">
        <v>1100.089966</v>
      </c>
      <c r="F4790" s="261">
        <v>1100.089966</v>
      </c>
      <c r="G4790" s="260">
        <v>1364400000</v>
      </c>
      <c r="H4790" s="263">
        <f t="shared" si="74"/>
        <v>1.3720987534397657E-2</v>
      </c>
      <c r="I4790" s="262"/>
      <c r="J4790" s="266">
        <v>4788</v>
      </c>
      <c r="K4790">
        <v>1.3720987534397657E-2</v>
      </c>
      <c r="L4790" s="267">
        <v>2.5564724431662955E-3</v>
      </c>
    </row>
    <row r="4791" spans="1:12" ht="14.4" x14ac:dyDescent="0.3">
      <c r="A4791" s="8">
        <v>37188</v>
      </c>
      <c r="B4791" s="260">
        <v>1084.780029</v>
      </c>
      <c r="C4791" s="260">
        <v>1090.26001</v>
      </c>
      <c r="D4791" s="260">
        <v>1079.9799800000001</v>
      </c>
      <c r="E4791" s="260">
        <v>1085.1999510000001</v>
      </c>
      <c r="F4791" s="261">
        <v>1085.1999510000001</v>
      </c>
      <c r="G4791" s="260">
        <v>1336200000</v>
      </c>
      <c r="H4791" s="263">
        <f t="shared" si="74"/>
        <v>3.8710336545110039E-4</v>
      </c>
      <c r="I4791" s="262"/>
      <c r="J4791" s="266">
        <v>4789</v>
      </c>
      <c r="K4791">
        <v>3.8710336545110039E-4</v>
      </c>
      <c r="L4791" s="267">
        <v>2.560675932725453E-3</v>
      </c>
    </row>
    <row r="4792" spans="1:12" ht="14.4" x14ac:dyDescent="0.3">
      <c r="A4792" s="8">
        <v>37187</v>
      </c>
      <c r="B4792" s="260">
        <v>1089.900024</v>
      </c>
      <c r="C4792" s="260">
        <v>1098.98999</v>
      </c>
      <c r="D4792" s="260">
        <v>1081.530029</v>
      </c>
      <c r="E4792" s="260">
        <v>1084.780029</v>
      </c>
      <c r="F4792" s="261">
        <v>1084.780029</v>
      </c>
      <c r="G4792" s="260">
        <v>1317300000</v>
      </c>
      <c r="H4792" s="263">
        <f t="shared" si="74"/>
        <v>-4.6976739950966521E-3</v>
      </c>
      <c r="I4792" s="262"/>
      <c r="J4792" s="266">
        <v>4790</v>
      </c>
      <c r="K4792">
        <v>-4.6976739950966521E-3</v>
      </c>
      <c r="L4792" s="267">
        <v>2.561014075702073E-3</v>
      </c>
    </row>
    <row r="4793" spans="1:12" ht="14.4" x14ac:dyDescent="0.3">
      <c r="A4793" s="8">
        <v>37186</v>
      </c>
      <c r="B4793" s="260">
        <v>1073.4799800000001</v>
      </c>
      <c r="C4793" s="260">
        <v>1090.5699460000001</v>
      </c>
      <c r="D4793" s="260">
        <v>1070.790039</v>
      </c>
      <c r="E4793" s="260">
        <v>1089.900024</v>
      </c>
      <c r="F4793" s="261">
        <v>1089.900024</v>
      </c>
      <c r="G4793" s="260">
        <v>1105700000</v>
      </c>
      <c r="H4793" s="263">
        <f t="shared" si="74"/>
        <v>1.5296087776131569E-2</v>
      </c>
      <c r="I4793" s="262"/>
      <c r="J4793" s="266">
        <v>4791</v>
      </c>
      <c r="K4793">
        <v>1.5296087776131569E-2</v>
      </c>
      <c r="L4793" s="267">
        <v>2.5637179453106636E-3</v>
      </c>
    </row>
    <row r="4794" spans="1:12" ht="14.4" x14ac:dyDescent="0.3">
      <c r="A4794" s="8">
        <v>37183</v>
      </c>
      <c r="B4794" s="260">
        <v>1068.6099850000001</v>
      </c>
      <c r="C4794" s="260">
        <v>1075.5200199999999</v>
      </c>
      <c r="D4794" s="260">
        <v>1057.23999</v>
      </c>
      <c r="E4794" s="260">
        <v>1073.4799800000001</v>
      </c>
      <c r="F4794" s="261">
        <v>1073.4799800000001</v>
      </c>
      <c r="G4794" s="260">
        <v>1294900000</v>
      </c>
      <c r="H4794" s="263">
        <f t="shared" si="74"/>
        <v>4.5573175137419448E-3</v>
      </c>
      <c r="I4794" s="262"/>
      <c r="J4794" s="266">
        <v>4792</v>
      </c>
      <c r="K4794">
        <v>4.5573175137419448E-3</v>
      </c>
      <c r="L4794" s="267">
        <v>2.5641555486460954E-3</v>
      </c>
    </row>
    <row r="4795" spans="1:12" ht="14.4" x14ac:dyDescent="0.3">
      <c r="A4795" s="8">
        <v>37182</v>
      </c>
      <c r="B4795" s="260">
        <v>1077.089966</v>
      </c>
      <c r="C4795" s="260">
        <v>1077.9399410000001</v>
      </c>
      <c r="D4795" s="260">
        <v>1064.540039</v>
      </c>
      <c r="E4795" s="260">
        <v>1068.6099850000001</v>
      </c>
      <c r="F4795" s="261">
        <v>1068.6099850000001</v>
      </c>
      <c r="G4795" s="260">
        <v>1262900000</v>
      </c>
      <c r="H4795" s="263">
        <f t="shared" si="74"/>
        <v>-7.8730479975522797E-3</v>
      </c>
      <c r="I4795" s="262"/>
      <c r="J4795" s="266">
        <v>4793</v>
      </c>
      <c r="K4795">
        <v>-7.8730479975522797E-3</v>
      </c>
      <c r="L4795" s="267">
        <v>2.5657482470468141E-3</v>
      </c>
    </row>
    <row r="4796" spans="1:12" ht="14.4" x14ac:dyDescent="0.3">
      <c r="A4796" s="8">
        <v>37181</v>
      </c>
      <c r="B4796" s="260">
        <v>1097.540039</v>
      </c>
      <c r="C4796" s="260">
        <v>1107.119995</v>
      </c>
      <c r="D4796" s="260">
        <v>1076.5699460000001</v>
      </c>
      <c r="E4796" s="260">
        <v>1077.089966</v>
      </c>
      <c r="F4796" s="261">
        <v>1077.089966</v>
      </c>
      <c r="G4796" s="260">
        <v>1452200000</v>
      </c>
      <c r="H4796" s="263">
        <f t="shared" si="74"/>
        <v>-1.8632644161786224E-2</v>
      </c>
      <c r="I4796" s="262"/>
      <c r="J4796" s="266">
        <v>4794</v>
      </c>
      <c r="K4796">
        <v>-1.8632644161786224E-2</v>
      </c>
      <c r="L4796" s="267">
        <v>2.5660836447650662E-3</v>
      </c>
    </row>
    <row r="4797" spans="1:12" ht="14.4" x14ac:dyDescent="0.3">
      <c r="A4797" s="8">
        <v>37180</v>
      </c>
      <c r="B4797" s="260">
        <v>1089.9799800000001</v>
      </c>
      <c r="C4797" s="260">
        <v>1101.660034</v>
      </c>
      <c r="D4797" s="260">
        <v>1087.130005</v>
      </c>
      <c r="E4797" s="260">
        <v>1097.540039</v>
      </c>
      <c r="F4797" s="261">
        <v>1097.540039</v>
      </c>
      <c r="G4797" s="260">
        <v>1210500000</v>
      </c>
      <c r="H4797" s="263">
        <f t="shared" si="74"/>
        <v>6.935961337565035E-3</v>
      </c>
      <c r="I4797" s="262"/>
      <c r="J4797" s="266">
        <v>4795</v>
      </c>
      <c r="K4797">
        <v>6.935961337565035E-3</v>
      </c>
      <c r="L4797" s="267">
        <v>2.5678464502479985E-3</v>
      </c>
    </row>
    <row r="4798" spans="1:12" ht="14.4" x14ac:dyDescent="0.3">
      <c r="A4798" s="8">
        <v>37179</v>
      </c>
      <c r="B4798" s="260">
        <v>1091.650024</v>
      </c>
      <c r="C4798" s="260">
        <v>1091.650024</v>
      </c>
      <c r="D4798" s="260">
        <v>1078.1899410000001</v>
      </c>
      <c r="E4798" s="260">
        <v>1089.9799800000001</v>
      </c>
      <c r="F4798" s="261">
        <v>1089.9799800000001</v>
      </c>
      <c r="G4798" s="260">
        <v>1024700000</v>
      </c>
      <c r="H4798" s="263">
        <f t="shared" si="74"/>
        <v>-1.5298346203306285E-3</v>
      </c>
      <c r="I4798" s="262"/>
      <c r="J4798" s="266">
        <v>4796</v>
      </c>
      <c r="K4798">
        <v>-1.5298346203306285E-3</v>
      </c>
      <c r="L4798" s="267">
        <v>2.5684610859356949E-3</v>
      </c>
    </row>
    <row r="4799" spans="1:12" ht="14.4" x14ac:dyDescent="0.3">
      <c r="A4799" s="8">
        <v>37176</v>
      </c>
      <c r="B4799" s="260">
        <v>1097.4300539999999</v>
      </c>
      <c r="C4799" s="260">
        <v>1097.4300539999999</v>
      </c>
      <c r="D4799" s="260">
        <v>1072.150024</v>
      </c>
      <c r="E4799" s="260">
        <v>1091.650024</v>
      </c>
      <c r="F4799" s="261">
        <v>1091.650024</v>
      </c>
      <c r="G4799" s="260">
        <v>1331400000</v>
      </c>
      <c r="H4799" s="263">
        <f t="shared" si="74"/>
        <v>-5.2668778105104614E-3</v>
      </c>
      <c r="I4799" s="262"/>
      <c r="J4799" s="266">
        <v>4797</v>
      </c>
      <c r="K4799">
        <v>-5.2668778105104614E-3</v>
      </c>
      <c r="L4799" s="267">
        <v>2.5733150172040221E-3</v>
      </c>
    </row>
    <row r="4800" spans="1:12" ht="14.4" x14ac:dyDescent="0.3">
      <c r="A4800" s="8">
        <v>37175</v>
      </c>
      <c r="B4800" s="260">
        <v>1080.98999</v>
      </c>
      <c r="C4800" s="260">
        <v>1099.160034</v>
      </c>
      <c r="D4800" s="260">
        <v>1080.98999</v>
      </c>
      <c r="E4800" s="260">
        <v>1097.4300539999999</v>
      </c>
      <c r="F4800" s="261">
        <v>1097.4300539999999</v>
      </c>
      <c r="G4800" s="260">
        <v>1704580000</v>
      </c>
      <c r="H4800" s="263">
        <f t="shared" si="74"/>
        <v>1.5208340643376256E-2</v>
      </c>
      <c r="I4800" s="262"/>
      <c r="J4800" s="266">
        <v>4798</v>
      </c>
      <c r="K4800">
        <v>1.5208340643376256E-2</v>
      </c>
      <c r="L4800" s="267">
        <v>2.5813356184555269E-3</v>
      </c>
    </row>
    <row r="4801" spans="1:12" ht="14.4" x14ac:dyDescent="0.3">
      <c r="A4801" s="8">
        <v>37174</v>
      </c>
      <c r="B4801" s="260">
        <v>1056.75</v>
      </c>
      <c r="C4801" s="260">
        <v>1081.619995</v>
      </c>
      <c r="D4801" s="260">
        <v>1052.76001</v>
      </c>
      <c r="E4801" s="260">
        <v>1080.98999</v>
      </c>
      <c r="F4801" s="261">
        <v>1080.98999</v>
      </c>
      <c r="G4801" s="260">
        <v>1312400000</v>
      </c>
      <c r="H4801" s="263">
        <f t="shared" si="74"/>
        <v>2.2938244617932372E-2</v>
      </c>
      <c r="I4801" s="262"/>
      <c r="J4801" s="266">
        <v>4799</v>
      </c>
      <c r="K4801">
        <v>2.2938244617932372E-2</v>
      </c>
      <c r="L4801" s="267">
        <v>2.5817522917878735E-3</v>
      </c>
    </row>
    <row r="4802" spans="1:12" ht="14.4" x14ac:dyDescent="0.3">
      <c r="A4802" s="8">
        <v>37173</v>
      </c>
      <c r="B4802" s="260">
        <v>1062.4399410000001</v>
      </c>
      <c r="C4802" s="260">
        <v>1063.369995</v>
      </c>
      <c r="D4802" s="260">
        <v>1053.829956</v>
      </c>
      <c r="E4802" s="260">
        <v>1056.75</v>
      </c>
      <c r="F4802" s="261">
        <v>1056.75</v>
      </c>
      <c r="G4802" s="260">
        <v>1227800000</v>
      </c>
      <c r="H4802" s="263">
        <f t="shared" si="74"/>
        <v>-5.3555413161938811E-3</v>
      </c>
      <c r="I4802" s="262"/>
      <c r="J4802" s="266">
        <v>4800</v>
      </c>
      <c r="K4802">
        <v>-5.3555413161938811E-3</v>
      </c>
      <c r="L4802" s="267">
        <v>2.5892708333333844E-3</v>
      </c>
    </row>
    <row r="4803" spans="1:12" ht="14.4" x14ac:dyDescent="0.3">
      <c r="A4803" s="8">
        <v>37172</v>
      </c>
      <c r="B4803" s="260">
        <v>1071.369995</v>
      </c>
      <c r="C4803" s="260">
        <v>1071.369995</v>
      </c>
      <c r="D4803" s="260">
        <v>1056.880005</v>
      </c>
      <c r="E4803" s="260">
        <v>1062.4399410000001</v>
      </c>
      <c r="F4803" s="261">
        <v>1062.4399410000001</v>
      </c>
      <c r="G4803" s="260">
        <v>979000000</v>
      </c>
      <c r="H4803" s="263">
        <f t="shared" si="74"/>
        <v>-8.3444379755807496E-3</v>
      </c>
      <c r="I4803" s="262"/>
      <c r="J4803" s="266">
        <v>4801</v>
      </c>
      <c r="K4803">
        <v>-8.3444379755807496E-3</v>
      </c>
      <c r="L4803" s="267">
        <v>2.5970637775402572E-3</v>
      </c>
    </row>
    <row r="4804" spans="1:12" ht="14.4" x14ac:dyDescent="0.3">
      <c r="A4804" s="8">
        <v>37169</v>
      </c>
      <c r="B4804" s="260">
        <v>1069.619995</v>
      </c>
      <c r="C4804" s="260">
        <v>1072.349976</v>
      </c>
      <c r="D4804" s="260">
        <v>1053.5</v>
      </c>
      <c r="E4804" s="260">
        <v>1071.380005</v>
      </c>
      <c r="F4804" s="261">
        <v>1071.380005</v>
      </c>
      <c r="G4804" s="260">
        <v>1301700000</v>
      </c>
      <c r="H4804" s="263">
        <f t="shared" ref="H4804:H4867" si="75">(F4804-F4805)/F4805</f>
        <v>1.6360797582524809E-3</v>
      </c>
      <c r="I4804" s="262"/>
      <c r="J4804" s="266">
        <v>4802</v>
      </c>
      <c r="K4804">
        <v>1.6360797582524809E-3</v>
      </c>
      <c r="L4804" s="267">
        <v>2.5987789613559431E-3</v>
      </c>
    </row>
    <row r="4805" spans="1:12" ht="14.4" x14ac:dyDescent="0.3">
      <c r="A4805" s="8">
        <v>37168</v>
      </c>
      <c r="B4805" s="260">
        <v>1072.280029</v>
      </c>
      <c r="C4805" s="260">
        <v>1084.119995</v>
      </c>
      <c r="D4805" s="260">
        <v>1067.8199460000001</v>
      </c>
      <c r="E4805" s="260">
        <v>1069.630005</v>
      </c>
      <c r="F4805" s="261">
        <v>1069.630005</v>
      </c>
      <c r="G4805" s="260">
        <v>1609100000</v>
      </c>
      <c r="H4805" s="263">
        <f t="shared" si="75"/>
        <v>-2.4713917338098912E-3</v>
      </c>
      <c r="I4805" s="262"/>
      <c r="J4805" s="266">
        <v>4803</v>
      </c>
      <c r="K4805">
        <v>-2.4713917338098912E-3</v>
      </c>
      <c r="L4805" s="267">
        <v>2.5993323068829862E-3</v>
      </c>
    </row>
    <row r="4806" spans="1:12" ht="14.4" x14ac:dyDescent="0.3">
      <c r="A4806" s="8">
        <v>37167</v>
      </c>
      <c r="B4806" s="260">
        <v>1051.329956</v>
      </c>
      <c r="C4806" s="260">
        <v>1075.380005</v>
      </c>
      <c r="D4806" s="260">
        <v>1041.4799800000001</v>
      </c>
      <c r="E4806" s="260">
        <v>1072.280029</v>
      </c>
      <c r="F4806" s="261">
        <v>1072.280029</v>
      </c>
      <c r="G4806" s="260">
        <v>1650600000</v>
      </c>
      <c r="H4806" s="263">
        <f t="shared" si="75"/>
        <v>1.9927210178342883E-2</v>
      </c>
      <c r="I4806" s="262"/>
      <c r="J4806" s="266">
        <v>4804</v>
      </c>
      <c r="K4806">
        <v>1.9927210178342883E-2</v>
      </c>
      <c r="L4806" s="267">
        <v>2.601914285441328E-3</v>
      </c>
    </row>
    <row r="4807" spans="1:12" ht="14.4" x14ac:dyDescent="0.3">
      <c r="A4807" s="8">
        <v>37166</v>
      </c>
      <c r="B4807" s="260">
        <v>1038.5500489999999</v>
      </c>
      <c r="C4807" s="260">
        <v>1051.329956</v>
      </c>
      <c r="D4807" s="260">
        <v>1034.469971</v>
      </c>
      <c r="E4807" s="260">
        <v>1051.329956</v>
      </c>
      <c r="F4807" s="261">
        <v>1051.329956</v>
      </c>
      <c r="G4807" s="260">
        <v>1289800000</v>
      </c>
      <c r="H4807" s="263">
        <f t="shared" si="75"/>
        <v>1.2305528281767087E-2</v>
      </c>
      <c r="I4807" s="262"/>
      <c r="J4807" s="266">
        <v>4805</v>
      </c>
      <c r="K4807">
        <v>1.2305528281767087E-2</v>
      </c>
      <c r="L4807" s="267">
        <v>2.6032368623825357E-3</v>
      </c>
    </row>
    <row r="4808" spans="1:12" ht="14.4" x14ac:dyDescent="0.3">
      <c r="A4808" s="8">
        <v>37165</v>
      </c>
      <c r="B4808" s="260">
        <v>1040.9399410000001</v>
      </c>
      <c r="C4808" s="260">
        <v>1040.9399410000001</v>
      </c>
      <c r="D4808" s="260">
        <v>1026.76001</v>
      </c>
      <c r="E4808" s="260">
        <v>1038.5500489999999</v>
      </c>
      <c r="F4808" s="261">
        <v>1038.5500489999999</v>
      </c>
      <c r="G4808" s="260">
        <v>1175600000</v>
      </c>
      <c r="H4808" s="263">
        <f t="shared" si="75"/>
        <v>-2.2958980685324143E-3</v>
      </c>
      <c r="I4808" s="262"/>
      <c r="J4808" s="266">
        <v>4806</v>
      </c>
      <c r="K4808">
        <v>-2.2958980685324143E-3</v>
      </c>
      <c r="L4808" s="267">
        <v>2.6090376144583599E-3</v>
      </c>
    </row>
    <row r="4809" spans="1:12" ht="14.4" x14ac:dyDescent="0.3">
      <c r="A4809" s="8">
        <v>37162</v>
      </c>
      <c r="B4809" s="260">
        <v>1018.6099850000001</v>
      </c>
      <c r="C4809" s="260">
        <v>1040.9399410000001</v>
      </c>
      <c r="D4809" s="260">
        <v>1018.6099850000001</v>
      </c>
      <c r="E4809" s="260">
        <v>1040.9399410000001</v>
      </c>
      <c r="F4809" s="261">
        <v>1040.9399410000001</v>
      </c>
      <c r="G4809" s="260">
        <v>1631500000</v>
      </c>
      <c r="H4809" s="263">
        <f t="shared" si="75"/>
        <v>2.1921988129735483E-2</v>
      </c>
      <c r="I4809" s="262"/>
      <c r="J4809" s="266">
        <v>4807</v>
      </c>
      <c r="K4809">
        <v>2.1921988129735483E-2</v>
      </c>
      <c r="L4809" s="267">
        <v>2.6093558743771413E-3</v>
      </c>
    </row>
    <row r="4810" spans="1:12" ht="14.4" x14ac:dyDescent="0.3">
      <c r="A4810" s="8">
        <v>37161</v>
      </c>
      <c r="B4810" s="260">
        <v>1007.039978</v>
      </c>
      <c r="C4810" s="260">
        <v>1018.919983</v>
      </c>
      <c r="D4810" s="260">
        <v>998.23999000000003</v>
      </c>
      <c r="E4810" s="260">
        <v>1018.6099850000001</v>
      </c>
      <c r="F4810" s="261">
        <v>1018.6099850000001</v>
      </c>
      <c r="G4810" s="260">
        <v>1467000000</v>
      </c>
      <c r="H4810" s="263">
        <f t="shared" si="75"/>
        <v>1.1489123821060491E-2</v>
      </c>
      <c r="I4810" s="262"/>
      <c r="J4810" s="266">
        <v>4808</v>
      </c>
      <c r="K4810">
        <v>1.1489123821060491E-2</v>
      </c>
      <c r="L4810" s="267">
        <v>2.6100139296187023E-3</v>
      </c>
    </row>
    <row r="4811" spans="1:12" ht="14.4" x14ac:dyDescent="0.3">
      <c r="A4811" s="8">
        <v>37160</v>
      </c>
      <c r="B4811" s="260">
        <v>1012.27002</v>
      </c>
      <c r="C4811" s="260">
        <v>1020.289978</v>
      </c>
      <c r="D4811" s="260">
        <v>1002.619995</v>
      </c>
      <c r="E4811" s="260">
        <v>1007.039978</v>
      </c>
      <c r="F4811" s="261">
        <v>1007.039978</v>
      </c>
      <c r="G4811" s="260">
        <v>1519100000</v>
      </c>
      <c r="H4811" s="263">
        <f t="shared" si="75"/>
        <v>-5.1666471363046255E-3</v>
      </c>
      <c r="I4811" s="262"/>
      <c r="J4811" s="266">
        <v>4809</v>
      </c>
      <c r="K4811">
        <v>-5.1666471363046255E-3</v>
      </c>
      <c r="L4811" s="267">
        <v>2.6102706878630955E-3</v>
      </c>
    </row>
    <row r="4812" spans="1:12" ht="14.4" x14ac:dyDescent="0.3">
      <c r="A4812" s="8">
        <v>37159</v>
      </c>
      <c r="B4812" s="260">
        <v>1003.450012</v>
      </c>
      <c r="C4812" s="260">
        <v>1017.1400149999999</v>
      </c>
      <c r="D4812" s="260">
        <v>998.330017</v>
      </c>
      <c r="E4812" s="260">
        <v>1012.27002</v>
      </c>
      <c r="F4812" s="261">
        <v>1012.27002</v>
      </c>
      <c r="G4812" s="260">
        <v>1613800000</v>
      </c>
      <c r="H4812" s="263">
        <f t="shared" si="75"/>
        <v>8.7896834864954181E-3</v>
      </c>
      <c r="I4812" s="262"/>
      <c r="J4812" s="266">
        <v>4810</v>
      </c>
      <c r="K4812">
        <v>8.7896834864954181E-3</v>
      </c>
      <c r="L4812" s="267">
        <v>2.6105152349581743E-3</v>
      </c>
    </row>
    <row r="4813" spans="1:12" ht="14.4" x14ac:dyDescent="0.3">
      <c r="A4813" s="8">
        <v>37158</v>
      </c>
      <c r="B4813" s="260">
        <v>965.79998799999998</v>
      </c>
      <c r="C4813" s="260">
        <v>1008.440002</v>
      </c>
      <c r="D4813" s="260">
        <v>965.79998799999998</v>
      </c>
      <c r="E4813" s="260">
        <v>1003.450012</v>
      </c>
      <c r="F4813" s="261">
        <v>1003.450012</v>
      </c>
      <c r="G4813" s="260">
        <v>1746600000</v>
      </c>
      <c r="H4813" s="263">
        <f t="shared" si="75"/>
        <v>3.8983251675087024E-2</v>
      </c>
      <c r="I4813" s="262"/>
      <c r="J4813" s="266">
        <v>4811</v>
      </c>
      <c r="K4813">
        <v>3.8983251675087024E-2</v>
      </c>
      <c r="L4813" s="267">
        <v>2.6106647989543115E-3</v>
      </c>
    </row>
    <row r="4814" spans="1:12" ht="14.4" x14ac:dyDescent="0.3">
      <c r="A4814" s="8">
        <v>37155</v>
      </c>
      <c r="B4814" s="260">
        <v>984.53997800000002</v>
      </c>
      <c r="C4814" s="260">
        <v>984.53997800000002</v>
      </c>
      <c r="D4814" s="260">
        <v>944.75</v>
      </c>
      <c r="E4814" s="260">
        <v>965.79998799999998</v>
      </c>
      <c r="F4814" s="261">
        <v>965.79998799999998</v>
      </c>
      <c r="G4814" s="260">
        <v>2317300000</v>
      </c>
      <c r="H4814" s="263">
        <f t="shared" si="75"/>
        <v>-1.9034260079584125E-2</v>
      </c>
      <c r="I4814" s="262"/>
      <c r="J4814" s="266">
        <v>4812</v>
      </c>
      <c r="K4814">
        <v>-1.9034260079584125E-2</v>
      </c>
      <c r="L4814" s="267">
        <v>2.6113230943928963E-3</v>
      </c>
    </row>
    <row r="4815" spans="1:12" ht="14.4" x14ac:dyDescent="0.3">
      <c r="A4815" s="8">
        <v>37154</v>
      </c>
      <c r="B4815" s="260">
        <v>1016.099976</v>
      </c>
      <c r="C4815" s="260">
        <v>1016.099976</v>
      </c>
      <c r="D4815" s="260">
        <v>984.48999000000003</v>
      </c>
      <c r="E4815" s="260">
        <v>984.53997800000002</v>
      </c>
      <c r="F4815" s="261">
        <v>984.53997800000002</v>
      </c>
      <c r="G4815" s="260">
        <v>2004800000</v>
      </c>
      <c r="H4815" s="263">
        <f t="shared" si="75"/>
        <v>-3.1059933811079975E-2</v>
      </c>
      <c r="I4815" s="262"/>
      <c r="J4815" s="266">
        <v>4813</v>
      </c>
      <c r="K4815">
        <v>-3.1059933811079975E-2</v>
      </c>
      <c r="L4815" s="267">
        <v>2.6120056290148846E-3</v>
      </c>
    </row>
    <row r="4816" spans="1:12" ht="14.4" x14ac:dyDescent="0.3">
      <c r="A4816" s="8">
        <v>37153</v>
      </c>
      <c r="B4816" s="260">
        <v>1032.73999</v>
      </c>
      <c r="C4816" s="260">
        <v>1038.910034</v>
      </c>
      <c r="D4816" s="260">
        <v>984.61999500000002</v>
      </c>
      <c r="E4816" s="260">
        <v>1016.099976</v>
      </c>
      <c r="F4816" s="261">
        <v>1016.099976</v>
      </c>
      <c r="G4816" s="260">
        <v>2120550000</v>
      </c>
      <c r="H4816" s="263">
        <f t="shared" si="75"/>
        <v>-1.6112491199261166E-2</v>
      </c>
      <c r="I4816" s="262"/>
      <c r="J4816" s="266">
        <v>4814</v>
      </c>
      <c r="K4816">
        <v>-1.6112491199261166E-2</v>
      </c>
      <c r="L4816" s="267">
        <v>2.6129295933735278E-3</v>
      </c>
    </row>
    <row r="4817" spans="1:12" ht="14.4" x14ac:dyDescent="0.3">
      <c r="A4817" s="8">
        <v>37152</v>
      </c>
      <c r="B4817" s="260">
        <v>1038.7700199999999</v>
      </c>
      <c r="C4817" s="260">
        <v>1046.420044</v>
      </c>
      <c r="D4817" s="260">
        <v>1029.25</v>
      </c>
      <c r="E4817" s="260">
        <v>1032.73999</v>
      </c>
      <c r="F4817" s="261">
        <v>1032.73999</v>
      </c>
      <c r="G4817" s="260">
        <v>1650410000</v>
      </c>
      <c r="H4817" s="263">
        <f t="shared" si="75"/>
        <v>-5.8049711523248402E-3</v>
      </c>
      <c r="I4817" s="262"/>
      <c r="J4817" s="266">
        <v>4815</v>
      </c>
      <c r="K4817">
        <v>-5.8049711523248402E-3</v>
      </c>
      <c r="L4817" s="267">
        <v>2.6166439656720888E-3</v>
      </c>
    </row>
    <row r="4818" spans="1:12" ht="14.4" x14ac:dyDescent="0.3">
      <c r="A4818" s="8">
        <v>37151</v>
      </c>
      <c r="B4818" s="260">
        <v>1092.540039</v>
      </c>
      <c r="C4818" s="260">
        <v>1092.540039</v>
      </c>
      <c r="D4818" s="260">
        <v>1037.459961</v>
      </c>
      <c r="E4818" s="260">
        <v>1038.7700199999999</v>
      </c>
      <c r="F4818" s="261">
        <v>1038.7700199999999</v>
      </c>
      <c r="G4818" s="260">
        <v>2330830000</v>
      </c>
      <c r="H4818" s="263">
        <f t="shared" si="75"/>
        <v>-4.9215604994408857E-2</v>
      </c>
      <c r="I4818" s="262"/>
      <c r="J4818" s="266">
        <v>4816</v>
      </c>
      <c r="K4818">
        <v>-4.9215604994408857E-2</v>
      </c>
      <c r="L4818" s="267">
        <v>2.6173789661954887E-3</v>
      </c>
    </row>
    <row r="4819" spans="1:12" ht="14.4" x14ac:dyDescent="0.3">
      <c r="A4819" s="8">
        <v>37144</v>
      </c>
      <c r="B4819" s="260">
        <v>1085.780029</v>
      </c>
      <c r="C4819" s="260">
        <v>1096.9399410000001</v>
      </c>
      <c r="D4819" s="260">
        <v>1073.150024</v>
      </c>
      <c r="E4819" s="260">
        <v>1092.540039</v>
      </c>
      <c r="F4819" s="261">
        <v>1092.540039</v>
      </c>
      <c r="G4819" s="260">
        <v>1276600000</v>
      </c>
      <c r="H4819" s="263">
        <f t="shared" si="75"/>
        <v>6.2259480000068828E-3</v>
      </c>
      <c r="I4819" s="262"/>
      <c r="J4819" s="266">
        <v>4817</v>
      </c>
      <c r="K4819">
        <v>6.2259480000068828E-3</v>
      </c>
      <c r="L4819" s="267">
        <v>2.6173993758690107E-3</v>
      </c>
    </row>
    <row r="4820" spans="1:12" ht="14.4" x14ac:dyDescent="0.3">
      <c r="A4820" s="8">
        <v>37141</v>
      </c>
      <c r="B4820" s="260">
        <v>1106.400024</v>
      </c>
      <c r="C4820" s="260">
        <v>1106.400024</v>
      </c>
      <c r="D4820" s="260">
        <v>1082.119995</v>
      </c>
      <c r="E4820" s="260">
        <v>1085.780029</v>
      </c>
      <c r="F4820" s="261">
        <v>1085.780029</v>
      </c>
      <c r="G4820" s="260">
        <v>1424300000</v>
      </c>
      <c r="H4820" s="263">
        <f t="shared" si="75"/>
        <v>-1.8637016045473274E-2</v>
      </c>
      <c r="I4820" s="262"/>
      <c r="J4820" s="266">
        <v>4818</v>
      </c>
      <c r="K4820">
        <v>-1.8637016045473274E-2</v>
      </c>
      <c r="L4820" s="267">
        <v>2.6189076984039312E-3</v>
      </c>
    </row>
    <row r="4821" spans="1:12" ht="14.4" x14ac:dyDescent="0.3">
      <c r="A4821" s="8">
        <v>37140</v>
      </c>
      <c r="B4821" s="260">
        <v>1131.73999</v>
      </c>
      <c r="C4821" s="260">
        <v>1131.73999</v>
      </c>
      <c r="D4821" s="260">
        <v>1105.829956</v>
      </c>
      <c r="E4821" s="260">
        <v>1106.400024</v>
      </c>
      <c r="F4821" s="261">
        <v>1106.400024</v>
      </c>
      <c r="G4821" s="260">
        <v>1359700000</v>
      </c>
      <c r="H4821" s="263">
        <f t="shared" si="75"/>
        <v>-2.2390271814995248E-2</v>
      </c>
      <c r="I4821" s="262"/>
      <c r="J4821" s="266">
        <v>4819</v>
      </c>
      <c r="K4821">
        <v>-2.2390271814995248E-2</v>
      </c>
      <c r="L4821" s="267">
        <v>2.6194467042265634E-3</v>
      </c>
    </row>
    <row r="4822" spans="1:12" ht="14.4" x14ac:dyDescent="0.3">
      <c r="A4822" s="8">
        <v>37139</v>
      </c>
      <c r="B4822" s="260">
        <v>1132.9399410000001</v>
      </c>
      <c r="C4822" s="260">
        <v>1135.5200199999999</v>
      </c>
      <c r="D4822" s="260">
        <v>1114.8599850000001</v>
      </c>
      <c r="E4822" s="260">
        <v>1131.73999</v>
      </c>
      <c r="F4822" s="261">
        <v>1131.73999</v>
      </c>
      <c r="G4822" s="260">
        <v>1384500000</v>
      </c>
      <c r="H4822" s="263">
        <f t="shared" si="75"/>
        <v>-1.0591479358922659E-3</v>
      </c>
      <c r="I4822" s="262"/>
      <c r="J4822" s="266">
        <v>4820</v>
      </c>
      <c r="K4822">
        <v>-1.0591479358922659E-3</v>
      </c>
      <c r="L4822" s="267">
        <v>2.6195060796181426E-3</v>
      </c>
    </row>
    <row r="4823" spans="1:12" ht="14.4" x14ac:dyDescent="0.3">
      <c r="A4823" s="8">
        <v>37138</v>
      </c>
      <c r="B4823" s="260">
        <v>1133.579956</v>
      </c>
      <c r="C4823" s="260">
        <v>1155.400024</v>
      </c>
      <c r="D4823" s="260">
        <v>1129.0600589999999</v>
      </c>
      <c r="E4823" s="260">
        <v>1132.9399410000001</v>
      </c>
      <c r="F4823" s="261">
        <v>1132.9399410000001</v>
      </c>
      <c r="G4823" s="260">
        <v>1178300000</v>
      </c>
      <c r="H4823" s="263">
        <f t="shared" si="75"/>
        <v>-5.6459625685190617E-4</v>
      </c>
      <c r="I4823" s="262"/>
      <c r="J4823" s="266">
        <v>4821</v>
      </c>
      <c r="K4823">
        <v>-5.6459625685190617E-4</v>
      </c>
      <c r="L4823" s="267">
        <v>2.6216928838950931E-3</v>
      </c>
    </row>
    <row r="4824" spans="1:12" ht="14.4" x14ac:dyDescent="0.3">
      <c r="A4824" s="8">
        <v>37134</v>
      </c>
      <c r="B4824" s="260">
        <v>1129.030029</v>
      </c>
      <c r="C4824" s="260">
        <v>1141.829956</v>
      </c>
      <c r="D4824" s="260">
        <v>1126.380005</v>
      </c>
      <c r="E4824" s="260">
        <v>1133.579956</v>
      </c>
      <c r="F4824" s="261">
        <v>1133.579956</v>
      </c>
      <c r="G4824" s="260">
        <v>920100000</v>
      </c>
      <c r="H4824" s="263">
        <f t="shared" si="75"/>
        <v>4.0299432992317915E-3</v>
      </c>
      <c r="I4824" s="262"/>
      <c r="J4824" s="266">
        <v>4822</v>
      </c>
      <c r="K4824">
        <v>4.0299432992317915E-3</v>
      </c>
      <c r="L4824" s="267">
        <v>2.6235332992772891E-3</v>
      </c>
    </row>
    <row r="4825" spans="1:12" ht="14.4" x14ac:dyDescent="0.3">
      <c r="A4825" s="8">
        <v>37133</v>
      </c>
      <c r="B4825" s="260">
        <v>1148.599976</v>
      </c>
      <c r="C4825" s="260">
        <v>1151.75</v>
      </c>
      <c r="D4825" s="260">
        <v>1124.869995</v>
      </c>
      <c r="E4825" s="260">
        <v>1129.030029</v>
      </c>
      <c r="F4825" s="261">
        <v>1129.030029</v>
      </c>
      <c r="G4825" s="260">
        <v>1157000000</v>
      </c>
      <c r="H4825" s="263">
        <f t="shared" si="75"/>
        <v>-1.7003925782517481E-2</v>
      </c>
      <c r="I4825" s="262"/>
      <c r="J4825" s="266">
        <v>4823</v>
      </c>
      <c r="K4825">
        <v>-1.7003925782517481E-2</v>
      </c>
      <c r="L4825" s="267">
        <v>2.6235744268619152E-3</v>
      </c>
    </row>
    <row r="4826" spans="1:12" ht="14.4" x14ac:dyDescent="0.3">
      <c r="A4826" s="8">
        <v>37132</v>
      </c>
      <c r="B4826" s="260">
        <v>1161.51001</v>
      </c>
      <c r="C4826" s="260">
        <v>1166.969971</v>
      </c>
      <c r="D4826" s="260">
        <v>1147.380005</v>
      </c>
      <c r="E4826" s="260">
        <v>1148.5600589999999</v>
      </c>
      <c r="F4826" s="261">
        <v>1148.5600589999999</v>
      </c>
      <c r="G4826" s="260">
        <v>963700000</v>
      </c>
      <c r="H4826" s="263">
        <f t="shared" si="75"/>
        <v>-1.1149237534336925E-2</v>
      </c>
      <c r="I4826" s="262"/>
      <c r="J4826" s="266">
        <v>4824</v>
      </c>
      <c r="K4826">
        <v>-1.1149237534336925E-2</v>
      </c>
      <c r="L4826" s="267">
        <v>2.6240391874882431E-3</v>
      </c>
    </row>
    <row r="4827" spans="1:12" ht="14.4" x14ac:dyDescent="0.3">
      <c r="A4827" s="8">
        <v>37131</v>
      </c>
      <c r="B4827" s="260">
        <v>1179.209961</v>
      </c>
      <c r="C4827" s="260">
        <v>1179.660034</v>
      </c>
      <c r="D4827" s="260">
        <v>1161.170044</v>
      </c>
      <c r="E4827" s="260">
        <v>1161.51001</v>
      </c>
      <c r="F4827" s="261">
        <v>1161.51001</v>
      </c>
      <c r="G4827" s="260">
        <v>987100000</v>
      </c>
      <c r="H4827" s="263">
        <f t="shared" si="75"/>
        <v>-1.5010008043851705E-2</v>
      </c>
      <c r="I4827" s="262"/>
      <c r="J4827" s="266">
        <v>4825</v>
      </c>
      <c r="K4827">
        <v>-1.5010008043851705E-2</v>
      </c>
      <c r="L4827" s="267">
        <v>2.6283500170508579E-3</v>
      </c>
    </row>
    <row r="4828" spans="1:12" ht="14.4" x14ac:dyDescent="0.3">
      <c r="A4828" s="8">
        <v>37130</v>
      </c>
      <c r="B4828" s="260">
        <v>1184.9300539999999</v>
      </c>
      <c r="C4828" s="260">
        <v>1186.849976</v>
      </c>
      <c r="D4828" s="260">
        <v>1178.0699460000001</v>
      </c>
      <c r="E4828" s="260">
        <v>1179.209961</v>
      </c>
      <c r="F4828" s="261">
        <v>1179.209961</v>
      </c>
      <c r="G4828" s="260">
        <v>842600000</v>
      </c>
      <c r="H4828" s="263">
        <f t="shared" si="75"/>
        <v>-4.8273676413982712E-3</v>
      </c>
      <c r="I4828" s="262"/>
      <c r="J4828" s="266">
        <v>4826</v>
      </c>
      <c r="K4828">
        <v>-4.8273676413982712E-3</v>
      </c>
      <c r="L4828" s="267">
        <v>2.63602418379682E-3</v>
      </c>
    </row>
    <row r="4829" spans="1:12" ht="14.4" x14ac:dyDescent="0.3">
      <c r="A4829" s="8">
        <v>37127</v>
      </c>
      <c r="B4829" s="260">
        <v>1162.089966</v>
      </c>
      <c r="C4829" s="260">
        <v>1185.150024</v>
      </c>
      <c r="D4829" s="260">
        <v>1162.089966</v>
      </c>
      <c r="E4829" s="260">
        <v>1184.9300539999999</v>
      </c>
      <c r="F4829" s="261">
        <v>1184.9300539999999</v>
      </c>
      <c r="G4829" s="260">
        <v>1043600000</v>
      </c>
      <c r="H4829" s="263">
        <f t="shared" si="75"/>
        <v>1.9654319947892851E-2</v>
      </c>
      <c r="I4829" s="262"/>
      <c r="J4829" s="266">
        <v>4827</v>
      </c>
      <c r="K4829">
        <v>1.9654319947892851E-2</v>
      </c>
      <c r="L4829" s="267">
        <v>2.6373396525291712E-3</v>
      </c>
    </row>
    <row r="4830" spans="1:12" ht="14.4" x14ac:dyDescent="0.3">
      <c r="A4830" s="8">
        <v>37126</v>
      </c>
      <c r="B4830" s="260">
        <v>1165.3100589999999</v>
      </c>
      <c r="C4830" s="260">
        <v>1169.8599850000001</v>
      </c>
      <c r="D4830" s="260">
        <v>1160.959961</v>
      </c>
      <c r="E4830" s="260">
        <v>1162.089966</v>
      </c>
      <c r="F4830" s="261">
        <v>1162.089966</v>
      </c>
      <c r="G4830" s="260">
        <v>986200000</v>
      </c>
      <c r="H4830" s="263">
        <f t="shared" si="75"/>
        <v>-2.7632928894162291E-3</v>
      </c>
      <c r="I4830" s="262"/>
      <c r="J4830" s="266">
        <v>4828</v>
      </c>
      <c r="K4830">
        <v>-2.7632928894162291E-3</v>
      </c>
      <c r="L4830" s="267">
        <v>2.6388586869583708E-3</v>
      </c>
    </row>
    <row r="4831" spans="1:12" ht="14.4" x14ac:dyDescent="0.3">
      <c r="A4831" s="8">
        <v>37125</v>
      </c>
      <c r="B4831" s="260">
        <v>1157.26001</v>
      </c>
      <c r="C4831" s="260">
        <v>1168.5600589999999</v>
      </c>
      <c r="D4831" s="260">
        <v>1153.339966</v>
      </c>
      <c r="E4831" s="260">
        <v>1165.3100589999999</v>
      </c>
      <c r="F4831" s="261">
        <v>1165.3100589999999</v>
      </c>
      <c r="G4831" s="260">
        <v>1110800000</v>
      </c>
      <c r="H4831" s="263">
        <f t="shared" si="75"/>
        <v>6.9561282083876247E-3</v>
      </c>
      <c r="I4831" s="262"/>
      <c r="J4831" s="266">
        <v>4829</v>
      </c>
      <c r="K4831">
        <v>6.9561282083876247E-3</v>
      </c>
      <c r="L4831" s="267">
        <v>2.6412564904655694E-3</v>
      </c>
    </row>
    <row r="4832" spans="1:12" ht="14.4" x14ac:dyDescent="0.3">
      <c r="A4832" s="8">
        <v>37124</v>
      </c>
      <c r="B4832" s="260">
        <v>1171.410034</v>
      </c>
      <c r="C4832" s="260">
        <v>1179.849976</v>
      </c>
      <c r="D4832" s="260">
        <v>1156.5600589999999</v>
      </c>
      <c r="E4832" s="260">
        <v>1157.26001</v>
      </c>
      <c r="F4832" s="261">
        <v>1157.26001</v>
      </c>
      <c r="G4832" s="260">
        <v>1041600000</v>
      </c>
      <c r="H4832" s="263">
        <f t="shared" si="75"/>
        <v>-1.2079479933838462E-2</v>
      </c>
      <c r="I4832" s="262"/>
      <c r="J4832" s="266">
        <v>4830</v>
      </c>
      <c r="K4832">
        <v>-1.2079479933838462E-2</v>
      </c>
      <c r="L4832" s="267">
        <v>2.6447635200868044E-3</v>
      </c>
    </row>
    <row r="4833" spans="1:12" ht="14.4" x14ac:dyDescent="0.3">
      <c r="A4833" s="8">
        <v>37123</v>
      </c>
      <c r="B4833" s="260">
        <v>1161.969971</v>
      </c>
      <c r="C4833" s="260">
        <v>1171.410034</v>
      </c>
      <c r="D4833" s="260">
        <v>1160.9399410000001</v>
      </c>
      <c r="E4833" s="260">
        <v>1171.410034</v>
      </c>
      <c r="F4833" s="261">
        <v>1171.410034</v>
      </c>
      <c r="G4833" s="260">
        <v>897100000</v>
      </c>
      <c r="H4833" s="263">
        <f t="shared" si="75"/>
        <v>8.1241884348145603E-3</v>
      </c>
      <c r="I4833" s="262"/>
      <c r="J4833" s="266">
        <v>4831</v>
      </c>
      <c r="K4833">
        <v>8.1241884348145603E-3</v>
      </c>
      <c r="L4833" s="267">
        <v>2.6511964039044968E-3</v>
      </c>
    </row>
    <row r="4834" spans="1:12" ht="14.4" x14ac:dyDescent="0.3">
      <c r="A4834" s="8">
        <v>37120</v>
      </c>
      <c r="B4834" s="260">
        <v>1181.660034</v>
      </c>
      <c r="C4834" s="260">
        <v>1181.660034</v>
      </c>
      <c r="D4834" s="260">
        <v>1156.0699460000001</v>
      </c>
      <c r="E4834" s="260">
        <v>1161.969971</v>
      </c>
      <c r="F4834" s="261">
        <v>1161.969971</v>
      </c>
      <c r="G4834" s="260">
        <v>974300000</v>
      </c>
      <c r="H4834" s="263">
        <f t="shared" si="75"/>
        <v>-1.6663052344546004E-2</v>
      </c>
      <c r="I4834" s="262"/>
      <c r="J4834" s="266">
        <v>4832</v>
      </c>
      <c r="K4834">
        <v>-1.6663052344546004E-2</v>
      </c>
      <c r="L4834" s="267">
        <v>2.6515065097029761E-3</v>
      </c>
    </row>
    <row r="4835" spans="1:12" ht="14.4" x14ac:dyDescent="0.3">
      <c r="A4835" s="8">
        <v>37119</v>
      </c>
      <c r="B4835" s="260">
        <v>1178.0200199999999</v>
      </c>
      <c r="C4835" s="260">
        <v>1181.8000489999999</v>
      </c>
      <c r="D4835" s="260">
        <v>1166.079956</v>
      </c>
      <c r="E4835" s="260">
        <v>1181.660034</v>
      </c>
      <c r="F4835" s="261">
        <v>1181.660034</v>
      </c>
      <c r="G4835" s="260">
        <v>1055400000</v>
      </c>
      <c r="H4835" s="263">
        <f t="shared" si="75"/>
        <v>3.0899423933390068E-3</v>
      </c>
      <c r="I4835" s="262"/>
      <c r="J4835" s="266">
        <v>4833</v>
      </c>
      <c r="K4835">
        <v>3.0899423933390068E-3</v>
      </c>
      <c r="L4835" s="267">
        <v>2.6558665451457322E-3</v>
      </c>
    </row>
    <row r="4836" spans="1:12" ht="14.4" x14ac:dyDescent="0.3">
      <c r="A4836" s="8">
        <v>37118</v>
      </c>
      <c r="B4836" s="260">
        <v>1186.7299800000001</v>
      </c>
      <c r="C4836" s="260">
        <v>1191.209961</v>
      </c>
      <c r="D4836" s="260">
        <v>1177.6099850000001</v>
      </c>
      <c r="E4836" s="260">
        <v>1178.0200199999999</v>
      </c>
      <c r="F4836" s="261">
        <v>1178.0200199999999</v>
      </c>
      <c r="G4836" s="260">
        <v>1065600000</v>
      </c>
      <c r="H4836" s="263">
        <f t="shared" si="75"/>
        <v>-7.33946234340531E-3</v>
      </c>
      <c r="I4836" s="262"/>
      <c r="J4836" s="266">
        <v>4834</v>
      </c>
      <c r="K4836">
        <v>-7.33946234340531E-3</v>
      </c>
      <c r="L4836" s="267">
        <v>2.6584894755439801E-3</v>
      </c>
    </row>
    <row r="4837" spans="1:12" ht="14.4" x14ac:dyDescent="0.3">
      <c r="A4837" s="8">
        <v>37117</v>
      </c>
      <c r="B4837" s="260">
        <v>1191.290039</v>
      </c>
      <c r="C4837" s="260">
        <v>1198.790039</v>
      </c>
      <c r="D4837" s="260">
        <v>1184.26001</v>
      </c>
      <c r="E4837" s="260">
        <v>1186.7299800000001</v>
      </c>
      <c r="F4837" s="261">
        <v>1186.7299800000001</v>
      </c>
      <c r="G4837" s="260">
        <v>964600000</v>
      </c>
      <c r="H4837" s="263">
        <f t="shared" si="75"/>
        <v>-3.827832728147163E-3</v>
      </c>
      <c r="I4837" s="262"/>
      <c r="J4837" s="266">
        <v>4835</v>
      </c>
      <c r="K4837">
        <v>-3.827832728147163E-3</v>
      </c>
      <c r="L4837" s="267">
        <v>2.6595057787757348E-3</v>
      </c>
    </row>
    <row r="4838" spans="1:12" ht="14.4" x14ac:dyDescent="0.3">
      <c r="A4838" s="8">
        <v>37116</v>
      </c>
      <c r="B4838" s="260">
        <v>1190.160034</v>
      </c>
      <c r="C4838" s="260">
        <v>1193.8199460000001</v>
      </c>
      <c r="D4838" s="260">
        <v>1185.119995</v>
      </c>
      <c r="E4838" s="260">
        <v>1191.290039</v>
      </c>
      <c r="F4838" s="261">
        <v>1191.290039</v>
      </c>
      <c r="G4838" s="260">
        <v>837600000</v>
      </c>
      <c r="H4838" s="263">
        <f t="shared" si="75"/>
        <v>9.4945634848967115E-4</v>
      </c>
      <c r="I4838" s="262"/>
      <c r="J4838" s="266">
        <v>4836</v>
      </c>
      <c r="K4838">
        <v>9.4945634848967115E-4</v>
      </c>
      <c r="L4838" s="267">
        <v>2.6621381841815898E-3</v>
      </c>
    </row>
    <row r="4839" spans="1:12" ht="14.4" x14ac:dyDescent="0.3">
      <c r="A4839" s="8">
        <v>37113</v>
      </c>
      <c r="B4839" s="260">
        <v>1183.4300539999999</v>
      </c>
      <c r="C4839" s="260">
        <v>1193.329956</v>
      </c>
      <c r="D4839" s="260">
        <v>1169.5500489999999</v>
      </c>
      <c r="E4839" s="260">
        <v>1190.160034</v>
      </c>
      <c r="F4839" s="261">
        <v>1190.160034</v>
      </c>
      <c r="G4839" s="260">
        <v>960900000</v>
      </c>
      <c r="H4839" s="263">
        <f t="shared" si="75"/>
        <v>5.6868422237991174E-3</v>
      </c>
      <c r="I4839" s="262"/>
      <c r="J4839" s="266">
        <v>4837</v>
      </c>
      <c r="K4839">
        <v>5.6868422237991174E-3</v>
      </c>
      <c r="L4839" s="267">
        <v>2.6656430995233866E-3</v>
      </c>
    </row>
    <row r="4840" spans="1:12" ht="14.4" x14ac:dyDescent="0.3">
      <c r="A4840" s="8">
        <v>37112</v>
      </c>
      <c r="B4840" s="260">
        <v>1183.530029</v>
      </c>
      <c r="C4840" s="260">
        <v>1184.709961</v>
      </c>
      <c r="D4840" s="260">
        <v>1174.6800539999999</v>
      </c>
      <c r="E4840" s="260">
        <v>1183.4300539999999</v>
      </c>
      <c r="F4840" s="261">
        <v>1183.4300539999999</v>
      </c>
      <c r="G4840" s="260">
        <v>1104200000</v>
      </c>
      <c r="H4840" s="263">
        <f t="shared" si="75"/>
        <v>-8.4471874435292294E-5</v>
      </c>
      <c r="I4840" s="262"/>
      <c r="J4840" s="266">
        <v>4838</v>
      </c>
      <c r="K4840">
        <v>-8.4471874435292294E-5</v>
      </c>
      <c r="L4840" s="267">
        <v>2.6691137131986749E-3</v>
      </c>
    </row>
    <row r="4841" spans="1:12" ht="14.4" x14ac:dyDescent="0.3">
      <c r="A4841" s="8">
        <v>37111</v>
      </c>
      <c r="B4841" s="260">
        <v>1204.400024</v>
      </c>
      <c r="C4841" s="260">
        <v>1206.790039</v>
      </c>
      <c r="D4841" s="260">
        <v>1181.2700199999999</v>
      </c>
      <c r="E4841" s="260">
        <v>1183.530029</v>
      </c>
      <c r="F4841" s="261">
        <v>1183.530029</v>
      </c>
      <c r="G4841" s="260">
        <v>1124600000</v>
      </c>
      <c r="H4841" s="263">
        <f t="shared" si="75"/>
        <v>-1.7328125692564762E-2</v>
      </c>
      <c r="I4841" s="262"/>
      <c r="J4841" s="266">
        <v>4839</v>
      </c>
      <c r="K4841">
        <v>-1.7328125692564762E-2</v>
      </c>
      <c r="L4841" s="267">
        <v>2.6697770150401912E-3</v>
      </c>
    </row>
    <row r="4842" spans="1:12" ht="14.4" x14ac:dyDescent="0.3">
      <c r="A4842" s="8">
        <v>37110</v>
      </c>
      <c r="B4842" s="260">
        <v>1200.469971</v>
      </c>
      <c r="C4842" s="260">
        <v>1207.5600589999999</v>
      </c>
      <c r="D4842" s="260">
        <v>1195.6400149999999</v>
      </c>
      <c r="E4842" s="260">
        <v>1204.400024</v>
      </c>
      <c r="F4842" s="261">
        <v>1204.400024</v>
      </c>
      <c r="G4842" s="260">
        <v>1012000000</v>
      </c>
      <c r="H4842" s="263">
        <f t="shared" si="75"/>
        <v>3.2653972288650425E-3</v>
      </c>
      <c r="I4842" s="262"/>
      <c r="J4842" s="266">
        <v>4840</v>
      </c>
      <c r="K4842">
        <v>3.2653972288650425E-3</v>
      </c>
      <c r="L4842" s="267">
        <v>2.6755231788080066E-3</v>
      </c>
    </row>
    <row r="4843" spans="1:12" ht="14.4" x14ac:dyDescent="0.3">
      <c r="A4843" s="8">
        <v>37109</v>
      </c>
      <c r="B4843" s="260">
        <v>1214.349976</v>
      </c>
      <c r="C4843" s="260">
        <v>1214.349976</v>
      </c>
      <c r="D4843" s="260">
        <v>1197.349976</v>
      </c>
      <c r="E4843" s="260">
        <v>1200.4799800000001</v>
      </c>
      <c r="F4843" s="261">
        <v>1200.4799800000001</v>
      </c>
      <c r="G4843" s="260">
        <v>811700000</v>
      </c>
      <c r="H4843" s="263">
        <f t="shared" si="75"/>
        <v>-1.1421745192178355E-2</v>
      </c>
      <c r="I4843" s="262"/>
      <c r="J4843" s="266">
        <v>4841</v>
      </c>
      <c r="K4843">
        <v>-1.1421745192178355E-2</v>
      </c>
      <c r="L4843" s="267">
        <v>2.6801313560817341E-3</v>
      </c>
    </row>
    <row r="4844" spans="1:12" ht="14.4" x14ac:dyDescent="0.3">
      <c r="A4844" s="8">
        <v>37106</v>
      </c>
      <c r="B4844" s="260">
        <v>1220.75</v>
      </c>
      <c r="C4844" s="260">
        <v>1220.75</v>
      </c>
      <c r="D4844" s="260">
        <v>1205.3100589999999</v>
      </c>
      <c r="E4844" s="260">
        <v>1214.349976</v>
      </c>
      <c r="F4844" s="261">
        <v>1214.349976</v>
      </c>
      <c r="G4844" s="260">
        <v>939900000</v>
      </c>
      <c r="H4844" s="263">
        <f t="shared" si="75"/>
        <v>-5.2426983411837233E-3</v>
      </c>
      <c r="I4844" s="262"/>
      <c r="J4844" s="266">
        <v>4842</v>
      </c>
      <c r="K4844">
        <v>-5.2426983411837233E-3</v>
      </c>
      <c r="L4844" s="267">
        <v>2.6802843454204568E-3</v>
      </c>
    </row>
    <row r="4845" spans="1:12" ht="14.4" x14ac:dyDescent="0.3">
      <c r="A4845" s="8">
        <v>37105</v>
      </c>
      <c r="B4845" s="260">
        <v>1215.9300539999999</v>
      </c>
      <c r="C4845" s="260">
        <v>1226.2700199999999</v>
      </c>
      <c r="D4845" s="260">
        <v>1215.3100589999999</v>
      </c>
      <c r="E4845" s="260">
        <v>1220.75</v>
      </c>
      <c r="F4845" s="261">
        <v>1220.75</v>
      </c>
      <c r="G4845" s="260">
        <v>1218300000</v>
      </c>
      <c r="H4845" s="263">
        <f t="shared" si="75"/>
        <v>3.9639993963008604E-3</v>
      </c>
      <c r="I4845" s="262"/>
      <c r="J4845" s="266">
        <v>4843</v>
      </c>
      <c r="K4845">
        <v>3.9639993963008604E-3</v>
      </c>
      <c r="L4845" s="267">
        <v>2.6805228523944548E-3</v>
      </c>
    </row>
    <row r="4846" spans="1:12" ht="14.4" x14ac:dyDescent="0.3">
      <c r="A4846" s="8">
        <v>37104</v>
      </c>
      <c r="B4846" s="260">
        <v>1211.2299800000001</v>
      </c>
      <c r="C4846" s="260">
        <v>1223.040039</v>
      </c>
      <c r="D4846" s="260">
        <v>1211.2299800000001</v>
      </c>
      <c r="E4846" s="260">
        <v>1215.9300539999999</v>
      </c>
      <c r="F4846" s="261">
        <v>1215.9300539999999</v>
      </c>
      <c r="G4846" s="260">
        <v>1340300000</v>
      </c>
      <c r="H4846" s="263">
        <f t="shared" si="75"/>
        <v>3.8804141885588552E-3</v>
      </c>
      <c r="I4846" s="262"/>
      <c r="J4846" s="266">
        <v>4844</v>
      </c>
      <c r="K4846">
        <v>3.8804141885588552E-3</v>
      </c>
      <c r="L4846" s="267">
        <v>2.6825330225747246E-3</v>
      </c>
    </row>
    <row r="4847" spans="1:12" ht="14.4" x14ac:dyDescent="0.3">
      <c r="A4847" s="8">
        <v>37103</v>
      </c>
      <c r="B4847" s="260">
        <v>1204.5200199999999</v>
      </c>
      <c r="C4847" s="260">
        <v>1222.73999</v>
      </c>
      <c r="D4847" s="260">
        <v>1204.5200199999999</v>
      </c>
      <c r="E4847" s="260">
        <v>1211.2299800000001</v>
      </c>
      <c r="F4847" s="261">
        <v>1211.2299800000001</v>
      </c>
      <c r="G4847" s="260">
        <v>1129200000</v>
      </c>
      <c r="H4847" s="263">
        <f t="shared" si="75"/>
        <v>5.5706504571008605E-3</v>
      </c>
      <c r="I4847" s="262"/>
      <c r="J4847" s="266">
        <v>4845</v>
      </c>
      <c r="K4847">
        <v>5.5706504571008605E-3</v>
      </c>
      <c r="L4847" s="267">
        <v>2.6872308743680351E-3</v>
      </c>
    </row>
    <row r="4848" spans="1:12" ht="14.4" x14ac:dyDescent="0.3">
      <c r="A4848" s="8">
        <v>37102</v>
      </c>
      <c r="B4848" s="260">
        <v>1205.8199460000001</v>
      </c>
      <c r="C4848" s="260">
        <v>1209.0500489999999</v>
      </c>
      <c r="D4848" s="260">
        <v>1200.410034</v>
      </c>
      <c r="E4848" s="260">
        <v>1204.5200199999999</v>
      </c>
      <c r="F4848" s="261">
        <v>1204.5200199999999</v>
      </c>
      <c r="G4848" s="260">
        <v>909100000</v>
      </c>
      <c r="H4848" s="263">
        <f t="shared" si="75"/>
        <v>-1.0780432056314163E-3</v>
      </c>
      <c r="I4848" s="262"/>
      <c r="J4848" s="266">
        <v>4846</v>
      </c>
      <c r="K4848">
        <v>-1.0780432056314163E-3</v>
      </c>
      <c r="L4848" s="267">
        <v>2.687687389752533E-3</v>
      </c>
    </row>
    <row r="4849" spans="1:12" ht="14.4" x14ac:dyDescent="0.3">
      <c r="A4849" s="8">
        <v>37099</v>
      </c>
      <c r="B4849" s="260">
        <v>1202.9300539999999</v>
      </c>
      <c r="C4849" s="260">
        <v>1209.26001</v>
      </c>
      <c r="D4849" s="260">
        <v>1195.98999</v>
      </c>
      <c r="E4849" s="260">
        <v>1205.8199460000001</v>
      </c>
      <c r="F4849" s="261">
        <v>1205.8199460000001</v>
      </c>
      <c r="G4849" s="260">
        <v>1015300000</v>
      </c>
      <c r="H4849" s="263">
        <f t="shared" si="75"/>
        <v>2.4023774203584289E-3</v>
      </c>
      <c r="I4849" s="262"/>
      <c r="J4849" s="266">
        <v>4847</v>
      </c>
      <c r="K4849">
        <v>2.4023774203584289E-3</v>
      </c>
      <c r="L4849" s="267">
        <v>2.6899937897589066E-3</v>
      </c>
    </row>
    <row r="4850" spans="1:12" ht="14.4" x14ac:dyDescent="0.3">
      <c r="A4850" s="8">
        <v>37098</v>
      </c>
      <c r="B4850" s="260">
        <v>1190.48999</v>
      </c>
      <c r="C4850" s="260">
        <v>1204.1800539999999</v>
      </c>
      <c r="D4850" s="260">
        <v>1182.650024</v>
      </c>
      <c r="E4850" s="260">
        <v>1202.9300539999999</v>
      </c>
      <c r="F4850" s="261">
        <v>1202.9300539999999</v>
      </c>
      <c r="G4850" s="260">
        <v>1213900000</v>
      </c>
      <c r="H4850" s="263">
        <f t="shared" si="75"/>
        <v>1.0449532633197438E-2</v>
      </c>
      <c r="I4850" s="262"/>
      <c r="J4850" s="266">
        <v>4848</v>
      </c>
      <c r="K4850">
        <v>1.0449532633197438E-2</v>
      </c>
      <c r="L4850" s="267">
        <v>2.6930523534761698E-3</v>
      </c>
    </row>
    <row r="4851" spans="1:12" ht="14.4" x14ac:dyDescent="0.3">
      <c r="A4851" s="8">
        <v>37097</v>
      </c>
      <c r="B4851" s="260">
        <v>1171.650024</v>
      </c>
      <c r="C4851" s="260">
        <v>1190.5200199999999</v>
      </c>
      <c r="D4851" s="260">
        <v>1171.280029</v>
      </c>
      <c r="E4851" s="260">
        <v>1190.48999</v>
      </c>
      <c r="F4851" s="261">
        <v>1190.48999</v>
      </c>
      <c r="G4851" s="260">
        <v>1280700000</v>
      </c>
      <c r="H4851" s="263">
        <f t="shared" si="75"/>
        <v>1.6079857990085274E-2</v>
      </c>
      <c r="I4851" s="262"/>
      <c r="J4851" s="266">
        <v>4849</v>
      </c>
      <c r="K4851">
        <v>1.6079857990085274E-2</v>
      </c>
      <c r="L4851" s="267">
        <v>2.7059284258514455E-3</v>
      </c>
    </row>
    <row r="4852" spans="1:12" ht="14.4" x14ac:dyDescent="0.3">
      <c r="A4852" s="8">
        <v>37096</v>
      </c>
      <c r="B4852" s="260">
        <v>1191.030029</v>
      </c>
      <c r="C4852" s="260">
        <v>1191.030029</v>
      </c>
      <c r="D4852" s="260">
        <v>1165.540039</v>
      </c>
      <c r="E4852" s="260">
        <v>1171.650024</v>
      </c>
      <c r="F4852" s="261">
        <v>1171.650024</v>
      </c>
      <c r="G4852" s="260">
        <v>1198700000</v>
      </c>
      <c r="H4852" s="263">
        <f t="shared" si="75"/>
        <v>-1.6271634239374819E-2</v>
      </c>
      <c r="I4852" s="262"/>
      <c r="J4852" s="266">
        <v>4850</v>
      </c>
      <c r="K4852">
        <v>-1.6271634239374819E-2</v>
      </c>
      <c r="L4852" s="267">
        <v>2.7098423393971259E-3</v>
      </c>
    </row>
    <row r="4853" spans="1:12" ht="14.4" x14ac:dyDescent="0.3">
      <c r="A4853" s="8">
        <v>37095</v>
      </c>
      <c r="B4853" s="260">
        <v>1210.849976</v>
      </c>
      <c r="C4853" s="260">
        <v>1215.219971</v>
      </c>
      <c r="D4853" s="260">
        <v>1190.5</v>
      </c>
      <c r="E4853" s="260">
        <v>1191.030029</v>
      </c>
      <c r="F4853" s="261">
        <v>1191.030029</v>
      </c>
      <c r="G4853" s="260">
        <v>986900000</v>
      </c>
      <c r="H4853" s="263">
        <f t="shared" si="75"/>
        <v>-1.636862319267202E-2</v>
      </c>
      <c r="I4853" s="262"/>
      <c r="J4853" s="266">
        <v>4851</v>
      </c>
      <c r="K4853">
        <v>-1.636862319267202E-2</v>
      </c>
      <c r="L4853" s="267">
        <v>2.7116059984039608E-3</v>
      </c>
    </row>
    <row r="4854" spans="1:12" ht="14.4" x14ac:dyDescent="0.3">
      <c r="A4854" s="8">
        <v>37092</v>
      </c>
      <c r="B4854" s="260">
        <v>1215.0200199999999</v>
      </c>
      <c r="C4854" s="260">
        <v>1215.6899410000001</v>
      </c>
      <c r="D4854" s="260">
        <v>1207.040039</v>
      </c>
      <c r="E4854" s="260">
        <v>1210.849976</v>
      </c>
      <c r="F4854" s="261">
        <v>1210.849976</v>
      </c>
      <c r="G4854" s="260">
        <v>1170900000</v>
      </c>
      <c r="H4854" s="263">
        <f t="shared" si="75"/>
        <v>-3.4320784278105655E-3</v>
      </c>
      <c r="I4854" s="262"/>
      <c r="J4854" s="266">
        <v>4852</v>
      </c>
      <c r="K4854">
        <v>-3.4320784278105655E-3</v>
      </c>
      <c r="L4854" s="267">
        <v>2.7120614424577514E-3</v>
      </c>
    </row>
    <row r="4855" spans="1:12" ht="14.4" x14ac:dyDescent="0.3">
      <c r="A4855" s="8">
        <v>37091</v>
      </c>
      <c r="B4855" s="260">
        <v>1207.709961</v>
      </c>
      <c r="C4855" s="260">
        <v>1225.040039</v>
      </c>
      <c r="D4855" s="260">
        <v>1205.8000489999999</v>
      </c>
      <c r="E4855" s="260">
        <v>1215.0200199999999</v>
      </c>
      <c r="F4855" s="261">
        <v>1215.0200199999999</v>
      </c>
      <c r="G4855" s="260">
        <v>1343500000</v>
      </c>
      <c r="H4855" s="263">
        <f t="shared" si="75"/>
        <v>6.0528266190229014E-3</v>
      </c>
      <c r="I4855" s="262"/>
      <c r="J4855" s="266">
        <v>4853</v>
      </c>
      <c r="K4855">
        <v>6.0528266190229014E-3</v>
      </c>
      <c r="L4855" s="267">
        <v>2.7146795693018806E-3</v>
      </c>
    </row>
    <row r="4856" spans="1:12" ht="14.4" x14ac:dyDescent="0.3">
      <c r="A4856" s="8">
        <v>37090</v>
      </c>
      <c r="B4856" s="260">
        <v>1214.4399410000001</v>
      </c>
      <c r="C4856" s="260">
        <v>1214.4399410000001</v>
      </c>
      <c r="D4856" s="260">
        <v>1198.329956</v>
      </c>
      <c r="E4856" s="260">
        <v>1207.709961</v>
      </c>
      <c r="F4856" s="261">
        <v>1207.709961</v>
      </c>
      <c r="G4856" s="260">
        <v>1316300000</v>
      </c>
      <c r="H4856" s="263">
        <f t="shared" si="75"/>
        <v>-5.5416326265244828E-3</v>
      </c>
      <c r="I4856" s="262"/>
      <c r="J4856" s="266">
        <v>4854</v>
      </c>
      <c r="K4856">
        <v>-5.5416326265244828E-3</v>
      </c>
      <c r="L4856" s="267">
        <v>2.7146964048198464E-3</v>
      </c>
    </row>
    <row r="4857" spans="1:12" ht="14.4" x14ac:dyDescent="0.3">
      <c r="A4857" s="8">
        <v>37089</v>
      </c>
      <c r="B4857" s="260">
        <v>1202.4499510000001</v>
      </c>
      <c r="C4857" s="260">
        <v>1215.3599850000001</v>
      </c>
      <c r="D4857" s="260">
        <v>1196.1400149999999</v>
      </c>
      <c r="E4857" s="260">
        <v>1214.4399410000001</v>
      </c>
      <c r="F4857" s="261">
        <v>1214.4399410000001</v>
      </c>
      <c r="G4857" s="260">
        <v>1238100000</v>
      </c>
      <c r="H4857" s="263">
        <f t="shared" si="75"/>
        <v>9.9713006682970329E-3</v>
      </c>
      <c r="I4857" s="262"/>
      <c r="J4857" s="266">
        <v>4855</v>
      </c>
      <c r="K4857">
        <v>9.9713006682970329E-3</v>
      </c>
      <c r="L4857" s="267">
        <v>2.7147019970739728E-3</v>
      </c>
    </row>
    <row r="4858" spans="1:12" ht="14.4" x14ac:dyDescent="0.3">
      <c r="A4858" s="8">
        <v>37088</v>
      </c>
      <c r="B4858" s="260">
        <v>1215.6800539999999</v>
      </c>
      <c r="C4858" s="260">
        <v>1219.630005</v>
      </c>
      <c r="D4858" s="260">
        <v>1200.0500489999999</v>
      </c>
      <c r="E4858" s="260">
        <v>1202.4499510000001</v>
      </c>
      <c r="F4858" s="261">
        <v>1202.4499510000001</v>
      </c>
      <c r="G4858" s="260">
        <v>1039800000</v>
      </c>
      <c r="H4858" s="263">
        <f t="shared" si="75"/>
        <v>-1.0882882347594948E-2</v>
      </c>
      <c r="I4858" s="262"/>
      <c r="J4858" s="266">
        <v>4856</v>
      </c>
      <c r="K4858">
        <v>-1.0882882347594948E-2</v>
      </c>
      <c r="L4858" s="267">
        <v>2.7171002791445422E-3</v>
      </c>
    </row>
    <row r="4859" spans="1:12" ht="14.4" x14ac:dyDescent="0.3">
      <c r="A4859" s="8">
        <v>37085</v>
      </c>
      <c r="B4859" s="260">
        <v>1208.1400149999999</v>
      </c>
      <c r="C4859" s="260">
        <v>1218.540039</v>
      </c>
      <c r="D4859" s="260">
        <v>1203.6099850000001</v>
      </c>
      <c r="E4859" s="260">
        <v>1215.6800539999999</v>
      </c>
      <c r="F4859" s="261">
        <v>1215.6800539999999</v>
      </c>
      <c r="G4859" s="260">
        <v>1121700000</v>
      </c>
      <c r="H4859" s="263">
        <f t="shared" si="75"/>
        <v>6.2410307633093166E-3</v>
      </c>
      <c r="I4859" s="262"/>
      <c r="J4859" s="266">
        <v>4857</v>
      </c>
      <c r="K4859">
        <v>6.2410307633093166E-3</v>
      </c>
      <c r="L4859" s="267">
        <v>2.7237566263064819E-3</v>
      </c>
    </row>
    <row r="4860" spans="1:12" ht="14.4" x14ac:dyDescent="0.3">
      <c r="A4860" s="8">
        <v>37084</v>
      </c>
      <c r="B4860" s="260">
        <v>1180.1800539999999</v>
      </c>
      <c r="C4860" s="260">
        <v>1210.25</v>
      </c>
      <c r="D4860" s="260">
        <v>1180.1800539999999</v>
      </c>
      <c r="E4860" s="260">
        <v>1208.1400149999999</v>
      </c>
      <c r="F4860" s="261">
        <v>1208.1400149999999</v>
      </c>
      <c r="G4860" s="260">
        <v>1394000000</v>
      </c>
      <c r="H4860" s="263">
        <f t="shared" si="75"/>
        <v>2.3691267197098406E-2</v>
      </c>
      <c r="I4860" s="262"/>
      <c r="J4860" s="266">
        <v>4858</v>
      </c>
      <c r="K4860">
        <v>2.3691267197098406E-2</v>
      </c>
      <c r="L4860" s="267">
        <v>2.7240554350075716E-3</v>
      </c>
    </row>
    <row r="4861" spans="1:12" ht="14.4" x14ac:dyDescent="0.3">
      <c r="A4861" s="8">
        <v>37083</v>
      </c>
      <c r="B4861" s="260">
        <v>1181.5200199999999</v>
      </c>
      <c r="C4861" s="260">
        <v>1184.9300539999999</v>
      </c>
      <c r="D4861" s="260">
        <v>1168.459961</v>
      </c>
      <c r="E4861" s="260">
        <v>1180.1800539999999</v>
      </c>
      <c r="F4861" s="261">
        <v>1180.1800539999999</v>
      </c>
      <c r="G4861" s="260">
        <v>1384100000</v>
      </c>
      <c r="H4861" s="263">
        <f t="shared" si="75"/>
        <v>-1.1341035084619251E-3</v>
      </c>
      <c r="I4861" s="262"/>
      <c r="J4861" s="266">
        <v>4859</v>
      </c>
      <c r="K4861">
        <v>-1.1341035084619251E-3</v>
      </c>
      <c r="L4861" s="267">
        <v>2.7280672352485635E-3</v>
      </c>
    </row>
    <row r="4862" spans="1:12" ht="14.4" x14ac:dyDescent="0.3">
      <c r="A4862" s="8">
        <v>37082</v>
      </c>
      <c r="B4862" s="260">
        <v>1198.780029</v>
      </c>
      <c r="C4862" s="260">
        <v>1203.4300539999999</v>
      </c>
      <c r="D4862" s="260">
        <v>1179.9300539999999</v>
      </c>
      <c r="E4862" s="260">
        <v>1181.5200199999999</v>
      </c>
      <c r="F4862" s="261">
        <v>1181.5200199999999</v>
      </c>
      <c r="G4862" s="260">
        <v>1263800000</v>
      </c>
      <c r="H4862" s="263">
        <f t="shared" si="75"/>
        <v>-1.4397978430119545E-2</v>
      </c>
      <c r="I4862" s="262"/>
      <c r="J4862" s="266">
        <v>4860</v>
      </c>
      <c r="K4862">
        <v>-1.4397978430119545E-2</v>
      </c>
      <c r="L4862" s="267">
        <v>2.7281919312140729E-3</v>
      </c>
    </row>
    <row r="4863" spans="1:12" ht="14.4" x14ac:dyDescent="0.3">
      <c r="A4863" s="8">
        <v>37081</v>
      </c>
      <c r="B4863" s="260">
        <v>1190.589966</v>
      </c>
      <c r="C4863" s="260">
        <v>1201.76001</v>
      </c>
      <c r="D4863" s="260">
        <v>1189.75</v>
      </c>
      <c r="E4863" s="260">
        <v>1198.780029</v>
      </c>
      <c r="F4863" s="261">
        <v>1198.780029</v>
      </c>
      <c r="G4863" s="260">
        <v>1045700000</v>
      </c>
      <c r="H4863" s="263">
        <f t="shared" si="75"/>
        <v>6.8789954844958008E-3</v>
      </c>
      <c r="I4863" s="262"/>
      <c r="J4863" s="266">
        <v>4861</v>
      </c>
      <c r="K4863">
        <v>6.8789954844958008E-3</v>
      </c>
      <c r="L4863" s="267">
        <v>2.7300953987048891E-3</v>
      </c>
    </row>
    <row r="4864" spans="1:12" ht="14.4" x14ac:dyDescent="0.3">
      <c r="A4864" s="8">
        <v>37078</v>
      </c>
      <c r="B4864" s="260">
        <v>1219.23999</v>
      </c>
      <c r="C4864" s="260">
        <v>1219.23999</v>
      </c>
      <c r="D4864" s="260">
        <v>1188.73999</v>
      </c>
      <c r="E4864" s="260">
        <v>1190.589966</v>
      </c>
      <c r="F4864" s="261">
        <v>1190.589966</v>
      </c>
      <c r="G4864" s="260">
        <v>1056700000</v>
      </c>
      <c r="H4864" s="263">
        <f t="shared" si="75"/>
        <v>-2.3498264685363569E-2</v>
      </c>
      <c r="I4864" s="262"/>
      <c r="J4864" s="266">
        <v>4862</v>
      </c>
      <c r="K4864">
        <v>-2.3498264685363569E-2</v>
      </c>
      <c r="L4864" s="267">
        <v>2.7349863529738212E-3</v>
      </c>
    </row>
    <row r="4865" spans="1:12" ht="14.4" x14ac:dyDescent="0.3">
      <c r="A4865" s="8">
        <v>37077</v>
      </c>
      <c r="B4865" s="260">
        <v>1234.4499510000001</v>
      </c>
      <c r="C4865" s="260">
        <v>1234.4499510000001</v>
      </c>
      <c r="D4865" s="260">
        <v>1219.150024</v>
      </c>
      <c r="E4865" s="260">
        <v>1219.23999</v>
      </c>
      <c r="F4865" s="261">
        <v>1219.23999</v>
      </c>
      <c r="G4865" s="260">
        <v>934900000</v>
      </c>
      <c r="H4865" s="263">
        <f t="shared" si="75"/>
        <v>-1.2321245577982951E-2</v>
      </c>
      <c r="I4865" s="262"/>
      <c r="J4865" s="266">
        <v>4863</v>
      </c>
      <c r="K4865">
        <v>-1.2321245577982951E-2</v>
      </c>
      <c r="L4865" s="267">
        <v>2.7352751623637367E-3</v>
      </c>
    </row>
    <row r="4866" spans="1:12" ht="14.4" x14ac:dyDescent="0.3">
      <c r="A4866" s="8">
        <v>37075</v>
      </c>
      <c r="B4866" s="260">
        <v>1236.709961</v>
      </c>
      <c r="C4866" s="260">
        <v>1236.709961</v>
      </c>
      <c r="D4866" s="260">
        <v>1229.4300539999999</v>
      </c>
      <c r="E4866" s="260">
        <v>1234.4499510000001</v>
      </c>
      <c r="F4866" s="261">
        <v>1234.4499510000001</v>
      </c>
      <c r="G4866" s="260">
        <v>622110000</v>
      </c>
      <c r="H4866" s="263">
        <f t="shared" si="75"/>
        <v>-1.835516570630306E-3</v>
      </c>
      <c r="I4866" s="262"/>
      <c r="J4866" s="266">
        <v>4864</v>
      </c>
      <c r="K4866">
        <v>-1.835516570630306E-3</v>
      </c>
      <c r="L4866" s="267">
        <v>2.7373032286898704E-3</v>
      </c>
    </row>
    <row r="4867" spans="1:12" ht="14.4" x14ac:dyDescent="0.3">
      <c r="A4867" s="8">
        <v>37074</v>
      </c>
      <c r="B4867" s="260">
        <v>1224.420044</v>
      </c>
      <c r="C4867" s="260">
        <v>1239.780029</v>
      </c>
      <c r="D4867" s="260">
        <v>1224.030029</v>
      </c>
      <c r="E4867" s="260">
        <v>1236.719971</v>
      </c>
      <c r="F4867" s="261">
        <v>1236.719971</v>
      </c>
      <c r="G4867" s="260">
        <v>1128300000</v>
      </c>
      <c r="H4867" s="263">
        <f t="shared" si="75"/>
        <v>1.00785425681629E-2</v>
      </c>
      <c r="I4867" s="262"/>
      <c r="J4867" s="266">
        <v>4865</v>
      </c>
      <c r="K4867">
        <v>1.00785425681629E-2</v>
      </c>
      <c r="L4867" s="267">
        <v>2.7382782442131504E-3</v>
      </c>
    </row>
    <row r="4868" spans="1:12" ht="14.4" x14ac:dyDescent="0.3">
      <c r="A4868" s="8">
        <v>37071</v>
      </c>
      <c r="B4868" s="260">
        <v>1226.1999510000001</v>
      </c>
      <c r="C4868" s="260">
        <v>1237.290039</v>
      </c>
      <c r="D4868" s="260">
        <v>1221.1400149999999</v>
      </c>
      <c r="E4868" s="260">
        <v>1224.380005</v>
      </c>
      <c r="F4868" s="261">
        <v>1224.380005</v>
      </c>
      <c r="G4868" s="260">
        <v>1832360000</v>
      </c>
      <c r="H4868" s="263">
        <f t="shared" ref="H4868:H4931" si="76">(F4868-F4869)/F4869</f>
        <v>-1.4842163372424345E-3</v>
      </c>
      <c r="I4868" s="262"/>
      <c r="J4868" s="266">
        <v>4866</v>
      </c>
      <c r="K4868">
        <v>-1.4842163372424345E-3</v>
      </c>
      <c r="L4868" s="267">
        <v>2.7422184718900356E-3</v>
      </c>
    </row>
    <row r="4869" spans="1:12" ht="14.4" x14ac:dyDescent="0.3">
      <c r="A4869" s="8">
        <v>37070</v>
      </c>
      <c r="B4869" s="260">
        <v>1211.0699460000001</v>
      </c>
      <c r="C4869" s="260">
        <v>1234.4399410000001</v>
      </c>
      <c r="D4869" s="260">
        <v>1211.0699460000001</v>
      </c>
      <c r="E4869" s="260">
        <v>1226.1999510000001</v>
      </c>
      <c r="F4869" s="261">
        <v>1226.1999510000001</v>
      </c>
      <c r="G4869" s="260">
        <v>1327300000</v>
      </c>
      <c r="H4869" s="263">
        <f t="shared" si="76"/>
        <v>1.2493089313274051E-2</v>
      </c>
      <c r="I4869" s="262"/>
      <c r="J4869" s="266">
        <v>4867</v>
      </c>
      <c r="K4869">
        <v>1.2493089313274051E-2</v>
      </c>
      <c r="L4869" s="267">
        <v>2.7476455123355468E-3</v>
      </c>
    </row>
    <row r="4870" spans="1:12" ht="14.4" x14ac:dyDescent="0.3">
      <c r="A4870" s="8">
        <v>37069</v>
      </c>
      <c r="B4870" s="260">
        <v>1216.76001</v>
      </c>
      <c r="C4870" s="260">
        <v>1219.920044</v>
      </c>
      <c r="D4870" s="260">
        <v>1207.290039</v>
      </c>
      <c r="E4870" s="260">
        <v>1211.0699460000001</v>
      </c>
      <c r="F4870" s="261">
        <v>1211.0699460000001</v>
      </c>
      <c r="G4870" s="260">
        <v>1162100000</v>
      </c>
      <c r="H4870" s="263">
        <f t="shared" si="76"/>
        <v>-4.6764061550641309E-3</v>
      </c>
      <c r="I4870" s="262"/>
      <c r="J4870" s="266">
        <v>4868</v>
      </c>
      <c r="K4870">
        <v>-4.6764061550641309E-3</v>
      </c>
      <c r="L4870" s="267">
        <v>2.7513653041314457E-3</v>
      </c>
    </row>
    <row r="4871" spans="1:12" ht="14.4" x14ac:dyDescent="0.3">
      <c r="A4871" s="8">
        <v>37068</v>
      </c>
      <c r="B4871" s="260">
        <v>1218.599976</v>
      </c>
      <c r="C4871" s="260">
        <v>1220.6999510000001</v>
      </c>
      <c r="D4871" s="260">
        <v>1204.6400149999999</v>
      </c>
      <c r="E4871" s="260">
        <v>1216.76001</v>
      </c>
      <c r="F4871" s="261">
        <v>1216.76001</v>
      </c>
      <c r="G4871" s="260">
        <v>1198900000</v>
      </c>
      <c r="H4871" s="263">
        <f t="shared" si="76"/>
        <v>-1.5099015560788129E-3</v>
      </c>
      <c r="I4871" s="262"/>
      <c r="J4871" s="266">
        <v>4869</v>
      </c>
      <c r="K4871">
        <v>-1.5099015560788129E-3</v>
      </c>
      <c r="L4871" s="267">
        <v>2.7587707226623321E-3</v>
      </c>
    </row>
    <row r="4872" spans="1:12" ht="14.4" x14ac:dyDescent="0.3">
      <c r="A4872" s="8">
        <v>37067</v>
      </c>
      <c r="B4872" s="260">
        <v>1225.349976</v>
      </c>
      <c r="C4872" s="260">
        <v>1231.5</v>
      </c>
      <c r="D4872" s="260">
        <v>1213.599976</v>
      </c>
      <c r="E4872" s="260">
        <v>1218.599976</v>
      </c>
      <c r="F4872" s="261">
        <v>1218.599976</v>
      </c>
      <c r="G4872" s="260">
        <v>1050100000</v>
      </c>
      <c r="H4872" s="263">
        <f t="shared" si="76"/>
        <v>-5.5086302951867852E-3</v>
      </c>
      <c r="I4872" s="262"/>
      <c r="J4872" s="266">
        <v>4870</v>
      </c>
      <c r="K4872">
        <v>-5.5086302951867852E-3</v>
      </c>
      <c r="L4872" s="267">
        <v>2.7592521494886543E-3</v>
      </c>
    </row>
    <row r="4873" spans="1:12" ht="14.4" x14ac:dyDescent="0.3">
      <c r="A4873" s="8">
        <v>37064</v>
      </c>
      <c r="B4873" s="260">
        <v>1237.040039</v>
      </c>
      <c r="C4873" s="260">
        <v>1237.7299800000001</v>
      </c>
      <c r="D4873" s="260">
        <v>1221.410034</v>
      </c>
      <c r="E4873" s="260">
        <v>1225.349976</v>
      </c>
      <c r="F4873" s="261">
        <v>1225.349976</v>
      </c>
      <c r="G4873" s="260">
        <v>1189200000</v>
      </c>
      <c r="H4873" s="263">
        <f t="shared" si="76"/>
        <v>-9.4500279954156038E-3</v>
      </c>
      <c r="I4873" s="262"/>
      <c r="J4873" s="266">
        <v>4871</v>
      </c>
      <c r="K4873">
        <v>-9.4500279954156038E-3</v>
      </c>
      <c r="L4873" s="267">
        <v>2.759425185375993E-3</v>
      </c>
    </row>
    <row r="4874" spans="1:12" ht="14.4" x14ac:dyDescent="0.3">
      <c r="A4874" s="8">
        <v>37063</v>
      </c>
      <c r="B4874" s="260">
        <v>1223.1400149999999</v>
      </c>
      <c r="C4874" s="260">
        <v>1240.23999</v>
      </c>
      <c r="D4874" s="260">
        <v>1220.25</v>
      </c>
      <c r="E4874" s="260">
        <v>1237.040039</v>
      </c>
      <c r="F4874" s="261">
        <v>1237.040039</v>
      </c>
      <c r="G4874" s="260">
        <v>1546820000</v>
      </c>
      <c r="H4874" s="263">
        <f t="shared" si="76"/>
        <v>1.1364213278559144E-2</v>
      </c>
      <c r="I4874" s="262"/>
      <c r="J4874" s="266">
        <v>4872</v>
      </c>
      <c r="K4874">
        <v>1.1364213278559144E-2</v>
      </c>
      <c r="L4874" s="267">
        <v>2.7623911167774661E-3</v>
      </c>
    </row>
    <row r="4875" spans="1:12" ht="14.4" x14ac:dyDescent="0.3">
      <c r="A4875" s="8">
        <v>37062</v>
      </c>
      <c r="B4875" s="260">
        <v>1212.579956</v>
      </c>
      <c r="C4875" s="260">
        <v>1225.6099850000001</v>
      </c>
      <c r="D4875" s="260">
        <v>1210.0699460000001</v>
      </c>
      <c r="E4875" s="260">
        <v>1223.1400149999999</v>
      </c>
      <c r="F4875" s="261">
        <v>1223.1400149999999</v>
      </c>
      <c r="G4875" s="260">
        <v>1350100000</v>
      </c>
      <c r="H4875" s="263">
        <f t="shared" si="76"/>
        <v>8.7087527282200192E-3</v>
      </c>
      <c r="I4875" s="262"/>
      <c r="J4875" s="266">
        <v>4873</v>
      </c>
      <c r="K4875">
        <v>8.7087527282200192E-3</v>
      </c>
      <c r="L4875" s="267">
        <v>2.7628316524479237E-3</v>
      </c>
    </row>
    <row r="4876" spans="1:12" ht="14.4" x14ac:dyDescent="0.3">
      <c r="A4876" s="8">
        <v>37061</v>
      </c>
      <c r="B4876" s="260">
        <v>1208.4300539999999</v>
      </c>
      <c r="C4876" s="260">
        <v>1226.1099850000001</v>
      </c>
      <c r="D4876" s="260">
        <v>1207.709961</v>
      </c>
      <c r="E4876" s="260">
        <v>1212.579956</v>
      </c>
      <c r="F4876" s="261">
        <v>1212.579956</v>
      </c>
      <c r="G4876" s="260">
        <v>1184900000</v>
      </c>
      <c r="H4876" s="263">
        <f t="shared" si="76"/>
        <v>3.4341267715608395E-3</v>
      </c>
      <c r="I4876" s="262"/>
      <c r="J4876" s="266">
        <v>4874</v>
      </c>
      <c r="K4876">
        <v>3.4341267715608395E-3</v>
      </c>
      <c r="L4876" s="267">
        <v>2.7632869851152405E-3</v>
      </c>
    </row>
    <row r="4877" spans="1:12" ht="14.4" x14ac:dyDescent="0.3">
      <c r="A4877" s="8">
        <v>37060</v>
      </c>
      <c r="B4877" s="260">
        <v>1214.3599850000001</v>
      </c>
      <c r="C4877" s="260">
        <v>1221.2299800000001</v>
      </c>
      <c r="D4877" s="260">
        <v>1208.329956</v>
      </c>
      <c r="E4877" s="260">
        <v>1208.4300539999999</v>
      </c>
      <c r="F4877" s="261">
        <v>1208.4300539999999</v>
      </c>
      <c r="G4877" s="260">
        <v>1111600000</v>
      </c>
      <c r="H4877" s="263">
        <f t="shared" si="76"/>
        <v>-4.8831739132116775E-3</v>
      </c>
      <c r="I4877" s="262"/>
      <c r="J4877" s="266">
        <v>4875</v>
      </c>
      <c r="K4877">
        <v>-4.8831739132116775E-3</v>
      </c>
      <c r="L4877" s="267">
        <v>2.766417121383495E-3</v>
      </c>
    </row>
    <row r="4878" spans="1:12" ht="14.4" x14ac:dyDescent="0.3">
      <c r="A4878" s="8">
        <v>37057</v>
      </c>
      <c r="B4878" s="260">
        <v>1219.869995</v>
      </c>
      <c r="C4878" s="260">
        <v>1221.5</v>
      </c>
      <c r="D4878" s="260">
        <v>1203.030029</v>
      </c>
      <c r="E4878" s="260">
        <v>1214.3599850000001</v>
      </c>
      <c r="F4878" s="261">
        <v>1214.3599850000001</v>
      </c>
      <c r="G4878" s="260">
        <v>1635550000</v>
      </c>
      <c r="H4878" s="263">
        <f t="shared" si="76"/>
        <v>-4.516882965057244E-3</v>
      </c>
      <c r="I4878" s="262"/>
      <c r="J4878" s="266">
        <v>4876</v>
      </c>
      <c r="K4878">
        <v>-4.516882965057244E-3</v>
      </c>
      <c r="L4878" s="267">
        <v>2.7692317470553647E-3</v>
      </c>
    </row>
    <row r="4879" spans="1:12" ht="14.4" x14ac:dyDescent="0.3">
      <c r="A4879" s="8">
        <v>37056</v>
      </c>
      <c r="B4879" s="260">
        <v>1241.599976</v>
      </c>
      <c r="C4879" s="260">
        <v>1241.599976</v>
      </c>
      <c r="D4879" s="260">
        <v>1218.900024</v>
      </c>
      <c r="E4879" s="260">
        <v>1219.869995</v>
      </c>
      <c r="F4879" s="261">
        <v>1219.869995</v>
      </c>
      <c r="G4879" s="260">
        <v>1242900000</v>
      </c>
      <c r="H4879" s="263">
        <f t="shared" si="76"/>
        <v>-1.7501595860211223E-2</v>
      </c>
      <c r="I4879" s="262"/>
      <c r="J4879" s="266">
        <v>4877</v>
      </c>
      <c r="K4879">
        <v>-1.7501595860211223E-2</v>
      </c>
      <c r="L4879" s="267">
        <v>2.7737521813856235E-3</v>
      </c>
    </row>
    <row r="4880" spans="1:12" ht="14.4" x14ac:dyDescent="0.3">
      <c r="A4880" s="8">
        <v>37055</v>
      </c>
      <c r="B4880" s="260">
        <v>1255.849976</v>
      </c>
      <c r="C4880" s="260">
        <v>1259.75</v>
      </c>
      <c r="D4880" s="260">
        <v>1241.589966</v>
      </c>
      <c r="E4880" s="260">
        <v>1241.599976</v>
      </c>
      <c r="F4880" s="261">
        <v>1241.599976</v>
      </c>
      <c r="G4880" s="260">
        <v>1063600000</v>
      </c>
      <c r="H4880" s="263">
        <f t="shared" si="76"/>
        <v>-1.1346896741112014E-2</v>
      </c>
      <c r="I4880" s="262"/>
      <c r="J4880" s="266">
        <v>4878</v>
      </c>
      <c r="K4880">
        <v>-1.1346896741112014E-2</v>
      </c>
      <c r="L4880" s="267">
        <v>2.7740469690021598E-3</v>
      </c>
    </row>
    <row r="4881" spans="1:12" ht="14.4" x14ac:dyDescent="0.3">
      <c r="A4881" s="8">
        <v>37054</v>
      </c>
      <c r="B4881" s="260">
        <v>1254.3900149999999</v>
      </c>
      <c r="C4881" s="260">
        <v>1261</v>
      </c>
      <c r="D4881" s="260">
        <v>1235.75</v>
      </c>
      <c r="E4881" s="260">
        <v>1255.849976</v>
      </c>
      <c r="F4881" s="261">
        <v>1255.849976</v>
      </c>
      <c r="G4881" s="260">
        <v>1136500000</v>
      </c>
      <c r="H4881" s="263">
        <f t="shared" si="76"/>
        <v>1.1638812351356458E-3</v>
      </c>
      <c r="I4881" s="262"/>
      <c r="J4881" s="266">
        <v>4879</v>
      </c>
      <c r="K4881">
        <v>1.1638812351356458E-3</v>
      </c>
      <c r="L4881" s="267">
        <v>2.7755929587760099E-3</v>
      </c>
    </row>
    <row r="4882" spans="1:12" ht="14.4" x14ac:dyDescent="0.3">
      <c r="A4882" s="8">
        <v>37053</v>
      </c>
      <c r="B4882" s="260">
        <v>1264.959961</v>
      </c>
      <c r="C4882" s="260">
        <v>1264.959961</v>
      </c>
      <c r="D4882" s="260">
        <v>1249.2299800000001</v>
      </c>
      <c r="E4882" s="260">
        <v>1254.3900149999999</v>
      </c>
      <c r="F4882" s="261">
        <v>1254.3900149999999</v>
      </c>
      <c r="G4882" s="260">
        <v>870100000</v>
      </c>
      <c r="H4882" s="263">
        <f t="shared" si="76"/>
        <v>-8.355953015022009E-3</v>
      </c>
      <c r="I4882" s="262"/>
      <c r="J4882" s="266">
        <v>4880</v>
      </c>
      <c r="K4882">
        <v>-8.355953015022009E-3</v>
      </c>
      <c r="L4882" s="267">
        <v>2.7760558521344736E-3</v>
      </c>
    </row>
    <row r="4883" spans="1:12" ht="14.4" x14ac:dyDescent="0.3">
      <c r="A4883" s="8">
        <v>37050</v>
      </c>
      <c r="B4883" s="260">
        <v>1276.959961</v>
      </c>
      <c r="C4883" s="260">
        <v>1277.1099850000001</v>
      </c>
      <c r="D4883" s="260">
        <v>1259.98999</v>
      </c>
      <c r="E4883" s="260">
        <v>1264.959961</v>
      </c>
      <c r="F4883" s="261">
        <v>1264.959961</v>
      </c>
      <c r="G4883" s="260">
        <v>726200000</v>
      </c>
      <c r="H4883" s="263">
        <f t="shared" si="76"/>
        <v>-9.3973189187566072E-3</v>
      </c>
      <c r="I4883" s="262"/>
      <c r="J4883" s="266">
        <v>4881</v>
      </c>
      <c r="K4883">
        <v>-9.3973189187566072E-3</v>
      </c>
      <c r="L4883" s="267">
        <v>2.7817618701210566E-3</v>
      </c>
    </row>
    <row r="4884" spans="1:12" ht="14.4" x14ac:dyDescent="0.3">
      <c r="A4884" s="8">
        <v>37049</v>
      </c>
      <c r="B4884" s="260">
        <v>1270.030029</v>
      </c>
      <c r="C4884" s="260">
        <v>1277.079956</v>
      </c>
      <c r="D4884" s="260">
        <v>1265.079956</v>
      </c>
      <c r="E4884" s="260">
        <v>1276.959961</v>
      </c>
      <c r="F4884" s="261">
        <v>1276.959961</v>
      </c>
      <c r="G4884" s="260">
        <v>1089600000</v>
      </c>
      <c r="H4884" s="263">
        <f t="shared" si="76"/>
        <v>5.4565103515359543E-3</v>
      </c>
      <c r="I4884" s="262"/>
      <c r="J4884" s="266">
        <v>4882</v>
      </c>
      <c r="K4884">
        <v>5.4565103515359543E-3</v>
      </c>
      <c r="L4884" s="267">
        <v>2.7826887334102086E-3</v>
      </c>
    </row>
    <row r="4885" spans="1:12" ht="14.4" x14ac:dyDescent="0.3">
      <c r="A4885" s="8">
        <v>37048</v>
      </c>
      <c r="B4885" s="260">
        <v>1283.5699460000001</v>
      </c>
      <c r="C4885" s="260">
        <v>1283.849976</v>
      </c>
      <c r="D4885" s="260">
        <v>1269.01001</v>
      </c>
      <c r="E4885" s="260">
        <v>1270.030029</v>
      </c>
      <c r="F4885" s="261">
        <v>1270.030029</v>
      </c>
      <c r="G4885" s="260">
        <v>1061900000</v>
      </c>
      <c r="H4885" s="263">
        <f t="shared" si="76"/>
        <v>-1.0548639785618709E-2</v>
      </c>
      <c r="I4885" s="262"/>
      <c r="J4885" s="266">
        <v>4883</v>
      </c>
      <c r="K4885">
        <v>-1.0548639785618709E-2</v>
      </c>
      <c r="L4885" s="267">
        <v>2.7865782063148299E-3</v>
      </c>
    </row>
    <row r="4886" spans="1:12" ht="14.4" x14ac:dyDescent="0.3">
      <c r="A4886" s="8">
        <v>37047</v>
      </c>
      <c r="B4886" s="260">
        <v>1267.1099850000001</v>
      </c>
      <c r="C4886" s="260">
        <v>1286.619995</v>
      </c>
      <c r="D4886" s="260">
        <v>1267.1099850000001</v>
      </c>
      <c r="E4886" s="260">
        <v>1283.5699460000001</v>
      </c>
      <c r="F4886" s="261">
        <v>1283.5699460000001</v>
      </c>
      <c r="G4886" s="260">
        <v>1116800000</v>
      </c>
      <c r="H4886" s="263">
        <f t="shared" si="76"/>
        <v>1.2990159650584728E-2</v>
      </c>
      <c r="I4886" s="262"/>
      <c r="J4886" s="266">
        <v>4884</v>
      </c>
      <c r="K4886">
        <v>1.2990159650584728E-2</v>
      </c>
      <c r="L4886" s="267">
        <v>2.788483784338333E-3</v>
      </c>
    </row>
    <row r="4887" spans="1:12" ht="14.4" x14ac:dyDescent="0.3">
      <c r="A4887" s="8">
        <v>37046</v>
      </c>
      <c r="B4887" s="260">
        <v>1260.670044</v>
      </c>
      <c r="C4887" s="260">
        <v>1267.170044</v>
      </c>
      <c r="D4887" s="260">
        <v>1256.3599850000001</v>
      </c>
      <c r="E4887" s="260">
        <v>1267.1099850000001</v>
      </c>
      <c r="F4887" s="261">
        <v>1267.1099850000001</v>
      </c>
      <c r="G4887" s="260">
        <v>836500000</v>
      </c>
      <c r="H4887" s="263">
        <f t="shared" si="76"/>
        <v>5.108347763675497E-3</v>
      </c>
      <c r="I4887" s="262"/>
      <c r="J4887" s="266">
        <v>4885</v>
      </c>
      <c r="K4887">
        <v>5.108347763675497E-3</v>
      </c>
      <c r="L4887" s="267">
        <v>2.7929089824626848E-3</v>
      </c>
    </row>
    <row r="4888" spans="1:12" ht="14.4" x14ac:dyDescent="0.3">
      <c r="A4888" s="8">
        <v>37043</v>
      </c>
      <c r="B4888" s="260">
        <v>1255.8199460000001</v>
      </c>
      <c r="C4888" s="260">
        <v>1265.339966</v>
      </c>
      <c r="D4888" s="260">
        <v>1246.880005</v>
      </c>
      <c r="E4888" s="260">
        <v>1260.670044</v>
      </c>
      <c r="F4888" s="261">
        <v>1260.670044</v>
      </c>
      <c r="G4888" s="260">
        <v>1015000000</v>
      </c>
      <c r="H4888" s="263">
        <f t="shared" si="76"/>
        <v>3.8620966448639992E-3</v>
      </c>
      <c r="I4888" s="262"/>
      <c r="J4888" s="266">
        <v>4886</v>
      </c>
      <c r="K4888">
        <v>3.8620966448639992E-3</v>
      </c>
      <c r="L4888" s="267">
        <v>2.7937244070874844E-3</v>
      </c>
    </row>
    <row r="4889" spans="1:12" ht="14.4" x14ac:dyDescent="0.3">
      <c r="A4889" s="8">
        <v>37042</v>
      </c>
      <c r="B4889" s="260">
        <v>1248.079956</v>
      </c>
      <c r="C4889" s="260">
        <v>1261.910034</v>
      </c>
      <c r="D4889" s="260">
        <v>1248.0699460000001</v>
      </c>
      <c r="E4889" s="260">
        <v>1255.8199460000001</v>
      </c>
      <c r="F4889" s="261">
        <v>1255.8199460000001</v>
      </c>
      <c r="G4889" s="260">
        <v>1226600000</v>
      </c>
      <c r="H4889" s="263">
        <f t="shared" si="76"/>
        <v>6.201517749556771E-3</v>
      </c>
      <c r="I4889" s="262"/>
      <c r="J4889" s="266">
        <v>4887</v>
      </c>
      <c r="K4889">
        <v>6.201517749556771E-3</v>
      </c>
      <c r="L4889" s="267">
        <v>2.7985156099325959E-3</v>
      </c>
    </row>
    <row r="4890" spans="1:12" ht="14.4" x14ac:dyDescent="0.3">
      <c r="A4890" s="8">
        <v>37041</v>
      </c>
      <c r="B4890" s="260">
        <v>1267.9300539999999</v>
      </c>
      <c r="C4890" s="260">
        <v>1267.9300539999999</v>
      </c>
      <c r="D4890" s="260">
        <v>1245.959961</v>
      </c>
      <c r="E4890" s="260">
        <v>1248.079956</v>
      </c>
      <c r="F4890" s="261">
        <v>1248.079956</v>
      </c>
      <c r="G4890" s="260">
        <v>1158600000</v>
      </c>
      <c r="H4890" s="263">
        <f t="shared" si="76"/>
        <v>-1.5655515016288028E-2</v>
      </c>
      <c r="I4890" s="262"/>
      <c r="J4890" s="266">
        <v>4888</v>
      </c>
      <c r="K4890">
        <v>-1.5655515016288028E-2</v>
      </c>
      <c r="L4890" s="267">
        <v>2.8000409554937737E-3</v>
      </c>
    </row>
    <row r="4891" spans="1:12" ht="14.4" x14ac:dyDescent="0.3">
      <c r="A4891" s="8">
        <v>37040</v>
      </c>
      <c r="B4891" s="260">
        <v>1277.8900149999999</v>
      </c>
      <c r="C4891" s="260">
        <v>1278.420044</v>
      </c>
      <c r="D4891" s="260">
        <v>1265.410034</v>
      </c>
      <c r="E4891" s="260">
        <v>1267.9300539999999</v>
      </c>
      <c r="F4891" s="261">
        <v>1267.9300539999999</v>
      </c>
      <c r="G4891" s="260">
        <v>1026000000</v>
      </c>
      <c r="H4891" s="263">
        <f t="shared" si="76"/>
        <v>-7.7940674730133342E-3</v>
      </c>
      <c r="I4891" s="262"/>
      <c r="J4891" s="266">
        <v>4889</v>
      </c>
      <c r="K4891">
        <v>-7.7940674730133342E-3</v>
      </c>
      <c r="L4891" s="267">
        <v>2.8003954227248358E-3</v>
      </c>
    </row>
    <row r="4892" spans="1:12" ht="14.4" x14ac:dyDescent="0.3">
      <c r="A4892" s="8">
        <v>37036</v>
      </c>
      <c r="B4892" s="260">
        <v>1293.170044</v>
      </c>
      <c r="C4892" s="260">
        <v>1293.170044</v>
      </c>
      <c r="D4892" s="260">
        <v>1276.420044</v>
      </c>
      <c r="E4892" s="260">
        <v>1277.8900149999999</v>
      </c>
      <c r="F4892" s="261">
        <v>1277.8900149999999</v>
      </c>
      <c r="G4892" s="260">
        <v>828100000</v>
      </c>
      <c r="H4892" s="263">
        <f t="shared" si="76"/>
        <v>-1.1815947230525248E-2</v>
      </c>
      <c r="I4892" s="262"/>
      <c r="J4892" s="266">
        <v>4890</v>
      </c>
      <c r="K4892">
        <v>-1.1815947230525248E-2</v>
      </c>
      <c r="L4892" s="267">
        <v>2.8021447536719668E-3</v>
      </c>
    </row>
    <row r="4893" spans="1:12" ht="14.4" x14ac:dyDescent="0.3">
      <c r="A4893" s="8">
        <v>37035</v>
      </c>
      <c r="B4893" s="260">
        <v>1289.0500489999999</v>
      </c>
      <c r="C4893" s="260">
        <v>1295.040039</v>
      </c>
      <c r="D4893" s="260">
        <v>1281.219971</v>
      </c>
      <c r="E4893" s="260">
        <v>1293.170044</v>
      </c>
      <c r="F4893" s="261">
        <v>1293.170044</v>
      </c>
      <c r="G4893" s="260">
        <v>1100700000</v>
      </c>
      <c r="H4893" s="263">
        <f t="shared" si="76"/>
        <v>3.1961482047932629E-3</v>
      </c>
      <c r="I4893" s="262"/>
      <c r="J4893" s="266">
        <v>4891</v>
      </c>
      <c r="K4893">
        <v>3.1961482047932629E-3</v>
      </c>
      <c r="L4893" s="267">
        <v>2.8059819734723092E-3</v>
      </c>
    </row>
    <row r="4894" spans="1:12" ht="14.4" x14ac:dyDescent="0.3">
      <c r="A4894" s="8">
        <v>37034</v>
      </c>
      <c r="B4894" s="260">
        <v>1309.380005</v>
      </c>
      <c r="C4894" s="260">
        <v>1309.380005</v>
      </c>
      <c r="D4894" s="260">
        <v>1288.6999510000001</v>
      </c>
      <c r="E4894" s="260">
        <v>1289.0500489999999</v>
      </c>
      <c r="F4894" s="261">
        <v>1289.0500489999999</v>
      </c>
      <c r="G4894" s="260">
        <v>1134800000</v>
      </c>
      <c r="H4894" s="263">
        <f t="shared" si="76"/>
        <v>-1.5526398694319484E-2</v>
      </c>
      <c r="I4894" s="262"/>
      <c r="J4894" s="266">
        <v>4892</v>
      </c>
      <c r="K4894">
        <v>-1.5526398694319484E-2</v>
      </c>
      <c r="L4894" s="267">
        <v>2.8103256480895415E-3</v>
      </c>
    </row>
    <row r="4895" spans="1:12" ht="14.4" x14ac:dyDescent="0.3">
      <c r="A4895" s="8">
        <v>37033</v>
      </c>
      <c r="B4895" s="260">
        <v>1312.829956</v>
      </c>
      <c r="C4895" s="260">
        <v>1315.9300539999999</v>
      </c>
      <c r="D4895" s="260">
        <v>1306.8900149999999</v>
      </c>
      <c r="E4895" s="260">
        <v>1309.380005</v>
      </c>
      <c r="F4895" s="261">
        <v>1309.380005</v>
      </c>
      <c r="G4895" s="260">
        <v>1260400000</v>
      </c>
      <c r="H4895" s="263">
        <f t="shared" si="76"/>
        <v>-2.6278734608643065E-3</v>
      </c>
      <c r="I4895" s="262"/>
      <c r="J4895" s="266">
        <v>4893</v>
      </c>
      <c r="K4895">
        <v>-2.6278734608643065E-3</v>
      </c>
      <c r="L4895" s="267">
        <v>2.8108907946635718E-3</v>
      </c>
    </row>
    <row r="4896" spans="1:12" ht="14.4" x14ac:dyDescent="0.3">
      <c r="A4896" s="8">
        <v>37032</v>
      </c>
      <c r="B4896" s="260">
        <v>1291.959961</v>
      </c>
      <c r="C4896" s="260">
        <v>1312.9499510000001</v>
      </c>
      <c r="D4896" s="260">
        <v>1287.869995</v>
      </c>
      <c r="E4896" s="260">
        <v>1312.829956</v>
      </c>
      <c r="F4896" s="261">
        <v>1312.829956</v>
      </c>
      <c r="G4896" s="260">
        <v>1174900000</v>
      </c>
      <c r="H4896" s="263">
        <f t="shared" si="76"/>
        <v>1.615374750765981E-2</v>
      </c>
      <c r="I4896" s="262"/>
      <c r="J4896" s="266">
        <v>4894</v>
      </c>
      <c r="K4896">
        <v>1.615374750765981E-2</v>
      </c>
      <c r="L4896" s="267">
        <v>2.8181594289450906E-3</v>
      </c>
    </row>
    <row r="4897" spans="1:12" ht="14.4" x14ac:dyDescent="0.3">
      <c r="A4897" s="8">
        <v>37029</v>
      </c>
      <c r="B4897" s="260">
        <v>1288.48999</v>
      </c>
      <c r="C4897" s="260">
        <v>1292.0600589999999</v>
      </c>
      <c r="D4897" s="260">
        <v>1281.150024</v>
      </c>
      <c r="E4897" s="260">
        <v>1291.959961</v>
      </c>
      <c r="F4897" s="261">
        <v>1291.959961</v>
      </c>
      <c r="G4897" s="260">
        <v>1130800000</v>
      </c>
      <c r="H4897" s="263">
        <f t="shared" si="76"/>
        <v>2.6930523534761698E-3</v>
      </c>
      <c r="I4897" s="262"/>
      <c r="J4897" s="266">
        <v>4895</v>
      </c>
      <c r="K4897">
        <v>2.6930523534761698E-3</v>
      </c>
      <c r="L4897" s="267">
        <v>2.8193372164897245E-3</v>
      </c>
    </row>
    <row r="4898" spans="1:12" ht="14.4" x14ac:dyDescent="0.3">
      <c r="A4898" s="8">
        <v>37028</v>
      </c>
      <c r="B4898" s="260">
        <v>1284.98999</v>
      </c>
      <c r="C4898" s="260">
        <v>1296.4799800000001</v>
      </c>
      <c r="D4898" s="260">
        <v>1282.650024</v>
      </c>
      <c r="E4898" s="260">
        <v>1288.48999</v>
      </c>
      <c r="F4898" s="261">
        <v>1288.48999</v>
      </c>
      <c r="G4898" s="260">
        <v>1355600000</v>
      </c>
      <c r="H4898" s="263">
        <f t="shared" si="76"/>
        <v>2.7237566263064819E-3</v>
      </c>
      <c r="I4898" s="262"/>
      <c r="J4898" s="266">
        <v>4896</v>
      </c>
      <c r="K4898">
        <v>2.7237566263064819E-3</v>
      </c>
      <c r="L4898" s="267">
        <v>2.8241823171378795E-3</v>
      </c>
    </row>
    <row r="4899" spans="1:12" ht="14.4" x14ac:dyDescent="0.3">
      <c r="A4899" s="8">
        <v>37027</v>
      </c>
      <c r="B4899" s="260">
        <v>1249.4399410000001</v>
      </c>
      <c r="C4899" s="260">
        <v>1286.3900149999999</v>
      </c>
      <c r="D4899" s="260">
        <v>1243.0200199999999</v>
      </c>
      <c r="E4899" s="260">
        <v>1284.98999</v>
      </c>
      <c r="F4899" s="261">
        <v>1284.98999</v>
      </c>
      <c r="G4899" s="260">
        <v>1405300000</v>
      </c>
      <c r="H4899" s="263">
        <f t="shared" si="76"/>
        <v>2.8452787391723012E-2</v>
      </c>
      <c r="I4899" s="262"/>
      <c r="J4899" s="266">
        <v>4897</v>
      </c>
      <c r="K4899">
        <v>2.8452787391723012E-2</v>
      </c>
      <c r="L4899" s="267">
        <v>2.8246782448091081E-3</v>
      </c>
    </row>
    <row r="4900" spans="1:12" ht="14.4" x14ac:dyDescent="0.3">
      <c r="A4900" s="8">
        <v>37026</v>
      </c>
      <c r="B4900" s="260">
        <v>1248.920044</v>
      </c>
      <c r="C4900" s="260">
        <v>1257.4499510000001</v>
      </c>
      <c r="D4900" s="260">
        <v>1245.3599850000001</v>
      </c>
      <c r="E4900" s="260">
        <v>1249.4399410000001</v>
      </c>
      <c r="F4900" s="261">
        <v>1249.4399410000001</v>
      </c>
      <c r="G4900" s="260">
        <v>1071800000</v>
      </c>
      <c r="H4900" s="263">
        <f t="shared" si="76"/>
        <v>4.162772488901845E-4</v>
      </c>
      <c r="I4900" s="262"/>
      <c r="J4900" s="266">
        <v>4898</v>
      </c>
      <c r="K4900">
        <v>4.162772488901845E-4</v>
      </c>
      <c r="L4900" s="267">
        <v>2.82835520247624E-3</v>
      </c>
    </row>
    <row r="4901" spans="1:12" ht="14.4" x14ac:dyDescent="0.3">
      <c r="A4901" s="8">
        <v>37025</v>
      </c>
      <c r="B4901" s="260">
        <v>1245.670044</v>
      </c>
      <c r="C4901" s="260">
        <v>1249.6800539999999</v>
      </c>
      <c r="D4901" s="260">
        <v>1241.0200199999999</v>
      </c>
      <c r="E4901" s="260">
        <v>1248.920044</v>
      </c>
      <c r="F4901" s="261">
        <v>1248.920044</v>
      </c>
      <c r="G4901" s="260">
        <v>858200000</v>
      </c>
      <c r="H4901" s="263">
        <f t="shared" si="76"/>
        <v>2.6090376144583599E-3</v>
      </c>
      <c r="I4901" s="262"/>
      <c r="J4901" s="266">
        <v>4899</v>
      </c>
      <c r="K4901">
        <v>2.6090376144583599E-3</v>
      </c>
      <c r="L4901" s="267">
        <v>2.8286949574615693E-3</v>
      </c>
    </row>
    <row r="4902" spans="1:12" ht="14.4" x14ac:dyDescent="0.3">
      <c r="A4902" s="8">
        <v>37022</v>
      </c>
      <c r="B4902" s="260">
        <v>1255.1800539999999</v>
      </c>
      <c r="C4902" s="260">
        <v>1259.839966</v>
      </c>
      <c r="D4902" s="260">
        <v>1240.790039</v>
      </c>
      <c r="E4902" s="260">
        <v>1245.670044</v>
      </c>
      <c r="F4902" s="261">
        <v>1245.670044</v>
      </c>
      <c r="G4902" s="260">
        <v>906200000</v>
      </c>
      <c r="H4902" s="263">
        <f t="shared" si="76"/>
        <v>-7.5766102000215229E-3</v>
      </c>
      <c r="I4902" s="262"/>
      <c r="J4902" s="266">
        <v>4900</v>
      </c>
      <c r="K4902">
        <v>-7.5766102000215229E-3</v>
      </c>
      <c r="L4902" s="267">
        <v>2.8296382728654553E-3</v>
      </c>
    </row>
    <row r="4903" spans="1:12" ht="14.4" x14ac:dyDescent="0.3">
      <c r="A4903" s="8">
        <v>37021</v>
      </c>
      <c r="B4903" s="260">
        <v>1255.540039</v>
      </c>
      <c r="C4903" s="260">
        <v>1268.1400149999999</v>
      </c>
      <c r="D4903" s="260">
        <v>1254.5600589999999</v>
      </c>
      <c r="E4903" s="260">
        <v>1255.1800539999999</v>
      </c>
      <c r="F4903" s="261">
        <v>1255.1800539999999</v>
      </c>
      <c r="G4903" s="260">
        <v>1056700000</v>
      </c>
      <c r="H4903" s="263">
        <f t="shared" si="76"/>
        <v>-2.8671726015744493E-4</v>
      </c>
      <c r="I4903" s="262"/>
      <c r="J4903" s="266">
        <v>4901</v>
      </c>
      <c r="K4903">
        <v>-2.8671726015744493E-4</v>
      </c>
      <c r="L4903" s="267">
        <v>2.8376383349904438E-3</v>
      </c>
    </row>
    <row r="4904" spans="1:12" ht="14.4" x14ac:dyDescent="0.3">
      <c r="A4904" s="8">
        <v>37020</v>
      </c>
      <c r="B4904" s="260">
        <v>1261.1999510000001</v>
      </c>
      <c r="C4904" s="260">
        <v>1261.650024</v>
      </c>
      <c r="D4904" s="260">
        <v>1247.829956</v>
      </c>
      <c r="E4904" s="260">
        <v>1255.540039</v>
      </c>
      <c r="F4904" s="261">
        <v>1255.540039</v>
      </c>
      <c r="G4904" s="260">
        <v>1132400000</v>
      </c>
      <c r="H4904" s="263">
        <f t="shared" si="76"/>
        <v>-4.4877198064528596E-3</v>
      </c>
      <c r="I4904" s="262"/>
      <c r="J4904" s="266">
        <v>4902</v>
      </c>
      <c r="K4904">
        <v>-4.4877198064528596E-3</v>
      </c>
      <c r="L4904" s="267">
        <v>2.8386173284921643E-3</v>
      </c>
    </row>
    <row r="4905" spans="1:12" ht="14.4" x14ac:dyDescent="0.3">
      <c r="A4905" s="8">
        <v>37019</v>
      </c>
      <c r="B4905" s="260">
        <v>1266.709961</v>
      </c>
      <c r="C4905" s="260">
        <v>1267.01001</v>
      </c>
      <c r="D4905" s="260">
        <v>1253</v>
      </c>
      <c r="E4905" s="260">
        <v>1261.1999510000001</v>
      </c>
      <c r="F4905" s="261">
        <v>1261.1999510000001</v>
      </c>
      <c r="G4905" s="260">
        <v>1006300000</v>
      </c>
      <c r="H4905" s="263">
        <f t="shared" si="76"/>
        <v>-1.828287058841671E-3</v>
      </c>
      <c r="I4905" s="262"/>
      <c r="J4905" s="266">
        <v>4903</v>
      </c>
      <c r="K4905">
        <v>-1.828287058841671E-3</v>
      </c>
      <c r="L4905" s="267">
        <v>2.8443154355576945E-3</v>
      </c>
    </row>
    <row r="4906" spans="1:12" ht="14.4" x14ac:dyDescent="0.3">
      <c r="A4906" s="8">
        <v>37018</v>
      </c>
      <c r="B4906" s="260">
        <v>1266.6099850000001</v>
      </c>
      <c r="C4906" s="260">
        <v>1270</v>
      </c>
      <c r="D4906" s="260">
        <v>1259.1899410000001</v>
      </c>
      <c r="E4906" s="260">
        <v>1263.51001</v>
      </c>
      <c r="F4906" s="261">
        <v>1263.51001</v>
      </c>
      <c r="G4906" s="260">
        <v>949000000</v>
      </c>
      <c r="H4906" s="263">
        <f t="shared" si="76"/>
        <v>-2.4474582047449168E-3</v>
      </c>
      <c r="I4906" s="262"/>
      <c r="J4906" s="266">
        <v>4904</v>
      </c>
      <c r="K4906">
        <v>-2.4474582047449168E-3</v>
      </c>
      <c r="L4906" s="267">
        <v>2.8471490320299423E-3</v>
      </c>
    </row>
    <row r="4907" spans="1:12" ht="14.4" x14ac:dyDescent="0.3">
      <c r="A4907" s="8">
        <v>37015</v>
      </c>
      <c r="B4907" s="260">
        <v>1248.579956</v>
      </c>
      <c r="C4907" s="260">
        <v>1267.51001</v>
      </c>
      <c r="D4907" s="260">
        <v>1232</v>
      </c>
      <c r="E4907" s="260">
        <v>1266.6099850000001</v>
      </c>
      <c r="F4907" s="261">
        <v>1266.6099850000001</v>
      </c>
      <c r="G4907" s="260">
        <v>1082100000</v>
      </c>
      <c r="H4907" s="263">
        <f t="shared" si="76"/>
        <v>1.4440428034550326E-2</v>
      </c>
      <c r="I4907" s="262"/>
      <c r="J4907" s="266">
        <v>4905</v>
      </c>
      <c r="K4907">
        <v>1.4440428034550326E-2</v>
      </c>
      <c r="L4907" s="267">
        <v>2.8478006453629455E-3</v>
      </c>
    </row>
    <row r="4908" spans="1:12" ht="14.4" x14ac:dyDescent="0.3">
      <c r="A4908" s="8">
        <v>37014</v>
      </c>
      <c r="B4908" s="260">
        <v>1267.4300539999999</v>
      </c>
      <c r="C4908" s="260">
        <v>1267.4300539999999</v>
      </c>
      <c r="D4908" s="260">
        <v>1239.880005</v>
      </c>
      <c r="E4908" s="260">
        <v>1248.579956</v>
      </c>
      <c r="F4908" s="261">
        <v>1248.579956</v>
      </c>
      <c r="G4908" s="260">
        <v>1137900000</v>
      </c>
      <c r="H4908" s="263">
        <f t="shared" si="76"/>
        <v>-1.4872692927321013E-2</v>
      </c>
      <c r="I4908" s="262"/>
      <c r="J4908" s="266">
        <v>4906</v>
      </c>
      <c r="K4908">
        <v>-1.4872692927321013E-2</v>
      </c>
      <c r="L4908" s="267">
        <v>2.8486121609215317E-3</v>
      </c>
    </row>
    <row r="4909" spans="1:12" ht="14.4" x14ac:dyDescent="0.3">
      <c r="A4909" s="8">
        <v>37013</v>
      </c>
      <c r="B4909" s="260">
        <v>1266.4399410000001</v>
      </c>
      <c r="C4909" s="260">
        <v>1272.9300539999999</v>
      </c>
      <c r="D4909" s="260">
        <v>1257.6999510000001</v>
      </c>
      <c r="E4909" s="260">
        <v>1267.4300539999999</v>
      </c>
      <c r="F4909" s="261">
        <v>1267.4300539999999</v>
      </c>
      <c r="G4909" s="260">
        <v>1342200000</v>
      </c>
      <c r="H4909" s="263">
        <f t="shared" si="76"/>
        <v>7.8180809681194143E-4</v>
      </c>
      <c r="I4909" s="262"/>
      <c r="J4909" s="266">
        <v>4907</v>
      </c>
      <c r="K4909">
        <v>7.8180809681194143E-4</v>
      </c>
      <c r="L4909" s="267">
        <v>2.8533263730607852E-3</v>
      </c>
    </row>
    <row r="4910" spans="1:12" ht="14.4" x14ac:dyDescent="0.3">
      <c r="A4910" s="8">
        <v>37012</v>
      </c>
      <c r="B4910" s="260">
        <v>1249.459961</v>
      </c>
      <c r="C4910" s="260">
        <v>1266.469971</v>
      </c>
      <c r="D4910" s="260">
        <v>1243.5500489999999</v>
      </c>
      <c r="E4910" s="260">
        <v>1266.4399410000001</v>
      </c>
      <c r="F4910" s="261">
        <v>1266.4399410000001</v>
      </c>
      <c r="G4910" s="260">
        <v>1181300000</v>
      </c>
      <c r="H4910" s="263">
        <f t="shared" si="76"/>
        <v>1.3589855241467852E-2</v>
      </c>
      <c r="I4910" s="262"/>
      <c r="J4910" s="266">
        <v>4908</v>
      </c>
      <c r="K4910">
        <v>1.3589855241467852E-2</v>
      </c>
      <c r="L4910" s="267">
        <v>2.8557332515339383E-3</v>
      </c>
    </row>
    <row r="4911" spans="1:12" ht="14.4" x14ac:dyDescent="0.3">
      <c r="A4911" s="8">
        <v>37011</v>
      </c>
      <c r="B4911" s="260">
        <v>1253.0500489999999</v>
      </c>
      <c r="C4911" s="260">
        <v>1269.3000489999999</v>
      </c>
      <c r="D4911" s="260">
        <v>1243.98999</v>
      </c>
      <c r="E4911" s="260">
        <v>1249.459961</v>
      </c>
      <c r="F4911" s="261">
        <v>1249.459961</v>
      </c>
      <c r="G4911" s="260">
        <v>1266800000</v>
      </c>
      <c r="H4911" s="263">
        <f t="shared" si="76"/>
        <v>-2.8650794937241358E-3</v>
      </c>
      <c r="I4911" s="262"/>
      <c r="J4911" s="266">
        <v>4909</v>
      </c>
      <c r="K4911">
        <v>-2.8650794937241358E-3</v>
      </c>
      <c r="L4911" s="267">
        <v>2.8593627291883844E-3</v>
      </c>
    </row>
    <row r="4912" spans="1:12" ht="14.4" x14ac:dyDescent="0.3">
      <c r="A4912" s="8">
        <v>37008</v>
      </c>
      <c r="B4912" s="260">
        <v>1234.5200199999999</v>
      </c>
      <c r="C4912" s="260">
        <v>1253.0699460000001</v>
      </c>
      <c r="D4912" s="260">
        <v>1234.5200199999999</v>
      </c>
      <c r="E4912" s="260">
        <v>1253.0500489999999</v>
      </c>
      <c r="F4912" s="261">
        <v>1253.0500489999999</v>
      </c>
      <c r="G4912" s="260">
        <v>1091300000</v>
      </c>
      <c r="H4912" s="263">
        <f t="shared" si="76"/>
        <v>1.500990563117803E-2</v>
      </c>
      <c r="I4912" s="262"/>
      <c r="J4912" s="266">
        <v>4910</v>
      </c>
      <c r="K4912">
        <v>1.500990563117803E-2</v>
      </c>
      <c r="L4912" s="267">
        <v>2.8594918076080521E-3</v>
      </c>
    </row>
    <row r="4913" spans="1:12" ht="14.4" x14ac:dyDescent="0.3">
      <c r="A4913" s="8">
        <v>37007</v>
      </c>
      <c r="B4913" s="260">
        <v>1228.75</v>
      </c>
      <c r="C4913" s="260">
        <v>1248.3000489999999</v>
      </c>
      <c r="D4913" s="260">
        <v>1228.75</v>
      </c>
      <c r="E4913" s="260">
        <v>1234.5200199999999</v>
      </c>
      <c r="F4913" s="261">
        <v>1234.5200199999999</v>
      </c>
      <c r="G4913" s="260">
        <v>1345200000</v>
      </c>
      <c r="H4913" s="263">
        <f t="shared" si="76"/>
        <v>4.6958453713122532E-3</v>
      </c>
      <c r="I4913" s="262"/>
      <c r="J4913" s="266">
        <v>4911</v>
      </c>
      <c r="K4913">
        <v>4.6958453713122532E-3</v>
      </c>
      <c r="L4913" s="267">
        <v>2.8640232614490315E-3</v>
      </c>
    </row>
    <row r="4914" spans="1:12" ht="14.4" x14ac:dyDescent="0.3">
      <c r="A4914" s="8">
        <v>37006</v>
      </c>
      <c r="B4914" s="260">
        <v>1209.469971</v>
      </c>
      <c r="C4914" s="260">
        <v>1232.3599850000001</v>
      </c>
      <c r="D4914" s="260">
        <v>1207.380005</v>
      </c>
      <c r="E4914" s="260">
        <v>1228.75</v>
      </c>
      <c r="F4914" s="261">
        <v>1228.75</v>
      </c>
      <c r="G4914" s="260">
        <v>1203600000</v>
      </c>
      <c r="H4914" s="263">
        <f t="shared" si="76"/>
        <v>1.5940891020269913E-2</v>
      </c>
      <c r="I4914" s="262"/>
      <c r="J4914" s="266">
        <v>4912</v>
      </c>
      <c r="K4914">
        <v>1.5940891020269913E-2</v>
      </c>
      <c r="L4914" s="267">
        <v>2.8657824254505249E-3</v>
      </c>
    </row>
    <row r="4915" spans="1:12" ht="14.4" x14ac:dyDescent="0.3">
      <c r="A4915" s="8">
        <v>37005</v>
      </c>
      <c r="B4915" s="260">
        <v>1224.3599850000001</v>
      </c>
      <c r="C4915" s="260">
        <v>1233.540039</v>
      </c>
      <c r="D4915" s="260">
        <v>1208.8900149999999</v>
      </c>
      <c r="E4915" s="260">
        <v>1209.469971</v>
      </c>
      <c r="F4915" s="261">
        <v>1209.469971</v>
      </c>
      <c r="G4915" s="260">
        <v>1216500000</v>
      </c>
      <c r="H4915" s="263">
        <f t="shared" si="76"/>
        <v>-1.2161467364518666E-2</v>
      </c>
      <c r="I4915" s="262"/>
      <c r="J4915" s="266">
        <v>4913</v>
      </c>
      <c r="K4915">
        <v>-1.2161467364518666E-2</v>
      </c>
      <c r="L4915" s="267">
        <v>2.8668222075831969E-3</v>
      </c>
    </row>
    <row r="4916" spans="1:12" ht="14.4" x14ac:dyDescent="0.3">
      <c r="A4916" s="8">
        <v>37004</v>
      </c>
      <c r="B4916" s="260">
        <v>1242.9799800000001</v>
      </c>
      <c r="C4916" s="260">
        <v>1242.9799800000001</v>
      </c>
      <c r="D4916" s="260">
        <v>1217.469971</v>
      </c>
      <c r="E4916" s="260">
        <v>1224.3599850000001</v>
      </c>
      <c r="F4916" s="261">
        <v>1224.3599850000001</v>
      </c>
      <c r="G4916" s="260">
        <v>1012600000</v>
      </c>
      <c r="H4916" s="263">
        <f t="shared" si="76"/>
        <v>-1.4980124619545374E-2</v>
      </c>
      <c r="I4916" s="262"/>
      <c r="J4916" s="266">
        <v>4914</v>
      </c>
      <c r="K4916">
        <v>-1.4980124619545374E-2</v>
      </c>
      <c r="L4916" s="267">
        <v>2.8697598880563909E-3</v>
      </c>
    </row>
    <row r="4917" spans="1:12" ht="14.4" x14ac:dyDescent="0.3">
      <c r="A4917" s="8">
        <v>37001</v>
      </c>
      <c r="B4917" s="260">
        <v>1253.6999510000001</v>
      </c>
      <c r="C4917" s="260">
        <v>1253.6999510000001</v>
      </c>
      <c r="D4917" s="260">
        <v>1234.410034</v>
      </c>
      <c r="E4917" s="260">
        <v>1242.9799800000001</v>
      </c>
      <c r="F4917" s="261">
        <v>1242.9799800000001</v>
      </c>
      <c r="G4917" s="260">
        <v>1338700000</v>
      </c>
      <c r="H4917" s="263">
        <f t="shared" si="76"/>
        <v>-8.542751002259194E-3</v>
      </c>
      <c r="I4917" s="262"/>
      <c r="J4917" s="266">
        <v>4915</v>
      </c>
      <c r="K4917">
        <v>-8.542751002259194E-3</v>
      </c>
      <c r="L4917" s="267">
        <v>2.8769272367802526E-3</v>
      </c>
    </row>
    <row r="4918" spans="1:12" ht="14.4" x14ac:dyDescent="0.3">
      <c r="A4918" s="8">
        <v>37000</v>
      </c>
      <c r="B4918" s="260">
        <v>1238.160034</v>
      </c>
      <c r="C4918" s="260">
        <v>1253.709961</v>
      </c>
      <c r="D4918" s="260">
        <v>1233.3900149999999</v>
      </c>
      <c r="E4918" s="260">
        <v>1253.6899410000001</v>
      </c>
      <c r="F4918" s="261">
        <v>1253.6899410000001</v>
      </c>
      <c r="G4918" s="260">
        <v>1486800000</v>
      </c>
      <c r="H4918" s="263">
        <f t="shared" si="76"/>
        <v>1.2542729997372935E-2</v>
      </c>
      <c r="I4918" s="262"/>
      <c r="J4918" s="266">
        <v>4916</v>
      </c>
      <c r="K4918">
        <v>1.2542729997372935E-2</v>
      </c>
      <c r="L4918" s="267">
        <v>2.8791528612071519E-3</v>
      </c>
    </row>
    <row r="4919" spans="1:12" ht="14.4" x14ac:dyDescent="0.3">
      <c r="A4919" s="8">
        <v>36999</v>
      </c>
      <c r="B4919" s="260">
        <v>1191.8100589999999</v>
      </c>
      <c r="C4919" s="260">
        <v>1248.420044</v>
      </c>
      <c r="D4919" s="260">
        <v>1191.8100589999999</v>
      </c>
      <c r="E4919" s="260">
        <v>1238.160034</v>
      </c>
      <c r="F4919" s="261">
        <v>1238.160034</v>
      </c>
      <c r="G4919" s="260">
        <v>1918900000</v>
      </c>
      <c r="H4919" s="263">
        <f t="shared" si="76"/>
        <v>3.8890404263654643E-2</v>
      </c>
      <c r="I4919" s="262"/>
      <c r="J4919" s="266">
        <v>4917</v>
      </c>
      <c r="K4919">
        <v>3.8890404263654643E-2</v>
      </c>
      <c r="L4919" s="267">
        <v>2.8796969302158134E-3</v>
      </c>
    </row>
    <row r="4920" spans="1:12" ht="14.4" x14ac:dyDescent="0.3">
      <c r="A4920" s="8">
        <v>36998</v>
      </c>
      <c r="B4920" s="260">
        <v>1179.6800539999999</v>
      </c>
      <c r="C4920" s="260">
        <v>1192.25</v>
      </c>
      <c r="D4920" s="260">
        <v>1168.900024</v>
      </c>
      <c r="E4920" s="260">
        <v>1191.8100589999999</v>
      </c>
      <c r="F4920" s="261">
        <v>1191.8100589999999</v>
      </c>
      <c r="G4920" s="260">
        <v>1109600000</v>
      </c>
      <c r="H4920" s="263">
        <f t="shared" si="76"/>
        <v>1.0282453245581436E-2</v>
      </c>
      <c r="I4920" s="262"/>
      <c r="J4920" s="266">
        <v>4918</v>
      </c>
      <c r="K4920">
        <v>1.0282453245581436E-2</v>
      </c>
      <c r="L4920" s="267">
        <v>2.8817272377106621E-3</v>
      </c>
    </row>
    <row r="4921" spans="1:12" ht="14.4" x14ac:dyDescent="0.3">
      <c r="A4921" s="8">
        <v>36997</v>
      </c>
      <c r="B4921" s="260">
        <v>1183.5</v>
      </c>
      <c r="C4921" s="260">
        <v>1184.6400149999999</v>
      </c>
      <c r="D4921" s="260">
        <v>1167.380005</v>
      </c>
      <c r="E4921" s="260">
        <v>1179.6800539999999</v>
      </c>
      <c r="F4921" s="261">
        <v>1179.6800539999999</v>
      </c>
      <c r="G4921" s="260">
        <v>913900000</v>
      </c>
      <c r="H4921" s="263">
        <f t="shared" si="76"/>
        <v>-3.2276687790452662E-3</v>
      </c>
      <c r="I4921" s="262"/>
      <c r="J4921" s="266">
        <v>4919</v>
      </c>
      <c r="K4921">
        <v>-3.2276687790452662E-3</v>
      </c>
      <c r="L4921" s="267">
        <v>2.8842621599130436E-3</v>
      </c>
    </row>
    <row r="4922" spans="1:12" ht="14.4" x14ac:dyDescent="0.3">
      <c r="A4922" s="8">
        <v>36993</v>
      </c>
      <c r="B4922" s="260">
        <v>1165.8900149999999</v>
      </c>
      <c r="C4922" s="260">
        <v>1183.51001</v>
      </c>
      <c r="D4922" s="260">
        <v>1157.7299800000001</v>
      </c>
      <c r="E4922" s="260">
        <v>1183.5</v>
      </c>
      <c r="F4922" s="261">
        <v>1183.5</v>
      </c>
      <c r="G4922" s="260">
        <v>1102000000</v>
      </c>
      <c r="H4922" s="263">
        <f t="shared" si="76"/>
        <v>1.5104327829756783E-2</v>
      </c>
      <c r="I4922" s="262"/>
      <c r="J4922" s="266">
        <v>4920</v>
      </c>
      <c r="K4922">
        <v>1.5104327829756783E-2</v>
      </c>
      <c r="L4922" s="267">
        <v>2.8848144434957248E-3</v>
      </c>
    </row>
    <row r="4923" spans="1:12" ht="14.4" x14ac:dyDescent="0.3">
      <c r="A4923" s="8">
        <v>36992</v>
      </c>
      <c r="B4923" s="260">
        <v>1168.380005</v>
      </c>
      <c r="C4923" s="260">
        <v>1182.23999</v>
      </c>
      <c r="D4923" s="260">
        <v>1160.26001</v>
      </c>
      <c r="E4923" s="260">
        <v>1165.8900149999999</v>
      </c>
      <c r="F4923" s="261">
        <v>1165.8900149999999</v>
      </c>
      <c r="G4923" s="260">
        <v>1290300000</v>
      </c>
      <c r="H4923" s="263">
        <f t="shared" si="76"/>
        <v>-2.1311473915543722E-3</v>
      </c>
      <c r="I4923" s="262"/>
      <c r="J4923" s="266">
        <v>4921</v>
      </c>
      <c r="K4923">
        <v>-2.1311473915543722E-3</v>
      </c>
      <c r="L4923" s="267">
        <v>2.8954654223499582E-3</v>
      </c>
    </row>
    <row r="4924" spans="1:12" ht="14.4" x14ac:dyDescent="0.3">
      <c r="A4924" s="8">
        <v>36991</v>
      </c>
      <c r="B4924" s="260">
        <v>1137.589966</v>
      </c>
      <c r="C4924" s="260">
        <v>1173.920044</v>
      </c>
      <c r="D4924" s="260">
        <v>1137.589966</v>
      </c>
      <c r="E4924" s="260">
        <v>1168.380005</v>
      </c>
      <c r="F4924" s="261">
        <v>1168.380005</v>
      </c>
      <c r="G4924" s="260">
        <v>1349600000</v>
      </c>
      <c r="H4924" s="263">
        <f t="shared" si="76"/>
        <v>2.7066025475122713E-2</v>
      </c>
      <c r="I4924" s="262"/>
      <c r="J4924" s="266">
        <v>4922</v>
      </c>
      <c r="K4924">
        <v>2.7066025475122713E-2</v>
      </c>
      <c r="L4924" s="267">
        <v>2.8963665835870633E-3</v>
      </c>
    </row>
    <row r="4925" spans="1:12" ht="14.4" x14ac:dyDescent="0.3">
      <c r="A4925" s="8">
        <v>36990</v>
      </c>
      <c r="B4925" s="260">
        <v>1128.4300539999999</v>
      </c>
      <c r="C4925" s="260">
        <v>1146.130005</v>
      </c>
      <c r="D4925" s="260">
        <v>1126.380005</v>
      </c>
      <c r="E4925" s="260">
        <v>1137.589966</v>
      </c>
      <c r="F4925" s="261">
        <v>1137.589966</v>
      </c>
      <c r="G4925" s="260">
        <v>1062800000</v>
      </c>
      <c r="H4925" s="263">
        <f t="shared" si="76"/>
        <v>8.1173945762349192E-3</v>
      </c>
      <c r="I4925" s="262"/>
      <c r="J4925" s="266">
        <v>4923</v>
      </c>
      <c r="K4925">
        <v>8.1173945762349192E-3</v>
      </c>
      <c r="L4925" s="267">
        <v>2.897118871477854E-3</v>
      </c>
    </row>
    <row r="4926" spans="1:12" ht="14.4" x14ac:dyDescent="0.3">
      <c r="A4926" s="8">
        <v>36987</v>
      </c>
      <c r="B4926" s="260">
        <v>1151.4399410000001</v>
      </c>
      <c r="C4926" s="260">
        <v>1151.4399410000001</v>
      </c>
      <c r="D4926" s="260">
        <v>1119.290039</v>
      </c>
      <c r="E4926" s="260">
        <v>1128.4300539999999</v>
      </c>
      <c r="F4926" s="261">
        <v>1128.4300539999999</v>
      </c>
      <c r="G4926" s="260">
        <v>1266800000</v>
      </c>
      <c r="H4926" s="263">
        <f t="shared" si="76"/>
        <v>-1.9983575504612584E-2</v>
      </c>
      <c r="I4926" s="262"/>
      <c r="J4926" s="266">
        <v>4924</v>
      </c>
      <c r="K4926">
        <v>-1.9983575504612584E-2</v>
      </c>
      <c r="L4926" s="267">
        <v>2.8999179986736335E-3</v>
      </c>
    </row>
    <row r="4927" spans="1:12" ht="14.4" x14ac:dyDescent="0.3">
      <c r="A4927" s="8">
        <v>36986</v>
      </c>
      <c r="B4927" s="260">
        <v>1103.25</v>
      </c>
      <c r="C4927" s="260">
        <v>1151.469971</v>
      </c>
      <c r="D4927" s="260">
        <v>1103.25</v>
      </c>
      <c r="E4927" s="260">
        <v>1151.4399410000001</v>
      </c>
      <c r="F4927" s="261">
        <v>1151.4399410000001</v>
      </c>
      <c r="G4927" s="260">
        <v>1368000000</v>
      </c>
      <c r="H4927" s="263">
        <f t="shared" si="76"/>
        <v>4.3679982778155532E-2</v>
      </c>
      <c r="I4927" s="262"/>
      <c r="J4927" s="266">
        <v>4925</v>
      </c>
      <c r="K4927">
        <v>4.3679982778155532E-2</v>
      </c>
      <c r="L4927" s="267">
        <v>2.9034214346194986E-3</v>
      </c>
    </row>
    <row r="4928" spans="1:12" ht="14.4" x14ac:dyDescent="0.3">
      <c r="A4928" s="8">
        <v>36985</v>
      </c>
      <c r="B4928" s="260">
        <v>1106.459961</v>
      </c>
      <c r="C4928" s="260">
        <v>1117.5</v>
      </c>
      <c r="D4928" s="260">
        <v>1091.98999</v>
      </c>
      <c r="E4928" s="260">
        <v>1103.25</v>
      </c>
      <c r="F4928" s="261">
        <v>1103.25</v>
      </c>
      <c r="G4928" s="260">
        <v>1425590000</v>
      </c>
      <c r="H4928" s="263">
        <f t="shared" si="76"/>
        <v>-2.9011090442883376E-3</v>
      </c>
      <c r="I4928" s="262"/>
      <c r="J4928" s="266">
        <v>4926</v>
      </c>
      <c r="K4928">
        <v>-2.9011090442883376E-3</v>
      </c>
      <c r="L4928" s="267">
        <v>2.9081579500967189E-3</v>
      </c>
    </row>
    <row r="4929" spans="1:12" ht="14.4" x14ac:dyDescent="0.3">
      <c r="A4929" s="8">
        <v>36984</v>
      </c>
      <c r="B4929" s="260">
        <v>1145.869995</v>
      </c>
      <c r="C4929" s="260">
        <v>1145.869995</v>
      </c>
      <c r="D4929" s="260">
        <v>1100.1899410000001</v>
      </c>
      <c r="E4929" s="260">
        <v>1106.459961</v>
      </c>
      <c r="F4929" s="261">
        <v>1106.459961</v>
      </c>
      <c r="G4929" s="260">
        <v>1386100000</v>
      </c>
      <c r="H4929" s="263">
        <f t="shared" si="76"/>
        <v>-3.4393111061434153E-2</v>
      </c>
      <c r="I4929" s="262"/>
      <c r="J4929" s="266">
        <v>4927</v>
      </c>
      <c r="K4929">
        <v>-3.4393111061434153E-2</v>
      </c>
      <c r="L4929" s="267">
        <v>2.9139792557567904E-3</v>
      </c>
    </row>
    <row r="4930" spans="1:12" ht="14.4" x14ac:dyDescent="0.3">
      <c r="A4930" s="8">
        <v>36983</v>
      </c>
      <c r="B4930" s="260">
        <v>1160.329956</v>
      </c>
      <c r="C4930" s="260">
        <v>1169.51001</v>
      </c>
      <c r="D4930" s="260">
        <v>1137.51001</v>
      </c>
      <c r="E4930" s="260">
        <v>1145.869995</v>
      </c>
      <c r="F4930" s="261">
        <v>1145.869995</v>
      </c>
      <c r="G4930" s="260">
        <v>1254900000</v>
      </c>
      <c r="H4930" s="263">
        <f t="shared" si="76"/>
        <v>-1.2461938886631675E-2</v>
      </c>
      <c r="I4930" s="262"/>
      <c r="J4930" s="266">
        <v>4928</v>
      </c>
      <c r="K4930">
        <v>-1.2461938886631675E-2</v>
      </c>
      <c r="L4930" s="267">
        <v>2.9157468198171251E-3</v>
      </c>
    </row>
    <row r="4931" spans="1:12" ht="14.4" x14ac:dyDescent="0.3">
      <c r="A4931" s="8">
        <v>36980</v>
      </c>
      <c r="B4931" s="260">
        <v>1147.9499510000001</v>
      </c>
      <c r="C4931" s="260">
        <v>1162.8000489999999</v>
      </c>
      <c r="D4931" s="260">
        <v>1143.829956</v>
      </c>
      <c r="E4931" s="260">
        <v>1160.329956</v>
      </c>
      <c r="F4931" s="261">
        <v>1160.329956</v>
      </c>
      <c r="G4931" s="260">
        <v>1280800000</v>
      </c>
      <c r="H4931" s="263">
        <f t="shared" si="76"/>
        <v>1.0784446647012386E-2</v>
      </c>
      <c r="I4931" s="262"/>
      <c r="J4931" s="266">
        <v>4929</v>
      </c>
      <c r="K4931">
        <v>1.0784446647012386E-2</v>
      </c>
      <c r="L4931" s="267">
        <v>2.9209196799964946E-3</v>
      </c>
    </row>
    <row r="4932" spans="1:12" ht="14.4" x14ac:dyDescent="0.3">
      <c r="A4932" s="8">
        <v>36979</v>
      </c>
      <c r="B4932" s="260">
        <v>1153.290039</v>
      </c>
      <c r="C4932" s="260">
        <v>1161.6899410000001</v>
      </c>
      <c r="D4932" s="260">
        <v>1136.26001</v>
      </c>
      <c r="E4932" s="260">
        <v>1147.9499510000001</v>
      </c>
      <c r="F4932" s="261">
        <v>1147.9499510000001</v>
      </c>
      <c r="G4932" s="260">
        <v>1234500000</v>
      </c>
      <c r="H4932" s="263">
        <f t="shared" ref="H4932:H4995" si="77">(F4932-F4933)/F4933</f>
        <v>-4.6303079185789475E-3</v>
      </c>
      <c r="I4932" s="262"/>
      <c r="J4932" s="266">
        <v>4930</v>
      </c>
      <c r="K4932">
        <v>-4.6303079185789475E-3</v>
      </c>
      <c r="L4932" s="267">
        <v>2.9231717986643664E-3</v>
      </c>
    </row>
    <row r="4933" spans="1:12" ht="14.4" x14ac:dyDescent="0.3">
      <c r="A4933" s="8">
        <v>36978</v>
      </c>
      <c r="B4933" s="260">
        <v>1182.170044</v>
      </c>
      <c r="C4933" s="260">
        <v>1182.170044</v>
      </c>
      <c r="D4933" s="260">
        <v>1147.829956</v>
      </c>
      <c r="E4933" s="260">
        <v>1153.290039</v>
      </c>
      <c r="F4933" s="261">
        <v>1153.290039</v>
      </c>
      <c r="G4933" s="260">
        <v>1333400000</v>
      </c>
      <c r="H4933" s="263">
        <f t="shared" si="77"/>
        <v>-2.4429653878118386E-2</v>
      </c>
      <c r="I4933" s="262"/>
      <c r="J4933" s="266">
        <v>4931</v>
      </c>
      <c r="K4933">
        <v>-2.4429653878118386E-2</v>
      </c>
      <c r="L4933" s="267">
        <v>2.9281260087797847E-3</v>
      </c>
    </row>
    <row r="4934" spans="1:12" ht="14.4" x14ac:dyDescent="0.3">
      <c r="A4934" s="8">
        <v>36977</v>
      </c>
      <c r="B4934" s="260">
        <v>1152.6899410000001</v>
      </c>
      <c r="C4934" s="260">
        <v>1183.349976</v>
      </c>
      <c r="D4934" s="260">
        <v>1150.959961</v>
      </c>
      <c r="E4934" s="260">
        <v>1182.170044</v>
      </c>
      <c r="F4934" s="261">
        <v>1182.170044</v>
      </c>
      <c r="G4934" s="260">
        <v>1314200000</v>
      </c>
      <c r="H4934" s="263">
        <f t="shared" si="77"/>
        <v>2.5575050107945609E-2</v>
      </c>
      <c r="I4934" s="262"/>
      <c r="J4934" s="266">
        <v>4932</v>
      </c>
      <c r="K4934">
        <v>2.5575050107945609E-2</v>
      </c>
      <c r="L4934" s="267">
        <v>2.9323576282972025E-3</v>
      </c>
    </row>
    <row r="4935" spans="1:12" ht="14.4" x14ac:dyDescent="0.3">
      <c r="A4935" s="8">
        <v>36976</v>
      </c>
      <c r="B4935" s="260">
        <v>1139.829956</v>
      </c>
      <c r="C4935" s="260">
        <v>1160.0200199999999</v>
      </c>
      <c r="D4935" s="260">
        <v>1139.829956</v>
      </c>
      <c r="E4935" s="260">
        <v>1152.6899410000001</v>
      </c>
      <c r="F4935" s="261">
        <v>1152.6899410000001</v>
      </c>
      <c r="G4935" s="260">
        <v>1114000000</v>
      </c>
      <c r="H4935" s="263">
        <f t="shared" si="77"/>
        <v>1.1282371490857757E-2</v>
      </c>
      <c r="I4935" s="262"/>
      <c r="J4935" s="266">
        <v>4933</v>
      </c>
      <c r="K4935">
        <v>1.1282371490857757E-2</v>
      </c>
      <c r="L4935" s="267">
        <v>2.9351100292689179E-3</v>
      </c>
    </row>
    <row r="4936" spans="1:12" ht="14.4" x14ac:dyDescent="0.3">
      <c r="A4936" s="8">
        <v>36973</v>
      </c>
      <c r="B4936" s="260">
        <v>1117.579956</v>
      </c>
      <c r="C4936" s="260">
        <v>1141.829956</v>
      </c>
      <c r="D4936" s="260">
        <v>1117.579956</v>
      </c>
      <c r="E4936" s="260">
        <v>1139.829956</v>
      </c>
      <c r="F4936" s="261">
        <v>1139.829956</v>
      </c>
      <c r="G4936" s="260">
        <v>1364900000</v>
      </c>
      <c r="H4936" s="263">
        <f t="shared" si="77"/>
        <v>1.9909090066035508E-2</v>
      </c>
      <c r="I4936" s="262"/>
      <c r="J4936" s="266">
        <v>4934</v>
      </c>
      <c r="K4936">
        <v>1.9909090066035508E-2</v>
      </c>
      <c r="L4936" s="267">
        <v>2.9368967048052199E-3</v>
      </c>
    </row>
    <row r="4937" spans="1:12" ht="14.4" x14ac:dyDescent="0.3">
      <c r="A4937" s="8">
        <v>36972</v>
      </c>
      <c r="B4937" s="260">
        <v>1122.1400149999999</v>
      </c>
      <c r="C4937" s="260">
        <v>1124.2700199999999</v>
      </c>
      <c r="D4937" s="260">
        <v>1081.1899410000001</v>
      </c>
      <c r="E4937" s="260">
        <v>1117.579956</v>
      </c>
      <c r="F4937" s="261">
        <v>1117.579956</v>
      </c>
      <c r="G4937" s="260">
        <v>1723950000</v>
      </c>
      <c r="H4937" s="263">
        <f t="shared" si="77"/>
        <v>-4.0637165942254633E-3</v>
      </c>
      <c r="I4937" s="262"/>
      <c r="J4937" s="266">
        <v>4935</v>
      </c>
      <c r="K4937">
        <v>-4.0637165942254633E-3</v>
      </c>
      <c r="L4937" s="267">
        <v>2.9405970617554715E-3</v>
      </c>
    </row>
    <row r="4938" spans="1:12" ht="14.4" x14ac:dyDescent="0.3">
      <c r="A4938" s="8">
        <v>36971</v>
      </c>
      <c r="B4938" s="260">
        <v>1142.619995</v>
      </c>
      <c r="C4938" s="260">
        <v>1149.3900149999999</v>
      </c>
      <c r="D4938" s="260">
        <v>1118.73999</v>
      </c>
      <c r="E4938" s="260">
        <v>1122.1400149999999</v>
      </c>
      <c r="F4938" s="261">
        <v>1122.1400149999999</v>
      </c>
      <c r="G4938" s="260">
        <v>1346300000</v>
      </c>
      <c r="H4938" s="263">
        <f t="shared" si="77"/>
        <v>-1.7923701746528659E-2</v>
      </c>
      <c r="I4938" s="262"/>
      <c r="J4938" s="266">
        <v>4936</v>
      </c>
      <c r="K4938">
        <v>-1.7923701746528659E-2</v>
      </c>
      <c r="L4938" s="267">
        <v>2.9407486092097672E-3</v>
      </c>
    </row>
    <row r="4939" spans="1:12" ht="14.4" x14ac:dyDescent="0.3">
      <c r="A4939" s="8">
        <v>36970</v>
      </c>
      <c r="B4939" s="260">
        <v>1170.8100589999999</v>
      </c>
      <c r="C4939" s="260">
        <v>1180.5600589999999</v>
      </c>
      <c r="D4939" s="260">
        <v>1142.1899410000001</v>
      </c>
      <c r="E4939" s="260">
        <v>1142.619995</v>
      </c>
      <c r="F4939" s="261">
        <v>1142.619995</v>
      </c>
      <c r="G4939" s="260">
        <v>1235900000</v>
      </c>
      <c r="H4939" s="263">
        <f t="shared" si="77"/>
        <v>-2.4077401610366499E-2</v>
      </c>
      <c r="I4939" s="262"/>
      <c r="J4939" s="266">
        <v>4937</v>
      </c>
      <c r="K4939">
        <v>-2.4077401610366499E-2</v>
      </c>
      <c r="L4939" s="267">
        <v>2.9436398991842909E-3</v>
      </c>
    </row>
    <row r="4940" spans="1:12" ht="14.4" x14ac:dyDescent="0.3">
      <c r="A4940" s="8">
        <v>36969</v>
      </c>
      <c r="B4940" s="260">
        <v>1150.530029</v>
      </c>
      <c r="C4940" s="260">
        <v>1173.5</v>
      </c>
      <c r="D4940" s="260">
        <v>1147.1800539999999</v>
      </c>
      <c r="E4940" s="260">
        <v>1170.8100589999999</v>
      </c>
      <c r="F4940" s="261">
        <v>1170.8100589999999</v>
      </c>
      <c r="G4940" s="260">
        <v>1126200000</v>
      </c>
      <c r="H4940" s="263">
        <f t="shared" si="77"/>
        <v>1.7626684648662825E-2</v>
      </c>
      <c r="I4940" s="262"/>
      <c r="J4940" s="266">
        <v>4938</v>
      </c>
      <c r="K4940">
        <v>1.7626684648662825E-2</v>
      </c>
      <c r="L4940" s="267">
        <v>2.943717103075102E-3</v>
      </c>
    </row>
    <row r="4941" spans="1:12" ht="14.4" x14ac:dyDescent="0.3">
      <c r="A4941" s="8">
        <v>36966</v>
      </c>
      <c r="B4941" s="260">
        <v>1173.5600589999999</v>
      </c>
      <c r="C4941" s="260">
        <v>1173.5600589999999</v>
      </c>
      <c r="D4941" s="260">
        <v>1148.6400149999999</v>
      </c>
      <c r="E4941" s="260">
        <v>1150.530029</v>
      </c>
      <c r="F4941" s="261">
        <v>1150.530029</v>
      </c>
      <c r="G4941" s="260">
        <v>1543560000</v>
      </c>
      <c r="H4941" s="263">
        <f t="shared" si="77"/>
        <v>-1.9624074476106465E-2</v>
      </c>
      <c r="I4941" s="262"/>
      <c r="J4941" s="266">
        <v>4939</v>
      </c>
      <c r="K4941">
        <v>-1.9624074476106465E-2</v>
      </c>
      <c r="L4941" s="267">
        <v>2.946021589209662E-3</v>
      </c>
    </row>
    <row r="4942" spans="1:12" ht="14.4" x14ac:dyDescent="0.3">
      <c r="A4942" s="8">
        <v>36965</v>
      </c>
      <c r="B4942" s="260">
        <v>1166.709961</v>
      </c>
      <c r="C4942" s="260">
        <v>1182.040039</v>
      </c>
      <c r="D4942" s="260">
        <v>1166.709961</v>
      </c>
      <c r="E4942" s="260">
        <v>1173.5600589999999</v>
      </c>
      <c r="F4942" s="261">
        <v>1173.5600589999999</v>
      </c>
      <c r="G4942" s="260">
        <v>1259500000</v>
      </c>
      <c r="H4942" s="263">
        <f t="shared" si="77"/>
        <v>5.8712946910375171E-3</v>
      </c>
      <c r="I4942" s="262"/>
      <c r="J4942" s="266">
        <v>4940</v>
      </c>
      <c r="K4942">
        <v>5.8712946910375171E-3</v>
      </c>
      <c r="L4942" s="267">
        <v>2.9473034826035106E-3</v>
      </c>
    </row>
    <row r="4943" spans="1:12" ht="14.4" x14ac:dyDescent="0.3">
      <c r="A4943" s="8">
        <v>36964</v>
      </c>
      <c r="B4943" s="260">
        <v>1197.660034</v>
      </c>
      <c r="C4943" s="260">
        <v>1197.660034</v>
      </c>
      <c r="D4943" s="260">
        <v>1155.349976</v>
      </c>
      <c r="E4943" s="260">
        <v>1166.709961</v>
      </c>
      <c r="F4943" s="261">
        <v>1166.709961</v>
      </c>
      <c r="G4943" s="260">
        <v>1397400000</v>
      </c>
      <c r="H4943" s="263">
        <f t="shared" si="77"/>
        <v>-2.5842118899660951E-2</v>
      </c>
      <c r="I4943" s="262"/>
      <c r="J4943" s="266">
        <v>4941</v>
      </c>
      <c r="K4943">
        <v>-2.5842118899660951E-2</v>
      </c>
      <c r="L4943" s="267">
        <v>2.9488888883827378E-3</v>
      </c>
    </row>
    <row r="4944" spans="1:12" ht="14.4" x14ac:dyDescent="0.3">
      <c r="A4944" s="8">
        <v>36963</v>
      </c>
      <c r="B4944" s="260">
        <v>1180.160034</v>
      </c>
      <c r="C4944" s="260">
        <v>1197.829956</v>
      </c>
      <c r="D4944" s="260">
        <v>1171.5</v>
      </c>
      <c r="E4944" s="260">
        <v>1197.660034</v>
      </c>
      <c r="F4944" s="261">
        <v>1197.660034</v>
      </c>
      <c r="G4944" s="260">
        <v>1360900000</v>
      </c>
      <c r="H4944" s="263">
        <f t="shared" si="77"/>
        <v>1.4828497403598739E-2</v>
      </c>
      <c r="I4944" s="262"/>
      <c r="J4944" s="266">
        <v>4942</v>
      </c>
      <c r="K4944">
        <v>1.4828497403598739E-2</v>
      </c>
      <c r="L4944" s="267">
        <v>2.9498894898596817E-3</v>
      </c>
    </row>
    <row r="4945" spans="1:12" ht="14.4" x14ac:dyDescent="0.3">
      <c r="A4945" s="8">
        <v>36962</v>
      </c>
      <c r="B4945" s="260">
        <v>1233.420044</v>
      </c>
      <c r="C4945" s="260">
        <v>1233.420044</v>
      </c>
      <c r="D4945" s="260">
        <v>1176.780029</v>
      </c>
      <c r="E4945" s="260">
        <v>1180.160034</v>
      </c>
      <c r="F4945" s="261">
        <v>1180.160034</v>
      </c>
      <c r="G4945" s="260">
        <v>1229000000</v>
      </c>
      <c r="H4945" s="263">
        <f t="shared" si="77"/>
        <v>-4.3180756027992657E-2</v>
      </c>
      <c r="I4945" s="262"/>
      <c r="J4945" s="266">
        <v>4943</v>
      </c>
      <c r="K4945">
        <v>-4.3180756027992657E-2</v>
      </c>
      <c r="L4945" s="267">
        <v>2.9530224810500549E-3</v>
      </c>
    </row>
    <row r="4946" spans="1:12" ht="14.4" x14ac:dyDescent="0.3">
      <c r="A4946" s="8">
        <v>36959</v>
      </c>
      <c r="B4946" s="260">
        <v>1264.73999</v>
      </c>
      <c r="C4946" s="260">
        <v>1264.73999</v>
      </c>
      <c r="D4946" s="260">
        <v>1228.420044</v>
      </c>
      <c r="E4946" s="260">
        <v>1233.420044</v>
      </c>
      <c r="F4946" s="261">
        <v>1233.420044</v>
      </c>
      <c r="G4946" s="260">
        <v>1085900000</v>
      </c>
      <c r="H4946" s="263">
        <f t="shared" si="77"/>
        <v>-2.4763940610433351E-2</v>
      </c>
      <c r="I4946" s="262"/>
      <c r="J4946" s="266">
        <v>4944</v>
      </c>
      <c r="K4946">
        <v>-2.4763940610433351E-2</v>
      </c>
      <c r="L4946" s="267">
        <v>2.9533183111009917E-3</v>
      </c>
    </row>
    <row r="4947" spans="1:12" ht="14.4" x14ac:dyDescent="0.3">
      <c r="A4947" s="8">
        <v>36958</v>
      </c>
      <c r="B4947" s="260">
        <v>1261.8900149999999</v>
      </c>
      <c r="C4947" s="260">
        <v>1266.5</v>
      </c>
      <c r="D4947" s="260">
        <v>1257.599976</v>
      </c>
      <c r="E4947" s="260">
        <v>1264.73999</v>
      </c>
      <c r="F4947" s="261">
        <v>1264.73999</v>
      </c>
      <c r="G4947" s="260">
        <v>1114100000</v>
      </c>
      <c r="H4947" s="263">
        <f t="shared" si="77"/>
        <v>2.2584971480260787E-3</v>
      </c>
      <c r="I4947" s="262"/>
      <c r="J4947" s="266">
        <v>4945</v>
      </c>
      <c r="K4947">
        <v>2.2584971480260787E-3</v>
      </c>
      <c r="L4947" s="267">
        <v>2.961988096265957E-3</v>
      </c>
    </row>
    <row r="4948" spans="1:12" ht="14.4" x14ac:dyDescent="0.3">
      <c r="A4948" s="8">
        <v>36957</v>
      </c>
      <c r="B4948" s="260">
        <v>1253.8000489999999</v>
      </c>
      <c r="C4948" s="260">
        <v>1263.8599850000001</v>
      </c>
      <c r="D4948" s="260">
        <v>1253.8000489999999</v>
      </c>
      <c r="E4948" s="260">
        <v>1261.8900149999999</v>
      </c>
      <c r="F4948" s="261">
        <v>1261.8900149999999</v>
      </c>
      <c r="G4948" s="260">
        <v>1132200000</v>
      </c>
      <c r="H4948" s="263">
        <f t="shared" si="77"/>
        <v>6.4523573806304774E-3</v>
      </c>
      <c r="I4948" s="262"/>
      <c r="J4948" s="266">
        <v>4946</v>
      </c>
      <c r="K4948">
        <v>6.4523573806304774E-3</v>
      </c>
      <c r="L4948" s="267">
        <v>2.9668971958768304E-3</v>
      </c>
    </row>
    <row r="4949" spans="1:12" ht="14.4" x14ac:dyDescent="0.3">
      <c r="A4949" s="8">
        <v>36956</v>
      </c>
      <c r="B4949" s="260">
        <v>1241.410034</v>
      </c>
      <c r="C4949" s="260">
        <v>1267.420044</v>
      </c>
      <c r="D4949" s="260">
        <v>1241.410034</v>
      </c>
      <c r="E4949" s="260">
        <v>1253.8000489999999</v>
      </c>
      <c r="F4949" s="261">
        <v>1253.8000489999999</v>
      </c>
      <c r="G4949" s="260">
        <v>1091800000</v>
      </c>
      <c r="H4949" s="263">
        <f t="shared" si="77"/>
        <v>9.980598400737551E-3</v>
      </c>
      <c r="I4949" s="262"/>
      <c r="J4949" s="266">
        <v>4947</v>
      </c>
      <c r="K4949">
        <v>9.980598400737551E-3</v>
      </c>
      <c r="L4949" s="267">
        <v>2.9681076080646019E-3</v>
      </c>
    </row>
    <row r="4950" spans="1:12" ht="14.4" x14ac:dyDescent="0.3">
      <c r="A4950" s="8">
        <v>36955</v>
      </c>
      <c r="B4950" s="260">
        <v>1234.1800539999999</v>
      </c>
      <c r="C4950" s="260">
        <v>1242.5500489999999</v>
      </c>
      <c r="D4950" s="260">
        <v>1234.040039</v>
      </c>
      <c r="E4950" s="260">
        <v>1241.410034</v>
      </c>
      <c r="F4950" s="261">
        <v>1241.410034</v>
      </c>
      <c r="G4950" s="260">
        <v>929200000</v>
      </c>
      <c r="H4950" s="263">
        <f t="shared" si="77"/>
        <v>5.8581241663787816E-3</v>
      </c>
      <c r="I4950" s="262"/>
      <c r="J4950" s="266">
        <v>4948</v>
      </c>
      <c r="K4950">
        <v>5.8581241663787816E-3</v>
      </c>
      <c r="L4950" s="267">
        <v>2.9691412932417831E-3</v>
      </c>
    </row>
    <row r="4951" spans="1:12" ht="14.4" x14ac:dyDescent="0.3">
      <c r="A4951" s="8">
        <v>36952</v>
      </c>
      <c r="B4951" s="260">
        <v>1241.2299800000001</v>
      </c>
      <c r="C4951" s="260">
        <v>1251.01001</v>
      </c>
      <c r="D4951" s="260">
        <v>1219.73999</v>
      </c>
      <c r="E4951" s="260">
        <v>1234.1800539999999</v>
      </c>
      <c r="F4951" s="261">
        <v>1234.1800539999999</v>
      </c>
      <c r="G4951" s="260">
        <v>1294000000</v>
      </c>
      <c r="H4951" s="263">
        <f t="shared" si="77"/>
        <v>-5.6797902996188841E-3</v>
      </c>
      <c r="I4951" s="262"/>
      <c r="J4951" s="266">
        <v>4949</v>
      </c>
      <c r="K4951">
        <v>-5.6797902996188841E-3</v>
      </c>
      <c r="L4951" s="267">
        <v>2.974986861836375E-3</v>
      </c>
    </row>
    <row r="4952" spans="1:12" ht="14.4" x14ac:dyDescent="0.3">
      <c r="A4952" s="8">
        <v>36951</v>
      </c>
      <c r="B4952" s="260">
        <v>1239.9399410000001</v>
      </c>
      <c r="C4952" s="260">
        <v>1241.3599850000001</v>
      </c>
      <c r="D4952" s="260">
        <v>1214.5</v>
      </c>
      <c r="E4952" s="260">
        <v>1241.2299800000001</v>
      </c>
      <c r="F4952" s="261">
        <v>1241.2299800000001</v>
      </c>
      <c r="G4952" s="260">
        <v>1294900000</v>
      </c>
      <c r="H4952" s="263">
        <f t="shared" si="77"/>
        <v>1.0404044239107051E-3</v>
      </c>
      <c r="I4952" s="262"/>
      <c r="J4952" s="266">
        <v>4950</v>
      </c>
      <c r="K4952">
        <v>1.0404044239107051E-3</v>
      </c>
      <c r="L4952" s="267">
        <v>2.9816787583526339E-3</v>
      </c>
    </row>
    <row r="4953" spans="1:12" ht="14.4" x14ac:dyDescent="0.3">
      <c r="A4953" s="8">
        <v>36950</v>
      </c>
      <c r="B4953" s="260">
        <v>1257.9399410000001</v>
      </c>
      <c r="C4953" s="260">
        <v>1263.469971</v>
      </c>
      <c r="D4953" s="260">
        <v>1229.650024</v>
      </c>
      <c r="E4953" s="260">
        <v>1239.9399410000001</v>
      </c>
      <c r="F4953" s="261">
        <v>1239.9399410000001</v>
      </c>
      <c r="G4953" s="260">
        <v>1225300000</v>
      </c>
      <c r="H4953" s="263">
        <f t="shared" si="77"/>
        <v>-1.4309109213664755E-2</v>
      </c>
      <c r="I4953" s="262"/>
      <c r="J4953" s="266">
        <v>4951</v>
      </c>
      <c r="K4953">
        <v>-1.4309109213664755E-2</v>
      </c>
      <c r="L4953" s="267">
        <v>2.9818260422990236E-3</v>
      </c>
    </row>
    <row r="4954" spans="1:12" ht="14.4" x14ac:dyDescent="0.3">
      <c r="A4954" s="8">
        <v>36949</v>
      </c>
      <c r="B4954" s="260">
        <v>1267.650024</v>
      </c>
      <c r="C4954" s="260">
        <v>1272.76001</v>
      </c>
      <c r="D4954" s="260">
        <v>1252.26001</v>
      </c>
      <c r="E4954" s="260">
        <v>1257.9399410000001</v>
      </c>
      <c r="F4954" s="261">
        <v>1257.9399410000001</v>
      </c>
      <c r="G4954" s="260">
        <v>1114100000</v>
      </c>
      <c r="H4954" s="263">
        <f t="shared" si="77"/>
        <v>-7.6599083470690965E-3</v>
      </c>
      <c r="I4954" s="262"/>
      <c r="J4954" s="266">
        <v>4952</v>
      </c>
      <c r="K4954">
        <v>-7.6599083470690965E-3</v>
      </c>
      <c r="L4954" s="267">
        <v>2.9825816580425226E-3</v>
      </c>
    </row>
    <row r="4955" spans="1:12" ht="14.4" x14ac:dyDescent="0.3">
      <c r="A4955" s="8">
        <v>36948</v>
      </c>
      <c r="B4955" s="260">
        <v>1245.8599850000001</v>
      </c>
      <c r="C4955" s="260">
        <v>1267.6899410000001</v>
      </c>
      <c r="D4955" s="260">
        <v>1241.709961</v>
      </c>
      <c r="E4955" s="260">
        <v>1267.650024</v>
      </c>
      <c r="F4955" s="261">
        <v>1267.650024</v>
      </c>
      <c r="G4955" s="260">
        <v>1130800000</v>
      </c>
      <c r="H4955" s="263">
        <f t="shared" si="77"/>
        <v>1.7489958151276509E-2</v>
      </c>
      <c r="I4955" s="262"/>
      <c r="J4955" s="266">
        <v>4953</v>
      </c>
      <c r="K4955">
        <v>1.7489958151276509E-2</v>
      </c>
      <c r="L4955" s="267">
        <v>2.9851635678176751E-3</v>
      </c>
    </row>
    <row r="4956" spans="1:12" ht="14.4" x14ac:dyDescent="0.3">
      <c r="A4956" s="8">
        <v>36945</v>
      </c>
      <c r="B4956" s="260">
        <v>1252.8199460000001</v>
      </c>
      <c r="C4956" s="260">
        <v>1252.8199460000001</v>
      </c>
      <c r="D4956" s="260">
        <v>1215.4399410000001</v>
      </c>
      <c r="E4956" s="260">
        <v>1245.8599850000001</v>
      </c>
      <c r="F4956" s="261">
        <v>1245.8599850000001</v>
      </c>
      <c r="G4956" s="260">
        <v>1231300000</v>
      </c>
      <c r="H4956" s="263">
        <f t="shared" si="77"/>
        <v>-5.5554359764320204E-3</v>
      </c>
      <c r="I4956" s="262"/>
      <c r="J4956" s="266">
        <v>4954</v>
      </c>
      <c r="K4956">
        <v>-5.5554359764320204E-3</v>
      </c>
      <c r="L4956" s="267">
        <v>2.9874591380144376E-3</v>
      </c>
    </row>
    <row r="4957" spans="1:12" ht="14.4" x14ac:dyDescent="0.3">
      <c r="A4957" s="8">
        <v>36944</v>
      </c>
      <c r="B4957" s="260">
        <v>1255.2700199999999</v>
      </c>
      <c r="C4957" s="260">
        <v>1259.9399410000001</v>
      </c>
      <c r="D4957" s="260">
        <v>1228.329956</v>
      </c>
      <c r="E4957" s="260">
        <v>1252.8199460000001</v>
      </c>
      <c r="F4957" s="261">
        <v>1252.8199460000001</v>
      </c>
      <c r="G4957" s="260">
        <v>1365900000</v>
      </c>
      <c r="H4957" s="263">
        <f t="shared" si="77"/>
        <v>-1.9518302524263733E-3</v>
      </c>
      <c r="I4957" s="262"/>
      <c r="J4957" s="266">
        <v>4955</v>
      </c>
      <c r="K4957">
        <v>-1.9518302524263733E-3</v>
      </c>
      <c r="L4957" s="267">
        <v>2.9908193852305788E-3</v>
      </c>
    </row>
    <row r="4958" spans="1:12" ht="14.4" x14ac:dyDescent="0.3">
      <c r="A4958" s="8">
        <v>36943</v>
      </c>
      <c r="B4958" s="260">
        <v>1278.9399410000001</v>
      </c>
      <c r="C4958" s="260">
        <v>1282.969971</v>
      </c>
      <c r="D4958" s="260">
        <v>1253.160034</v>
      </c>
      <c r="E4958" s="260">
        <v>1255.2700199999999</v>
      </c>
      <c r="F4958" s="261">
        <v>1255.2700199999999</v>
      </c>
      <c r="G4958" s="260">
        <v>1208500000</v>
      </c>
      <c r="H4958" s="263">
        <f t="shared" si="77"/>
        <v>-1.8507453118942165E-2</v>
      </c>
      <c r="I4958" s="262"/>
      <c r="J4958" s="266">
        <v>4956</v>
      </c>
      <c r="K4958">
        <v>-1.8507453118942165E-2</v>
      </c>
      <c r="L4958" s="267">
        <v>2.9920169148385861E-3</v>
      </c>
    </row>
    <row r="4959" spans="1:12" ht="14.4" x14ac:dyDescent="0.3">
      <c r="A4959" s="8">
        <v>36942</v>
      </c>
      <c r="B4959" s="260">
        <v>1301.530029</v>
      </c>
      <c r="C4959" s="260">
        <v>1307.160034</v>
      </c>
      <c r="D4959" s="260">
        <v>1278.4399410000001</v>
      </c>
      <c r="E4959" s="260">
        <v>1278.9399410000001</v>
      </c>
      <c r="F4959" s="261">
        <v>1278.9399410000001</v>
      </c>
      <c r="G4959" s="260">
        <v>1112200000</v>
      </c>
      <c r="H4959" s="263">
        <f t="shared" si="77"/>
        <v>-1.7356563042465096E-2</v>
      </c>
      <c r="I4959" s="262"/>
      <c r="J4959" s="266">
        <v>4957</v>
      </c>
      <c r="K4959">
        <v>-1.7356563042465096E-2</v>
      </c>
      <c r="L4959" s="267">
        <v>2.9955428571428479E-3</v>
      </c>
    </row>
    <row r="4960" spans="1:12" ht="14.4" x14ac:dyDescent="0.3">
      <c r="A4960" s="8">
        <v>36938</v>
      </c>
      <c r="B4960" s="260">
        <v>1326.6099850000001</v>
      </c>
      <c r="C4960" s="260">
        <v>1326.6099850000001</v>
      </c>
      <c r="D4960" s="260">
        <v>1293.1800539999999</v>
      </c>
      <c r="E4960" s="260">
        <v>1301.530029</v>
      </c>
      <c r="F4960" s="261">
        <v>1301.530029</v>
      </c>
      <c r="G4960" s="260">
        <v>1257200000</v>
      </c>
      <c r="H4960" s="263">
        <f t="shared" si="77"/>
        <v>-1.8905297173682917E-2</v>
      </c>
      <c r="I4960" s="262"/>
      <c r="J4960" s="266">
        <v>4958</v>
      </c>
      <c r="K4960">
        <v>-1.8905297173682917E-2</v>
      </c>
      <c r="L4960" s="267">
        <v>3.0009945552936629E-3</v>
      </c>
    </row>
    <row r="4961" spans="1:12" ht="14.4" x14ac:dyDescent="0.3">
      <c r="A4961" s="8">
        <v>36937</v>
      </c>
      <c r="B4961" s="260">
        <v>1315.920044</v>
      </c>
      <c r="C4961" s="260">
        <v>1331.290039</v>
      </c>
      <c r="D4961" s="260">
        <v>1315.920044</v>
      </c>
      <c r="E4961" s="260">
        <v>1326.6099850000001</v>
      </c>
      <c r="F4961" s="261">
        <v>1326.6099850000001</v>
      </c>
      <c r="G4961" s="260">
        <v>1153700000</v>
      </c>
      <c r="H4961" s="263">
        <f t="shared" si="77"/>
        <v>8.1235490322845855E-3</v>
      </c>
      <c r="I4961" s="262"/>
      <c r="J4961" s="266">
        <v>4959</v>
      </c>
      <c r="K4961">
        <v>8.1235490322845855E-3</v>
      </c>
      <c r="L4961" s="267">
        <v>3.0120971693840815E-3</v>
      </c>
    </row>
    <row r="4962" spans="1:12" ht="14.4" x14ac:dyDescent="0.3">
      <c r="A4962" s="8">
        <v>36936</v>
      </c>
      <c r="B4962" s="260">
        <v>1318.8000489999999</v>
      </c>
      <c r="C4962" s="260">
        <v>1320.7299800000001</v>
      </c>
      <c r="D4962" s="260">
        <v>1304.719971</v>
      </c>
      <c r="E4962" s="260">
        <v>1315.920044</v>
      </c>
      <c r="F4962" s="261">
        <v>1315.920044</v>
      </c>
      <c r="G4962" s="260">
        <v>1150300000</v>
      </c>
      <c r="H4962" s="263">
        <f t="shared" si="77"/>
        <v>-2.1838071678749104E-3</v>
      </c>
      <c r="I4962" s="262"/>
      <c r="J4962" s="266">
        <v>4960</v>
      </c>
      <c r="K4962">
        <v>-2.1838071678749104E-3</v>
      </c>
      <c r="L4962" s="267">
        <v>3.0130637838951691E-3</v>
      </c>
    </row>
    <row r="4963" spans="1:12" ht="14.4" x14ac:dyDescent="0.3">
      <c r="A4963" s="8">
        <v>36935</v>
      </c>
      <c r="B4963" s="260">
        <v>1330.3100589999999</v>
      </c>
      <c r="C4963" s="260">
        <v>1336.619995</v>
      </c>
      <c r="D4963" s="260">
        <v>1317.51001</v>
      </c>
      <c r="E4963" s="260">
        <v>1318.8000489999999</v>
      </c>
      <c r="F4963" s="261">
        <v>1318.8000489999999</v>
      </c>
      <c r="G4963" s="260">
        <v>1075200000</v>
      </c>
      <c r="H4963" s="263">
        <f t="shared" si="77"/>
        <v>-8.6521258124230768E-3</v>
      </c>
      <c r="I4963" s="262"/>
      <c r="J4963" s="266">
        <v>4961</v>
      </c>
      <c r="K4963">
        <v>-8.6521258124230768E-3</v>
      </c>
      <c r="L4963" s="267">
        <v>3.0141397016049338E-3</v>
      </c>
    </row>
    <row r="4964" spans="1:12" ht="14.4" x14ac:dyDescent="0.3">
      <c r="A4964" s="8">
        <v>36934</v>
      </c>
      <c r="B4964" s="260">
        <v>1314.76001</v>
      </c>
      <c r="C4964" s="260">
        <v>1330.959961</v>
      </c>
      <c r="D4964" s="260">
        <v>1313.6400149999999</v>
      </c>
      <c r="E4964" s="260">
        <v>1330.3100589999999</v>
      </c>
      <c r="F4964" s="261">
        <v>1330.3100589999999</v>
      </c>
      <c r="G4964" s="260">
        <v>1039100000</v>
      </c>
      <c r="H4964" s="263">
        <f t="shared" si="77"/>
        <v>1.1827290822452034E-2</v>
      </c>
      <c r="I4964" s="262"/>
      <c r="J4964" s="266">
        <v>4962</v>
      </c>
      <c r="K4964">
        <v>1.1827290822452034E-2</v>
      </c>
      <c r="L4964" s="267">
        <v>3.0201691202563878E-3</v>
      </c>
    </row>
    <row r="4965" spans="1:12" ht="14.4" x14ac:dyDescent="0.3">
      <c r="A4965" s="8">
        <v>36931</v>
      </c>
      <c r="B4965" s="260">
        <v>1332.530029</v>
      </c>
      <c r="C4965" s="260">
        <v>1332.530029</v>
      </c>
      <c r="D4965" s="260">
        <v>1309.9799800000001</v>
      </c>
      <c r="E4965" s="260">
        <v>1314.76001</v>
      </c>
      <c r="F4965" s="261">
        <v>1314.76001</v>
      </c>
      <c r="G4965" s="260">
        <v>1075500000</v>
      </c>
      <c r="H4965" s="263">
        <f t="shared" si="77"/>
        <v>-1.3335548628000222E-2</v>
      </c>
      <c r="I4965" s="262"/>
      <c r="J4965" s="266">
        <v>4963</v>
      </c>
      <c r="K4965">
        <v>-1.3335548628000222E-2</v>
      </c>
      <c r="L4965" s="267">
        <v>3.023994731897068E-3</v>
      </c>
    </row>
    <row r="4966" spans="1:12" ht="14.4" x14ac:dyDescent="0.3">
      <c r="A4966" s="8">
        <v>36930</v>
      </c>
      <c r="B4966" s="260">
        <v>1341.099976</v>
      </c>
      <c r="C4966" s="260">
        <v>1350.3199460000001</v>
      </c>
      <c r="D4966" s="260">
        <v>1332.420044</v>
      </c>
      <c r="E4966" s="260">
        <v>1332.530029</v>
      </c>
      <c r="F4966" s="261">
        <v>1332.530029</v>
      </c>
      <c r="G4966" s="260">
        <v>1107200000</v>
      </c>
      <c r="H4966" s="263">
        <f t="shared" si="77"/>
        <v>-6.2346545253377369E-3</v>
      </c>
      <c r="I4966" s="262"/>
      <c r="J4966" s="266">
        <v>4964</v>
      </c>
      <c r="K4966">
        <v>-6.2346545253377369E-3</v>
      </c>
      <c r="L4966" s="267">
        <v>3.0364278147322998E-3</v>
      </c>
    </row>
    <row r="4967" spans="1:12" ht="14.4" x14ac:dyDescent="0.3">
      <c r="A4967" s="8">
        <v>36929</v>
      </c>
      <c r="B4967" s="260">
        <v>1352.26001</v>
      </c>
      <c r="C4967" s="260">
        <v>1352.26001</v>
      </c>
      <c r="D4967" s="260">
        <v>1334.26001</v>
      </c>
      <c r="E4967" s="260">
        <v>1340.8900149999999</v>
      </c>
      <c r="F4967" s="261">
        <v>1340.8900149999999</v>
      </c>
      <c r="G4967" s="260">
        <v>1158300000</v>
      </c>
      <c r="H4967" s="263">
        <f t="shared" si="77"/>
        <v>-8.4081426026937061E-3</v>
      </c>
      <c r="I4967" s="262"/>
      <c r="J4967" s="266">
        <v>4965</v>
      </c>
      <c r="K4967">
        <v>-8.4081426026937061E-3</v>
      </c>
      <c r="L4967" s="267">
        <v>3.0372762861827821E-3</v>
      </c>
    </row>
    <row r="4968" spans="1:12" ht="14.4" x14ac:dyDescent="0.3">
      <c r="A4968" s="8">
        <v>36928</v>
      </c>
      <c r="B4968" s="260">
        <v>1354.3100589999999</v>
      </c>
      <c r="C4968" s="260">
        <v>1363.5500489999999</v>
      </c>
      <c r="D4968" s="260">
        <v>1350.040039</v>
      </c>
      <c r="E4968" s="260">
        <v>1352.26001</v>
      </c>
      <c r="F4968" s="261">
        <v>1352.26001</v>
      </c>
      <c r="G4968" s="260">
        <v>1059600000</v>
      </c>
      <c r="H4968" s="263">
        <f t="shared" si="77"/>
        <v>-1.5137220508527173E-3</v>
      </c>
      <c r="I4968" s="262"/>
      <c r="J4968" s="266">
        <v>4966</v>
      </c>
      <c r="K4968">
        <v>-1.5137220508527173E-3</v>
      </c>
      <c r="L4968" s="267">
        <v>3.0390737067558468E-3</v>
      </c>
    </row>
    <row r="4969" spans="1:12" ht="14.4" x14ac:dyDescent="0.3">
      <c r="A4969" s="8">
        <v>36927</v>
      </c>
      <c r="B4969" s="260">
        <v>1349.469971</v>
      </c>
      <c r="C4969" s="260">
        <v>1354.5600589999999</v>
      </c>
      <c r="D4969" s="260">
        <v>1344.4799800000001</v>
      </c>
      <c r="E4969" s="260">
        <v>1354.3100589999999</v>
      </c>
      <c r="F4969" s="261">
        <v>1354.3100589999999</v>
      </c>
      <c r="G4969" s="260">
        <v>1013000000</v>
      </c>
      <c r="H4969" s="263">
        <f t="shared" si="77"/>
        <v>3.5866585429931907E-3</v>
      </c>
      <c r="I4969" s="262"/>
      <c r="J4969" s="266">
        <v>4967</v>
      </c>
      <c r="K4969">
        <v>3.5866585429931907E-3</v>
      </c>
      <c r="L4969" s="267">
        <v>3.0421617213404872E-3</v>
      </c>
    </row>
    <row r="4970" spans="1:12" ht="14.4" x14ac:dyDescent="0.3">
      <c r="A4970" s="8">
        <v>36924</v>
      </c>
      <c r="B4970" s="260">
        <v>1373.469971</v>
      </c>
      <c r="C4970" s="260">
        <v>1376.380005</v>
      </c>
      <c r="D4970" s="260">
        <v>1348.719971</v>
      </c>
      <c r="E4970" s="260">
        <v>1349.469971</v>
      </c>
      <c r="F4970" s="261">
        <v>1349.469971</v>
      </c>
      <c r="G4970" s="260">
        <v>1048400000</v>
      </c>
      <c r="H4970" s="263">
        <f t="shared" si="77"/>
        <v>-1.7473989607887829E-2</v>
      </c>
      <c r="I4970" s="262"/>
      <c r="J4970" s="266">
        <v>4968</v>
      </c>
      <c r="K4970">
        <v>-1.7473989607887829E-2</v>
      </c>
      <c r="L4970" s="267">
        <v>3.0432907220331227E-3</v>
      </c>
    </row>
    <row r="4971" spans="1:12" ht="14.4" x14ac:dyDescent="0.3">
      <c r="A4971" s="8">
        <v>36923</v>
      </c>
      <c r="B4971" s="260">
        <v>1366.01001</v>
      </c>
      <c r="C4971" s="260">
        <v>1373.5</v>
      </c>
      <c r="D4971" s="260">
        <v>1359.339966</v>
      </c>
      <c r="E4971" s="260">
        <v>1373.469971</v>
      </c>
      <c r="F4971" s="261">
        <v>1373.469971</v>
      </c>
      <c r="G4971" s="260">
        <v>1118800000</v>
      </c>
      <c r="H4971" s="263">
        <f t="shared" si="77"/>
        <v>5.461132016155593E-3</v>
      </c>
      <c r="I4971" s="262"/>
      <c r="J4971" s="266">
        <v>4969</v>
      </c>
      <c r="K4971">
        <v>5.461132016155593E-3</v>
      </c>
      <c r="L4971" s="267">
        <v>3.0450166879593585E-3</v>
      </c>
    </row>
    <row r="4972" spans="1:12" ht="14.4" x14ac:dyDescent="0.3">
      <c r="A4972" s="8">
        <v>36922</v>
      </c>
      <c r="B4972" s="260">
        <v>1373.7299800000001</v>
      </c>
      <c r="C4972" s="260">
        <v>1383.369995</v>
      </c>
      <c r="D4972" s="260">
        <v>1364.660034</v>
      </c>
      <c r="E4972" s="260">
        <v>1366.01001</v>
      </c>
      <c r="F4972" s="261">
        <v>1366.01001</v>
      </c>
      <c r="G4972" s="260">
        <v>1295300000</v>
      </c>
      <c r="H4972" s="263">
        <f t="shared" si="77"/>
        <v>-5.6197142905770334E-3</v>
      </c>
      <c r="I4972" s="262"/>
      <c r="J4972" s="266">
        <v>4970</v>
      </c>
      <c r="K4972">
        <v>-5.6197142905770334E-3</v>
      </c>
      <c r="L4972" s="267">
        <v>3.0479481898116815E-3</v>
      </c>
    </row>
    <row r="4973" spans="1:12" ht="14.4" x14ac:dyDescent="0.3">
      <c r="A4973" s="8">
        <v>36921</v>
      </c>
      <c r="B4973" s="260">
        <v>1364.170044</v>
      </c>
      <c r="C4973" s="260">
        <v>1375.6800539999999</v>
      </c>
      <c r="D4973" s="260">
        <v>1356.1999510000001</v>
      </c>
      <c r="E4973" s="260">
        <v>1373.7299800000001</v>
      </c>
      <c r="F4973" s="261">
        <v>1373.7299800000001</v>
      </c>
      <c r="G4973" s="260">
        <v>1149800000</v>
      </c>
      <c r="H4973" s="263">
        <f t="shared" si="77"/>
        <v>7.0078770913108452E-3</v>
      </c>
      <c r="I4973" s="262"/>
      <c r="J4973" s="266">
        <v>4971</v>
      </c>
      <c r="K4973">
        <v>7.0078770913108452E-3</v>
      </c>
      <c r="L4973" s="267">
        <v>3.049955894071523E-3</v>
      </c>
    </row>
    <row r="4974" spans="1:12" ht="14.4" x14ac:dyDescent="0.3">
      <c r="A4974" s="8">
        <v>36920</v>
      </c>
      <c r="B4974" s="260">
        <v>1354.920044</v>
      </c>
      <c r="C4974" s="260">
        <v>1365.540039</v>
      </c>
      <c r="D4974" s="260">
        <v>1350.3599850000001</v>
      </c>
      <c r="E4974" s="260">
        <v>1364.170044</v>
      </c>
      <c r="F4974" s="261">
        <v>1364.170044</v>
      </c>
      <c r="G4974" s="260">
        <v>1053100000</v>
      </c>
      <c r="H4974" s="263">
        <f t="shared" si="77"/>
        <v>6.8047480227554956E-3</v>
      </c>
      <c r="I4974" s="262"/>
      <c r="J4974" s="266">
        <v>4972</v>
      </c>
      <c r="K4974">
        <v>6.8047480227554956E-3</v>
      </c>
      <c r="L4974" s="267">
        <v>3.0522835827545202E-3</v>
      </c>
    </row>
    <row r="4975" spans="1:12" ht="14.4" x14ac:dyDescent="0.3">
      <c r="A4975" s="8">
        <v>36917</v>
      </c>
      <c r="B4975" s="260">
        <v>1357.51001</v>
      </c>
      <c r="C4975" s="260">
        <v>1357.51001</v>
      </c>
      <c r="D4975" s="260">
        <v>1342.75</v>
      </c>
      <c r="E4975" s="260">
        <v>1354.9499510000001</v>
      </c>
      <c r="F4975" s="261">
        <v>1354.9499510000001</v>
      </c>
      <c r="G4975" s="260">
        <v>1098000000</v>
      </c>
      <c r="H4975" s="263">
        <f t="shared" si="77"/>
        <v>-1.8858490774590385E-3</v>
      </c>
      <c r="I4975" s="262"/>
      <c r="J4975" s="266">
        <v>4973</v>
      </c>
      <c r="K4975">
        <v>-1.8858490774590385E-3</v>
      </c>
      <c r="L4975" s="267">
        <v>3.054534768901363E-3</v>
      </c>
    </row>
    <row r="4976" spans="1:12" ht="14.4" x14ac:dyDescent="0.3">
      <c r="A4976" s="8">
        <v>36916</v>
      </c>
      <c r="B4976" s="260">
        <v>1364.3000489999999</v>
      </c>
      <c r="C4976" s="260">
        <v>1367.349976</v>
      </c>
      <c r="D4976" s="260">
        <v>1354.630005</v>
      </c>
      <c r="E4976" s="260">
        <v>1357.51001</v>
      </c>
      <c r="F4976" s="261">
        <v>1357.51001</v>
      </c>
      <c r="G4976" s="260">
        <v>1258000000</v>
      </c>
      <c r="H4976" s="263">
        <f t="shared" si="77"/>
        <v>-4.9769396438686039E-3</v>
      </c>
      <c r="I4976" s="262"/>
      <c r="J4976" s="266">
        <v>4974</v>
      </c>
      <c r="K4976">
        <v>-4.9769396438686039E-3</v>
      </c>
      <c r="L4976" s="267">
        <v>3.0679575043312929E-3</v>
      </c>
    </row>
    <row r="4977" spans="1:12" ht="14.4" x14ac:dyDescent="0.3">
      <c r="A4977" s="8">
        <v>36915</v>
      </c>
      <c r="B4977" s="260">
        <v>1360.400024</v>
      </c>
      <c r="C4977" s="260">
        <v>1369.75</v>
      </c>
      <c r="D4977" s="260">
        <v>1357.280029</v>
      </c>
      <c r="E4977" s="260">
        <v>1364.3000489999999</v>
      </c>
      <c r="F4977" s="261">
        <v>1364.3000489999999</v>
      </c>
      <c r="G4977" s="260">
        <v>1309000000</v>
      </c>
      <c r="H4977" s="263">
        <f t="shared" si="77"/>
        <v>2.8668222075831969E-3</v>
      </c>
      <c r="I4977" s="262"/>
      <c r="J4977" s="266">
        <v>4975</v>
      </c>
      <c r="K4977">
        <v>2.8668222075831969E-3</v>
      </c>
      <c r="L4977" s="267">
        <v>3.0687710769782641E-3</v>
      </c>
    </row>
    <row r="4978" spans="1:12" ht="14.4" x14ac:dyDescent="0.3">
      <c r="A4978" s="8">
        <v>36914</v>
      </c>
      <c r="B4978" s="260">
        <v>1342.900024</v>
      </c>
      <c r="C4978" s="260">
        <v>1362.900024</v>
      </c>
      <c r="D4978" s="260">
        <v>1339.630005</v>
      </c>
      <c r="E4978" s="260">
        <v>1360.400024</v>
      </c>
      <c r="F4978" s="261">
        <v>1360.400024</v>
      </c>
      <c r="G4978" s="260">
        <v>1232600000</v>
      </c>
      <c r="H4978" s="263">
        <f t="shared" si="77"/>
        <v>1.3031498761816985E-2</v>
      </c>
      <c r="I4978" s="262"/>
      <c r="J4978" s="266">
        <v>4976</v>
      </c>
      <c r="K4978">
        <v>1.3031498761816985E-2</v>
      </c>
      <c r="L4978" s="267">
        <v>3.0689580941453362E-3</v>
      </c>
    </row>
    <row r="4979" spans="1:12" ht="14.4" x14ac:dyDescent="0.3">
      <c r="A4979" s="8">
        <v>36913</v>
      </c>
      <c r="B4979" s="260">
        <v>1342.540039</v>
      </c>
      <c r="C4979" s="260">
        <v>1353.619995</v>
      </c>
      <c r="D4979" s="260">
        <v>1333.839966</v>
      </c>
      <c r="E4979" s="260">
        <v>1342.900024</v>
      </c>
      <c r="F4979" s="261">
        <v>1342.900024</v>
      </c>
      <c r="G4979" s="260">
        <v>1164000000</v>
      </c>
      <c r="H4979" s="263">
        <f t="shared" si="77"/>
        <v>2.6813725441528642E-4</v>
      </c>
      <c r="I4979" s="262"/>
      <c r="J4979" s="266">
        <v>4977</v>
      </c>
      <c r="K4979">
        <v>2.6813725441528642E-4</v>
      </c>
      <c r="L4979" s="267">
        <v>3.0756915754364222E-3</v>
      </c>
    </row>
    <row r="4980" spans="1:12" ht="14.4" x14ac:dyDescent="0.3">
      <c r="A4980" s="8">
        <v>36910</v>
      </c>
      <c r="B4980" s="260">
        <v>1347.969971</v>
      </c>
      <c r="C4980" s="260">
        <v>1354.5500489999999</v>
      </c>
      <c r="D4980" s="260">
        <v>1336.73999</v>
      </c>
      <c r="E4980" s="260">
        <v>1342.540039</v>
      </c>
      <c r="F4980" s="261">
        <v>1342.540039</v>
      </c>
      <c r="G4980" s="260">
        <v>1407800000</v>
      </c>
      <c r="H4980" s="263">
        <f t="shared" si="77"/>
        <v>-4.0282292015539328E-3</v>
      </c>
      <c r="I4980" s="262"/>
      <c r="J4980" s="266">
        <v>4978</v>
      </c>
      <c r="K4980">
        <v>-4.0282292015539328E-3</v>
      </c>
      <c r="L4980" s="267">
        <v>3.0830382081685984E-3</v>
      </c>
    </row>
    <row r="4981" spans="1:12" ht="14.4" x14ac:dyDescent="0.3">
      <c r="A4981" s="8">
        <v>36909</v>
      </c>
      <c r="B4981" s="260">
        <v>1329.8900149999999</v>
      </c>
      <c r="C4981" s="260">
        <v>1352.709961</v>
      </c>
      <c r="D4981" s="260">
        <v>1327.410034</v>
      </c>
      <c r="E4981" s="260">
        <v>1347.969971</v>
      </c>
      <c r="F4981" s="261">
        <v>1347.969971</v>
      </c>
      <c r="G4981" s="260">
        <v>1445000000</v>
      </c>
      <c r="H4981" s="263">
        <f t="shared" si="77"/>
        <v>1.3915319942190706E-2</v>
      </c>
      <c r="I4981" s="262"/>
      <c r="J4981" s="266">
        <v>4979</v>
      </c>
      <c r="K4981">
        <v>1.3915319942190706E-2</v>
      </c>
      <c r="L4981" s="267">
        <v>3.0839174355914776E-3</v>
      </c>
    </row>
    <row r="4982" spans="1:12" ht="14.4" x14ac:dyDescent="0.3">
      <c r="A4982" s="8">
        <v>36908</v>
      </c>
      <c r="B4982" s="260">
        <v>1326.650024</v>
      </c>
      <c r="C4982" s="260">
        <v>1346.920044</v>
      </c>
      <c r="D4982" s="260">
        <v>1325.410034</v>
      </c>
      <c r="E4982" s="260">
        <v>1329.469971</v>
      </c>
      <c r="F4982" s="261">
        <v>1329.469971</v>
      </c>
      <c r="G4982" s="260">
        <v>1349100000</v>
      </c>
      <c r="H4982" s="263">
        <f t="shared" si="77"/>
        <v>2.1256148562056308E-3</v>
      </c>
      <c r="I4982" s="262"/>
      <c r="J4982" s="266">
        <v>4980</v>
      </c>
      <c r="K4982">
        <v>2.1256148562056308E-3</v>
      </c>
      <c r="L4982" s="267">
        <v>3.0844851975158397E-3</v>
      </c>
    </row>
    <row r="4983" spans="1:12" ht="14.4" x14ac:dyDescent="0.3">
      <c r="A4983" s="8">
        <v>36907</v>
      </c>
      <c r="B4983" s="260">
        <v>1318.3199460000001</v>
      </c>
      <c r="C4983" s="260">
        <v>1327.8100589999999</v>
      </c>
      <c r="D4983" s="260">
        <v>1313.329956</v>
      </c>
      <c r="E4983" s="260">
        <v>1326.650024</v>
      </c>
      <c r="F4983" s="261">
        <v>1326.650024</v>
      </c>
      <c r="G4983" s="260">
        <v>1205700000</v>
      </c>
      <c r="H4983" s="263">
        <f t="shared" si="77"/>
        <v>6.1430925630340527E-3</v>
      </c>
      <c r="I4983" s="262"/>
      <c r="J4983" s="266">
        <v>4981</v>
      </c>
      <c r="K4983">
        <v>6.1430925630340527E-3</v>
      </c>
      <c r="L4983" s="267">
        <v>3.0864831096168981E-3</v>
      </c>
    </row>
    <row r="4984" spans="1:12" ht="14.4" x14ac:dyDescent="0.3">
      <c r="A4984" s="8">
        <v>36903</v>
      </c>
      <c r="B4984" s="260">
        <v>1326.8199460000001</v>
      </c>
      <c r="C4984" s="260">
        <v>1333.209961</v>
      </c>
      <c r="D4984" s="260">
        <v>1311.589966</v>
      </c>
      <c r="E4984" s="260">
        <v>1318.5500489999999</v>
      </c>
      <c r="F4984" s="261">
        <v>1318.5500489999999</v>
      </c>
      <c r="G4984" s="260">
        <v>1276000000</v>
      </c>
      <c r="H4984" s="263">
        <f t="shared" si="77"/>
        <v>-6.2328705751911627E-3</v>
      </c>
      <c r="I4984" s="262"/>
      <c r="J4984" s="266">
        <v>4982</v>
      </c>
      <c r="K4984">
        <v>-6.2328705751911627E-3</v>
      </c>
      <c r="L4984" s="267">
        <v>3.0899423933390068E-3</v>
      </c>
    </row>
    <row r="4985" spans="1:12" ht="14.4" x14ac:dyDescent="0.3">
      <c r="A4985" s="8">
        <v>36902</v>
      </c>
      <c r="B4985" s="260">
        <v>1313.2700199999999</v>
      </c>
      <c r="C4985" s="260">
        <v>1332.1899410000001</v>
      </c>
      <c r="D4985" s="260">
        <v>1309.719971</v>
      </c>
      <c r="E4985" s="260">
        <v>1326.8199460000001</v>
      </c>
      <c r="F4985" s="261">
        <v>1326.8199460000001</v>
      </c>
      <c r="G4985" s="260">
        <v>1411200000</v>
      </c>
      <c r="H4985" s="263">
        <f t="shared" si="77"/>
        <v>1.031769993500662E-2</v>
      </c>
      <c r="I4985" s="262"/>
      <c r="J4985" s="266">
        <v>4983</v>
      </c>
      <c r="K4985">
        <v>1.031769993500662E-2</v>
      </c>
      <c r="L4985" s="267">
        <v>3.0970752937134545E-3</v>
      </c>
    </row>
    <row r="4986" spans="1:12" ht="14.4" x14ac:dyDescent="0.3">
      <c r="A4986" s="8">
        <v>36901</v>
      </c>
      <c r="B4986" s="260">
        <v>1300.8000489999999</v>
      </c>
      <c r="C4986" s="260">
        <v>1313.76001</v>
      </c>
      <c r="D4986" s="260">
        <v>1287.280029</v>
      </c>
      <c r="E4986" s="260">
        <v>1313.2700199999999</v>
      </c>
      <c r="F4986" s="261">
        <v>1313.2700199999999</v>
      </c>
      <c r="G4986" s="260">
        <v>1296500000</v>
      </c>
      <c r="H4986" s="263">
        <f t="shared" si="77"/>
        <v>9.5863857089999137E-3</v>
      </c>
      <c r="I4986" s="262"/>
      <c r="J4986" s="266">
        <v>4984</v>
      </c>
      <c r="K4986">
        <v>9.5863857089999137E-3</v>
      </c>
      <c r="L4986" s="267">
        <v>3.1014079937771765E-3</v>
      </c>
    </row>
    <row r="4987" spans="1:12" ht="14.4" x14ac:dyDescent="0.3">
      <c r="A4987" s="8">
        <v>36900</v>
      </c>
      <c r="B4987" s="260">
        <v>1295.8599850000001</v>
      </c>
      <c r="C4987" s="260">
        <v>1311.719971</v>
      </c>
      <c r="D4987" s="260">
        <v>1295.1400149999999</v>
      </c>
      <c r="E4987" s="260">
        <v>1300.8000489999999</v>
      </c>
      <c r="F4987" s="261">
        <v>1300.8000489999999</v>
      </c>
      <c r="G4987" s="260">
        <v>1191300000</v>
      </c>
      <c r="H4987" s="263">
        <f t="shared" si="77"/>
        <v>3.8121896325087105E-3</v>
      </c>
      <c r="I4987" s="262"/>
      <c r="J4987" s="266">
        <v>4985</v>
      </c>
      <c r="K4987">
        <v>3.8121896325087105E-3</v>
      </c>
      <c r="L4987" s="267">
        <v>3.1058402251853134E-3</v>
      </c>
    </row>
    <row r="4988" spans="1:12" ht="14.4" x14ac:dyDescent="0.3">
      <c r="A4988" s="8">
        <v>36899</v>
      </c>
      <c r="B4988" s="260">
        <v>1298.349976</v>
      </c>
      <c r="C4988" s="260">
        <v>1298.349976</v>
      </c>
      <c r="D4988" s="260">
        <v>1276.290039</v>
      </c>
      <c r="E4988" s="260">
        <v>1295.8599850000001</v>
      </c>
      <c r="F4988" s="261">
        <v>1295.8599850000001</v>
      </c>
      <c r="G4988" s="260">
        <v>1115500000</v>
      </c>
      <c r="H4988" s="263">
        <f t="shared" si="77"/>
        <v>-1.9178118735528964E-3</v>
      </c>
      <c r="I4988" s="262"/>
      <c r="J4988" s="266">
        <v>4986</v>
      </c>
      <c r="K4988">
        <v>-1.9178118735528964E-3</v>
      </c>
      <c r="L4988" s="267">
        <v>3.1088584771774026E-3</v>
      </c>
    </row>
    <row r="4989" spans="1:12" ht="14.4" x14ac:dyDescent="0.3">
      <c r="A4989" s="8">
        <v>36896</v>
      </c>
      <c r="B4989" s="260">
        <v>1333.339966</v>
      </c>
      <c r="C4989" s="260">
        <v>1334.7700199999999</v>
      </c>
      <c r="D4989" s="260">
        <v>1294.9499510000001</v>
      </c>
      <c r="E4989" s="260">
        <v>1298.349976</v>
      </c>
      <c r="F4989" s="261">
        <v>1298.349976</v>
      </c>
      <c r="G4989" s="260">
        <v>1430800000</v>
      </c>
      <c r="H4989" s="263">
        <f t="shared" si="77"/>
        <v>-2.624236195737047E-2</v>
      </c>
      <c r="I4989" s="262"/>
      <c r="J4989" s="266">
        <v>4987</v>
      </c>
      <c r="K4989">
        <v>-2.624236195737047E-2</v>
      </c>
      <c r="L4989" s="267">
        <v>3.1112363134168483E-3</v>
      </c>
    </row>
    <row r="4990" spans="1:12" ht="14.4" x14ac:dyDescent="0.3">
      <c r="A4990" s="8">
        <v>36895</v>
      </c>
      <c r="B4990" s="260">
        <v>1347.5600589999999</v>
      </c>
      <c r="C4990" s="260">
        <v>1350.23999</v>
      </c>
      <c r="D4990" s="260">
        <v>1329.1400149999999</v>
      </c>
      <c r="E4990" s="260">
        <v>1333.339966</v>
      </c>
      <c r="F4990" s="261">
        <v>1333.339966</v>
      </c>
      <c r="G4990" s="260">
        <v>2131000000</v>
      </c>
      <c r="H4990" s="263">
        <f t="shared" si="77"/>
        <v>-1.0552474381403365E-2</v>
      </c>
      <c r="I4990" s="262"/>
      <c r="J4990" s="266">
        <v>4988</v>
      </c>
      <c r="K4990">
        <v>-1.0552474381403365E-2</v>
      </c>
      <c r="L4990" s="267">
        <v>3.1141969092750442E-3</v>
      </c>
    </row>
    <row r="4991" spans="1:12" ht="14.4" x14ac:dyDescent="0.3">
      <c r="A4991" s="8">
        <v>36894</v>
      </c>
      <c r="B4991" s="260">
        <v>1283.2700199999999</v>
      </c>
      <c r="C4991" s="260">
        <v>1347.76001</v>
      </c>
      <c r="D4991" s="260">
        <v>1274.619995</v>
      </c>
      <c r="E4991" s="260">
        <v>1347.5600589999999</v>
      </c>
      <c r="F4991" s="261">
        <v>1347.5600589999999</v>
      </c>
      <c r="G4991" s="260">
        <v>1880700000</v>
      </c>
      <c r="H4991" s="263">
        <f t="shared" si="77"/>
        <v>5.009860590368969E-2</v>
      </c>
      <c r="I4991" s="262"/>
      <c r="J4991" s="266">
        <v>4989</v>
      </c>
      <c r="K4991">
        <v>5.009860590368969E-2</v>
      </c>
      <c r="L4991" s="267">
        <v>3.1146789732108618E-3</v>
      </c>
    </row>
    <row r="4992" spans="1:12" ht="14.4" x14ac:dyDescent="0.3">
      <c r="A4992" s="8">
        <v>36893</v>
      </c>
      <c r="B4992" s="260">
        <v>1320.280029</v>
      </c>
      <c r="C4992" s="260">
        <v>1320.280029</v>
      </c>
      <c r="D4992" s="260">
        <v>1276.0500489999999</v>
      </c>
      <c r="E4992" s="260">
        <v>1283.2700199999999</v>
      </c>
      <c r="F4992" s="261">
        <v>1283.2700199999999</v>
      </c>
      <c r="G4992" s="260">
        <v>1129400000</v>
      </c>
      <c r="H4992" s="263">
        <f t="shared" si="77"/>
        <v>-2.8031938821366571E-2</v>
      </c>
      <c r="I4992" s="262"/>
      <c r="J4992" s="266">
        <v>4990</v>
      </c>
      <c r="K4992">
        <v>-2.8031938821366571E-2</v>
      </c>
      <c r="L4992" s="267">
        <v>3.1153596462901627E-3</v>
      </c>
    </row>
    <row r="4993" spans="1:12" ht="14.4" x14ac:dyDescent="0.3">
      <c r="A4993" s="8">
        <v>36889</v>
      </c>
      <c r="B4993" s="260">
        <v>1334.219971</v>
      </c>
      <c r="C4993" s="260">
        <v>1340.099976</v>
      </c>
      <c r="D4993" s="260">
        <v>1317.51001</v>
      </c>
      <c r="E4993" s="260">
        <v>1320.280029</v>
      </c>
      <c r="F4993" s="261">
        <v>1320.280029</v>
      </c>
      <c r="G4993" s="260">
        <v>1035500000</v>
      </c>
      <c r="H4993" s="263">
        <f t="shared" si="77"/>
        <v>-1.0448008801391247E-2</v>
      </c>
      <c r="I4993" s="262"/>
      <c r="J4993" s="266">
        <v>4991</v>
      </c>
      <c r="K4993">
        <v>-1.0448008801391247E-2</v>
      </c>
      <c r="L4993" s="267">
        <v>3.1156762470601323E-3</v>
      </c>
    </row>
    <row r="4994" spans="1:12" ht="14.4" x14ac:dyDescent="0.3">
      <c r="A4994" s="8">
        <v>36888</v>
      </c>
      <c r="B4994" s="260">
        <v>1328.920044</v>
      </c>
      <c r="C4994" s="260">
        <v>1335.9300539999999</v>
      </c>
      <c r="D4994" s="260">
        <v>1325.780029</v>
      </c>
      <c r="E4994" s="260">
        <v>1334.219971</v>
      </c>
      <c r="F4994" s="261">
        <v>1334.219971</v>
      </c>
      <c r="G4994" s="260">
        <v>1015300000</v>
      </c>
      <c r="H4994" s="263">
        <f t="shared" si="77"/>
        <v>3.9881458812581691E-3</v>
      </c>
      <c r="I4994" s="262"/>
      <c r="J4994" s="266">
        <v>4992</v>
      </c>
      <c r="K4994">
        <v>3.9881458812581691E-3</v>
      </c>
      <c r="L4994" s="267">
        <v>3.1171584712790901E-3</v>
      </c>
    </row>
    <row r="4995" spans="1:12" ht="14.4" x14ac:dyDescent="0.3">
      <c r="A4995" s="8">
        <v>36887</v>
      </c>
      <c r="B4995" s="260">
        <v>1315.1899410000001</v>
      </c>
      <c r="C4995" s="260">
        <v>1332.030029</v>
      </c>
      <c r="D4995" s="260">
        <v>1310.959961</v>
      </c>
      <c r="E4995" s="260">
        <v>1328.920044</v>
      </c>
      <c r="F4995" s="261">
        <v>1328.920044</v>
      </c>
      <c r="G4995" s="260">
        <v>1092700000</v>
      </c>
      <c r="H4995" s="263">
        <f t="shared" si="77"/>
        <v>1.0439635045840022E-2</v>
      </c>
      <c r="I4995" s="262"/>
      <c r="J4995" s="266">
        <v>4993</v>
      </c>
      <c r="K4995">
        <v>1.0439635045840022E-2</v>
      </c>
      <c r="L4995" s="267">
        <v>3.118504419549523E-3</v>
      </c>
    </row>
    <row r="4996" spans="1:12" ht="14.4" x14ac:dyDescent="0.3">
      <c r="A4996" s="8">
        <v>36886</v>
      </c>
      <c r="B4996" s="260">
        <v>1305.969971</v>
      </c>
      <c r="C4996" s="260">
        <v>1315.9399410000001</v>
      </c>
      <c r="D4996" s="260">
        <v>1301.6400149999999</v>
      </c>
      <c r="E4996" s="260">
        <v>1315.1899410000001</v>
      </c>
      <c r="F4996" s="261">
        <v>1315.1899410000001</v>
      </c>
      <c r="G4996" s="260">
        <v>806500000</v>
      </c>
      <c r="H4996" s="263">
        <f t="shared" ref="H4996:H5059" si="78">(F4996-F4997)/F4997</f>
        <v>7.0753017701212307E-3</v>
      </c>
      <c r="I4996" s="262"/>
      <c r="J4996" s="266">
        <v>4994</v>
      </c>
      <c r="K4996">
        <v>7.0753017701212307E-3</v>
      </c>
      <c r="L4996" s="267">
        <v>3.1193620229016919E-3</v>
      </c>
    </row>
    <row r="4997" spans="1:12" ht="14.4" x14ac:dyDescent="0.3">
      <c r="A4997" s="8">
        <v>36882</v>
      </c>
      <c r="B4997" s="260">
        <v>1274.8599850000001</v>
      </c>
      <c r="C4997" s="260">
        <v>1305.969971</v>
      </c>
      <c r="D4997" s="260">
        <v>1274.8599850000001</v>
      </c>
      <c r="E4997" s="260">
        <v>1305.9499510000001</v>
      </c>
      <c r="F4997" s="261">
        <v>1305.9499510000001</v>
      </c>
      <c r="G4997" s="260">
        <v>1087100000</v>
      </c>
      <c r="H4997" s="263">
        <f t="shared" si="78"/>
        <v>2.4386965130135451E-2</v>
      </c>
      <c r="I4997" s="262"/>
      <c r="J4997" s="266">
        <v>4995</v>
      </c>
      <c r="K4997">
        <v>2.4386965130135451E-2</v>
      </c>
      <c r="L4997" s="267">
        <v>3.1201847822315215E-3</v>
      </c>
    </row>
    <row r="4998" spans="1:12" ht="14.4" x14ac:dyDescent="0.3">
      <c r="A4998" s="8">
        <v>36881</v>
      </c>
      <c r="B4998" s="260">
        <v>1264.73999</v>
      </c>
      <c r="C4998" s="260">
        <v>1285.3100589999999</v>
      </c>
      <c r="D4998" s="260">
        <v>1254.0699460000001</v>
      </c>
      <c r="E4998" s="260">
        <v>1274.8599850000001</v>
      </c>
      <c r="F4998" s="261">
        <v>1274.8599850000001</v>
      </c>
      <c r="G4998" s="260">
        <v>1449900000</v>
      </c>
      <c r="H4998" s="263">
        <f t="shared" si="78"/>
        <v>8.0016407166820253E-3</v>
      </c>
      <c r="I4998" s="262"/>
      <c r="J4998" s="266">
        <v>4996</v>
      </c>
      <c r="K4998">
        <v>8.0016407166820253E-3</v>
      </c>
      <c r="L4998" s="267">
        <v>3.1239583364040266E-3</v>
      </c>
    </row>
    <row r="4999" spans="1:12" ht="14.4" x14ac:dyDescent="0.3">
      <c r="A4999" s="8">
        <v>36880</v>
      </c>
      <c r="B4999" s="260">
        <v>1305.599976</v>
      </c>
      <c r="C4999" s="260">
        <v>1305.599976</v>
      </c>
      <c r="D4999" s="260">
        <v>1261.160034</v>
      </c>
      <c r="E4999" s="260">
        <v>1264.73999</v>
      </c>
      <c r="F4999" s="261">
        <v>1264.73999</v>
      </c>
      <c r="G4999" s="260">
        <v>1421600000</v>
      </c>
      <c r="H4999" s="263">
        <f t="shared" si="78"/>
        <v>-3.1295945734606798E-2</v>
      </c>
      <c r="I4999" s="262"/>
      <c r="J4999" s="266">
        <v>4997</v>
      </c>
      <c r="K4999">
        <v>-3.1295945734606798E-2</v>
      </c>
      <c r="L4999" s="267">
        <v>3.1259043500576704E-3</v>
      </c>
    </row>
    <row r="5000" spans="1:12" ht="14.4" x14ac:dyDescent="0.3">
      <c r="A5000" s="8">
        <v>36879</v>
      </c>
      <c r="B5000" s="260">
        <v>1322.959961</v>
      </c>
      <c r="C5000" s="260">
        <v>1346.4399410000001</v>
      </c>
      <c r="D5000" s="260">
        <v>1305.1999510000001</v>
      </c>
      <c r="E5000" s="260">
        <v>1305.599976</v>
      </c>
      <c r="F5000" s="261">
        <v>1305.599976</v>
      </c>
      <c r="G5000" s="260">
        <v>1324900000</v>
      </c>
      <c r="H5000" s="263">
        <f t="shared" si="78"/>
        <v>-1.2957961602113552E-2</v>
      </c>
      <c r="I5000" s="262"/>
      <c r="J5000" s="266">
        <v>4998</v>
      </c>
      <c r="K5000">
        <v>-1.2957961602113552E-2</v>
      </c>
      <c r="L5000" s="267">
        <v>3.1287266079642298E-3</v>
      </c>
    </row>
    <row r="5001" spans="1:12" ht="14.4" x14ac:dyDescent="0.3">
      <c r="A5001" s="8">
        <v>36878</v>
      </c>
      <c r="B5001" s="260">
        <v>1312.150024</v>
      </c>
      <c r="C5001" s="260">
        <v>1332.3199460000001</v>
      </c>
      <c r="D5001" s="260">
        <v>1312.150024</v>
      </c>
      <c r="E5001" s="260">
        <v>1322.73999</v>
      </c>
      <c r="F5001" s="261">
        <v>1322.73999</v>
      </c>
      <c r="G5001" s="260">
        <v>1189900000</v>
      </c>
      <c r="H5001" s="263">
        <f t="shared" si="78"/>
        <v>8.0706975622476564E-3</v>
      </c>
      <c r="I5001" s="262"/>
      <c r="J5001" s="266">
        <v>4999</v>
      </c>
      <c r="K5001">
        <v>8.0706975622476564E-3</v>
      </c>
      <c r="L5001" s="267">
        <v>3.1329905865315156E-3</v>
      </c>
    </row>
    <row r="5002" spans="1:12" ht="14.4" x14ac:dyDescent="0.3">
      <c r="A5002" s="8">
        <v>36875</v>
      </c>
      <c r="B5002" s="260">
        <v>1340.9300539999999</v>
      </c>
      <c r="C5002" s="260">
        <v>1340.9300539999999</v>
      </c>
      <c r="D5002" s="260">
        <v>1305.380005</v>
      </c>
      <c r="E5002" s="260">
        <v>1312.150024</v>
      </c>
      <c r="F5002" s="261">
        <v>1312.150024</v>
      </c>
      <c r="G5002" s="260">
        <v>1561100000</v>
      </c>
      <c r="H5002" s="263">
        <f t="shared" si="78"/>
        <v>-2.146273768281123E-2</v>
      </c>
      <c r="I5002" s="262"/>
      <c r="J5002" s="266">
        <v>5000</v>
      </c>
      <c r="K5002">
        <v>-2.146273768281123E-2</v>
      </c>
      <c r="L5002" s="267">
        <v>3.133943389343499E-3</v>
      </c>
    </row>
    <row r="5003" spans="1:12" ht="14.4" x14ac:dyDescent="0.3">
      <c r="A5003" s="8">
        <v>36874</v>
      </c>
      <c r="B5003" s="260">
        <v>1359.98999</v>
      </c>
      <c r="C5003" s="260">
        <v>1359.98999</v>
      </c>
      <c r="D5003" s="260">
        <v>1340.4799800000001</v>
      </c>
      <c r="E5003" s="260">
        <v>1340.9300539999999</v>
      </c>
      <c r="F5003" s="261">
        <v>1340.9300539999999</v>
      </c>
      <c r="G5003" s="260">
        <v>1061300000</v>
      </c>
      <c r="H5003" s="263">
        <f t="shared" si="78"/>
        <v>-1.4014761976299625E-2</v>
      </c>
      <c r="I5003" s="262"/>
      <c r="J5003" s="266">
        <v>5001</v>
      </c>
      <c r="K5003">
        <v>-1.4014761976299625E-2</v>
      </c>
      <c r="L5003" s="267">
        <v>3.1343588645344699E-3</v>
      </c>
    </row>
    <row r="5004" spans="1:12" ht="14.4" x14ac:dyDescent="0.3">
      <c r="A5004" s="8">
        <v>36873</v>
      </c>
      <c r="B5004" s="260">
        <v>1371.1800539999999</v>
      </c>
      <c r="C5004" s="260">
        <v>1385.8199460000001</v>
      </c>
      <c r="D5004" s="260">
        <v>1358.4799800000001</v>
      </c>
      <c r="E5004" s="260">
        <v>1359.98999</v>
      </c>
      <c r="F5004" s="261">
        <v>1359.98999</v>
      </c>
      <c r="G5004" s="260">
        <v>1195100000</v>
      </c>
      <c r="H5004" s="263">
        <f t="shared" si="78"/>
        <v>-8.1609005085483063E-3</v>
      </c>
      <c r="I5004" s="262"/>
      <c r="J5004" s="266">
        <v>5002</v>
      </c>
      <c r="K5004">
        <v>-8.1609005085483063E-3</v>
      </c>
      <c r="L5004" s="267">
        <v>3.1345617850891249E-3</v>
      </c>
    </row>
    <row r="5005" spans="1:12" ht="14.4" x14ac:dyDescent="0.3">
      <c r="A5005" s="8">
        <v>36872</v>
      </c>
      <c r="B5005" s="260">
        <v>1380.1999510000001</v>
      </c>
      <c r="C5005" s="260">
        <v>1380.2700199999999</v>
      </c>
      <c r="D5005" s="260">
        <v>1370.2700199999999</v>
      </c>
      <c r="E5005" s="260">
        <v>1371.1800539999999</v>
      </c>
      <c r="F5005" s="261">
        <v>1371.1800539999999</v>
      </c>
      <c r="G5005" s="260">
        <v>1083400000</v>
      </c>
      <c r="H5005" s="263">
        <f t="shared" si="78"/>
        <v>-6.5352103464899544E-3</v>
      </c>
      <c r="I5005" s="262"/>
      <c r="J5005" s="266">
        <v>5003</v>
      </c>
      <c r="K5005">
        <v>-6.5352103464899544E-3</v>
      </c>
      <c r="L5005" s="267">
        <v>3.1349561521663884E-3</v>
      </c>
    </row>
    <row r="5006" spans="1:12" ht="14.4" x14ac:dyDescent="0.3">
      <c r="A5006" s="8">
        <v>36871</v>
      </c>
      <c r="B5006" s="260">
        <v>1369.8900149999999</v>
      </c>
      <c r="C5006" s="260">
        <v>1389.0500489999999</v>
      </c>
      <c r="D5006" s="260">
        <v>1364.1400149999999</v>
      </c>
      <c r="E5006" s="260">
        <v>1380.1999510000001</v>
      </c>
      <c r="F5006" s="261">
        <v>1380.1999510000001</v>
      </c>
      <c r="G5006" s="260">
        <v>1202400000</v>
      </c>
      <c r="H5006" s="263">
        <f t="shared" si="78"/>
        <v>7.5261049333220425E-3</v>
      </c>
      <c r="I5006" s="262"/>
      <c r="J5006" s="266">
        <v>5004</v>
      </c>
      <c r="K5006">
        <v>7.5261049333220425E-3</v>
      </c>
      <c r="L5006" s="267">
        <v>3.1353413637158455E-3</v>
      </c>
    </row>
    <row r="5007" spans="1:12" ht="14.4" x14ac:dyDescent="0.3">
      <c r="A5007" s="8">
        <v>36868</v>
      </c>
      <c r="B5007" s="260">
        <v>1343.5500489999999</v>
      </c>
      <c r="C5007" s="260">
        <v>1380.329956</v>
      </c>
      <c r="D5007" s="260">
        <v>1343.5500489999999</v>
      </c>
      <c r="E5007" s="260">
        <v>1369.8900149999999</v>
      </c>
      <c r="F5007" s="261">
        <v>1369.8900149999999</v>
      </c>
      <c r="G5007" s="260">
        <v>1358300000</v>
      </c>
      <c r="H5007" s="263">
        <f t="shared" si="78"/>
        <v>1.9604752364532126E-2</v>
      </c>
      <c r="I5007" s="262"/>
      <c r="J5007" s="266">
        <v>5005</v>
      </c>
      <c r="K5007">
        <v>1.9604752364532126E-2</v>
      </c>
      <c r="L5007" s="267">
        <v>3.1527863299684444E-3</v>
      </c>
    </row>
    <row r="5008" spans="1:12" ht="14.4" x14ac:dyDescent="0.3">
      <c r="A5008" s="8">
        <v>36867</v>
      </c>
      <c r="B5008" s="260">
        <v>1351.459961</v>
      </c>
      <c r="C5008" s="260">
        <v>1353.5</v>
      </c>
      <c r="D5008" s="260">
        <v>1339.26001</v>
      </c>
      <c r="E5008" s="260">
        <v>1343.5500489999999</v>
      </c>
      <c r="F5008" s="261">
        <v>1343.5500489999999</v>
      </c>
      <c r="G5008" s="260">
        <v>1128000000</v>
      </c>
      <c r="H5008" s="263">
        <f t="shared" si="78"/>
        <v>-5.8528644786096451E-3</v>
      </c>
      <c r="I5008" s="262"/>
      <c r="J5008" s="266">
        <v>5006</v>
      </c>
      <c r="K5008">
        <v>-5.8528644786096451E-3</v>
      </c>
      <c r="L5008" s="267">
        <v>3.1538295821139616E-3</v>
      </c>
    </row>
    <row r="5009" spans="1:12" ht="14.4" x14ac:dyDescent="0.3">
      <c r="A5009" s="8">
        <v>36866</v>
      </c>
      <c r="B5009" s="260">
        <v>1376.540039</v>
      </c>
      <c r="C5009" s="260">
        <v>1376.540039</v>
      </c>
      <c r="D5009" s="260">
        <v>1346.150024</v>
      </c>
      <c r="E5009" s="260">
        <v>1351.459961</v>
      </c>
      <c r="F5009" s="261">
        <v>1351.459961</v>
      </c>
      <c r="G5009" s="260">
        <v>1399300000</v>
      </c>
      <c r="H5009" s="263">
        <f t="shared" si="78"/>
        <v>-1.8219650202270621E-2</v>
      </c>
      <c r="I5009" s="262"/>
      <c r="J5009" s="266">
        <v>5007</v>
      </c>
      <c r="K5009">
        <v>-1.8219650202270621E-2</v>
      </c>
      <c r="L5009" s="267">
        <v>3.1572065374629358E-3</v>
      </c>
    </row>
    <row r="5010" spans="1:12" ht="14.4" x14ac:dyDescent="0.3">
      <c r="A5010" s="8">
        <v>36865</v>
      </c>
      <c r="B5010" s="260">
        <v>1324.969971</v>
      </c>
      <c r="C5010" s="260">
        <v>1376.5600589999999</v>
      </c>
      <c r="D5010" s="260">
        <v>1324.969971</v>
      </c>
      <c r="E5010" s="260">
        <v>1376.540039</v>
      </c>
      <c r="F5010" s="261">
        <v>1376.540039</v>
      </c>
      <c r="G5010" s="260">
        <v>900300000</v>
      </c>
      <c r="H5010" s="263">
        <f t="shared" si="78"/>
        <v>3.8921688135375859E-2</v>
      </c>
      <c r="I5010" s="262"/>
      <c r="J5010" s="266">
        <v>5008</v>
      </c>
      <c r="K5010">
        <v>3.8921688135375859E-2</v>
      </c>
      <c r="L5010" s="267">
        <v>3.1586327364043049E-3</v>
      </c>
    </row>
    <row r="5011" spans="1:12" ht="14.4" x14ac:dyDescent="0.3">
      <c r="A5011" s="8">
        <v>36864</v>
      </c>
      <c r="B5011" s="260">
        <v>1315.1800539999999</v>
      </c>
      <c r="C5011" s="260">
        <v>1332.0600589999999</v>
      </c>
      <c r="D5011" s="260">
        <v>1310.2299800000001</v>
      </c>
      <c r="E5011" s="260">
        <v>1324.969971</v>
      </c>
      <c r="F5011" s="261">
        <v>1324.969971</v>
      </c>
      <c r="G5011" s="260">
        <v>1103000000</v>
      </c>
      <c r="H5011" s="263">
        <f t="shared" si="78"/>
        <v>7.4055421090689537E-3</v>
      </c>
      <c r="I5011" s="262"/>
      <c r="J5011" s="266">
        <v>5009</v>
      </c>
      <c r="K5011">
        <v>7.4055421090689537E-3</v>
      </c>
      <c r="L5011" s="267">
        <v>3.1611371596607404E-3</v>
      </c>
    </row>
    <row r="5012" spans="1:12" ht="14.4" x14ac:dyDescent="0.3">
      <c r="A5012" s="8">
        <v>36861</v>
      </c>
      <c r="B5012" s="260">
        <v>1314.9499510000001</v>
      </c>
      <c r="C5012" s="260">
        <v>1334.670044</v>
      </c>
      <c r="D5012" s="260">
        <v>1307.0200199999999</v>
      </c>
      <c r="E5012" s="260">
        <v>1315.2299800000001</v>
      </c>
      <c r="F5012" s="261">
        <v>1315.2299800000001</v>
      </c>
      <c r="G5012" s="260">
        <v>1195200000</v>
      </c>
      <c r="H5012" s="263">
        <f t="shared" si="78"/>
        <v>2.1295791508038405E-4</v>
      </c>
      <c r="I5012" s="262"/>
      <c r="J5012" s="266">
        <v>5010</v>
      </c>
      <c r="K5012">
        <v>2.1295791508038405E-4</v>
      </c>
      <c r="L5012" s="267">
        <v>3.1620772367871668E-3</v>
      </c>
    </row>
    <row r="5013" spans="1:12" ht="14.4" x14ac:dyDescent="0.3">
      <c r="A5013" s="8">
        <v>36860</v>
      </c>
      <c r="B5013" s="260">
        <v>1341.910034</v>
      </c>
      <c r="C5013" s="260">
        <v>1341.910034</v>
      </c>
      <c r="D5013" s="260">
        <v>1294.900024</v>
      </c>
      <c r="E5013" s="260">
        <v>1314.9499510000001</v>
      </c>
      <c r="F5013" s="261">
        <v>1314.9499510000001</v>
      </c>
      <c r="G5013" s="260">
        <v>1186530000</v>
      </c>
      <c r="H5013" s="263">
        <f t="shared" si="78"/>
        <v>-2.0105446568975848E-2</v>
      </c>
      <c r="I5013" s="262"/>
      <c r="J5013" s="266">
        <v>5011</v>
      </c>
      <c r="K5013">
        <v>-2.0105446568975848E-2</v>
      </c>
      <c r="L5013" s="267">
        <v>3.163988180163997E-3</v>
      </c>
    </row>
    <row r="5014" spans="1:12" ht="14.4" x14ac:dyDescent="0.3">
      <c r="A5014" s="8">
        <v>36859</v>
      </c>
      <c r="B5014" s="260">
        <v>1336.089966</v>
      </c>
      <c r="C5014" s="260">
        <v>1352.380005</v>
      </c>
      <c r="D5014" s="260">
        <v>1329.280029</v>
      </c>
      <c r="E5014" s="260">
        <v>1341.9300539999999</v>
      </c>
      <c r="F5014" s="261">
        <v>1341.9300539999999</v>
      </c>
      <c r="G5014" s="260">
        <v>402100000</v>
      </c>
      <c r="H5014" s="263">
        <f t="shared" si="78"/>
        <v>4.3710290089851054E-3</v>
      </c>
      <c r="I5014" s="262"/>
      <c r="J5014" s="266">
        <v>5012</v>
      </c>
      <c r="K5014">
        <v>4.3710290089851054E-3</v>
      </c>
      <c r="L5014" s="267">
        <v>3.1678403094523981E-3</v>
      </c>
    </row>
    <row r="5015" spans="1:12" ht="14.4" x14ac:dyDescent="0.3">
      <c r="A5015" s="8">
        <v>36858</v>
      </c>
      <c r="B5015" s="260">
        <v>1348.969971</v>
      </c>
      <c r="C5015" s="260">
        <v>1358.8100589999999</v>
      </c>
      <c r="D5015" s="260">
        <v>1334.969971</v>
      </c>
      <c r="E5015" s="260">
        <v>1336.089966</v>
      </c>
      <c r="F5015" s="261">
        <v>1336.089966</v>
      </c>
      <c r="G5015" s="260">
        <v>1028200000</v>
      </c>
      <c r="H5015" s="263">
        <f t="shared" si="78"/>
        <v>-9.5480294423840682E-3</v>
      </c>
      <c r="I5015" s="262"/>
      <c r="J5015" s="266">
        <v>5013</v>
      </c>
      <c r="K5015">
        <v>-9.5480294423840682E-3</v>
      </c>
      <c r="L5015" s="267">
        <v>3.1714972299129486E-3</v>
      </c>
    </row>
    <row r="5016" spans="1:12" ht="14.4" x14ac:dyDescent="0.3">
      <c r="A5016" s="8">
        <v>36857</v>
      </c>
      <c r="B5016" s="260">
        <v>1341.7700199999999</v>
      </c>
      <c r="C5016" s="260">
        <v>1362.5</v>
      </c>
      <c r="D5016" s="260">
        <v>1341.7700199999999</v>
      </c>
      <c r="E5016" s="260">
        <v>1348.969971</v>
      </c>
      <c r="F5016" s="261">
        <v>1348.969971</v>
      </c>
      <c r="G5016" s="260">
        <v>946100000</v>
      </c>
      <c r="H5016" s="263">
        <f t="shared" si="78"/>
        <v>5.3660097428619366E-3</v>
      </c>
      <c r="I5016" s="262"/>
      <c r="J5016" s="266">
        <v>5014</v>
      </c>
      <c r="K5016">
        <v>5.3660097428619366E-3</v>
      </c>
      <c r="L5016" s="267">
        <v>3.1735909168134758E-3</v>
      </c>
    </row>
    <row r="5017" spans="1:12" ht="14.4" x14ac:dyDescent="0.3">
      <c r="A5017" s="8">
        <v>36854</v>
      </c>
      <c r="B5017" s="260">
        <v>1322.3599850000001</v>
      </c>
      <c r="C5017" s="260">
        <v>1343.829956</v>
      </c>
      <c r="D5017" s="260">
        <v>1322.3599850000001</v>
      </c>
      <c r="E5017" s="260">
        <v>1341.7700199999999</v>
      </c>
      <c r="F5017" s="261">
        <v>1341.7700199999999</v>
      </c>
      <c r="G5017" s="260">
        <v>404870000</v>
      </c>
      <c r="H5017" s="263">
        <f t="shared" si="78"/>
        <v>1.4678329063322254E-2</v>
      </c>
      <c r="I5017" s="262"/>
      <c r="J5017" s="266">
        <v>5015</v>
      </c>
      <c r="K5017">
        <v>1.4678329063322254E-2</v>
      </c>
      <c r="L5017" s="267">
        <v>3.1746391945074201E-3</v>
      </c>
    </row>
    <row r="5018" spans="1:12" ht="14.4" x14ac:dyDescent="0.3">
      <c r="A5018" s="8">
        <v>36852</v>
      </c>
      <c r="B5018" s="260">
        <v>1347.349976</v>
      </c>
      <c r="C5018" s="260">
        <v>1347.349976</v>
      </c>
      <c r="D5018" s="260">
        <v>1321.8900149999999</v>
      </c>
      <c r="E5018" s="260">
        <v>1322.3599850000001</v>
      </c>
      <c r="F5018" s="261">
        <v>1322.3599850000001</v>
      </c>
      <c r="G5018" s="260">
        <v>963200000</v>
      </c>
      <c r="H5018" s="263">
        <f t="shared" si="78"/>
        <v>-1.8547512854967325E-2</v>
      </c>
      <c r="I5018" s="262"/>
      <c r="J5018" s="266">
        <v>5016</v>
      </c>
      <c r="K5018">
        <v>-1.8547512854967325E-2</v>
      </c>
      <c r="L5018" s="267">
        <v>3.1779679773578351E-3</v>
      </c>
    </row>
    <row r="5019" spans="1:12" ht="14.4" x14ac:dyDescent="0.3">
      <c r="A5019" s="8">
        <v>36851</v>
      </c>
      <c r="B5019" s="260">
        <v>1342.619995</v>
      </c>
      <c r="C5019" s="260">
        <v>1355.869995</v>
      </c>
      <c r="D5019" s="260">
        <v>1333.619995</v>
      </c>
      <c r="E5019" s="260">
        <v>1347.349976</v>
      </c>
      <c r="F5019" s="261">
        <v>1347.349976</v>
      </c>
      <c r="G5019" s="260">
        <v>1137100000</v>
      </c>
      <c r="H5019" s="263">
        <f t="shared" si="78"/>
        <v>3.5229484274140817E-3</v>
      </c>
      <c r="I5019" s="262"/>
      <c r="J5019" s="266">
        <v>5017</v>
      </c>
      <c r="K5019">
        <v>3.5229484274140817E-3</v>
      </c>
      <c r="L5019" s="267">
        <v>3.1831691643784514E-3</v>
      </c>
    </row>
    <row r="5020" spans="1:12" ht="14.4" x14ac:dyDescent="0.3">
      <c r="A5020" s="8">
        <v>36850</v>
      </c>
      <c r="B5020" s="260">
        <v>1367.719971</v>
      </c>
      <c r="C5020" s="260">
        <v>1367.719971</v>
      </c>
      <c r="D5020" s="260">
        <v>1341.670044</v>
      </c>
      <c r="E5020" s="260">
        <v>1342.619995</v>
      </c>
      <c r="F5020" s="261">
        <v>1342.619995</v>
      </c>
      <c r="G5020" s="260">
        <v>955800000</v>
      </c>
      <c r="H5020" s="263">
        <f t="shared" si="78"/>
        <v>-1.8351692255870387E-2</v>
      </c>
      <c r="I5020" s="262"/>
      <c r="J5020" s="266">
        <v>5018</v>
      </c>
      <c r="K5020">
        <v>-1.8351692255870387E-2</v>
      </c>
      <c r="L5020" s="267">
        <v>3.1961482047932629E-3</v>
      </c>
    </row>
    <row r="5021" spans="1:12" ht="14.4" x14ac:dyDescent="0.3">
      <c r="A5021" s="8">
        <v>36847</v>
      </c>
      <c r="B5021" s="260">
        <v>1372.3199460000001</v>
      </c>
      <c r="C5021" s="260">
        <v>1384.849976</v>
      </c>
      <c r="D5021" s="260">
        <v>1355.5500489999999</v>
      </c>
      <c r="E5021" s="260">
        <v>1367.719971</v>
      </c>
      <c r="F5021" s="261">
        <v>1367.719971</v>
      </c>
      <c r="G5021" s="260">
        <v>1070400000</v>
      </c>
      <c r="H5021" s="263">
        <f t="shared" si="78"/>
        <v>-3.3519697891209442E-3</v>
      </c>
      <c r="I5021" s="262"/>
      <c r="J5021" s="266">
        <v>5019</v>
      </c>
      <c r="K5021">
        <v>-3.3519697891209442E-3</v>
      </c>
      <c r="L5021" s="267">
        <v>3.199593098812523E-3</v>
      </c>
    </row>
    <row r="5022" spans="1:12" ht="14.4" x14ac:dyDescent="0.3">
      <c r="A5022" s="8">
        <v>36846</v>
      </c>
      <c r="B5022" s="260">
        <v>1389.8100589999999</v>
      </c>
      <c r="C5022" s="260">
        <v>1394.76001</v>
      </c>
      <c r="D5022" s="260">
        <v>1370.3900149999999</v>
      </c>
      <c r="E5022" s="260">
        <v>1372.3199460000001</v>
      </c>
      <c r="F5022" s="261">
        <v>1372.3199460000001</v>
      </c>
      <c r="G5022" s="260">
        <v>956300000</v>
      </c>
      <c r="H5022" s="263">
        <f t="shared" si="78"/>
        <v>-1.2584534761954719E-2</v>
      </c>
      <c r="I5022" s="262"/>
      <c r="J5022" s="266">
        <v>5020</v>
      </c>
      <c r="K5022">
        <v>-1.2584534761954719E-2</v>
      </c>
      <c r="L5022" s="267">
        <v>3.2019573826136279E-3</v>
      </c>
    </row>
    <row r="5023" spans="1:12" ht="14.4" x14ac:dyDescent="0.3">
      <c r="A5023" s="8">
        <v>36845</v>
      </c>
      <c r="B5023" s="260">
        <v>1382.9499510000001</v>
      </c>
      <c r="C5023" s="260">
        <v>1395.959961</v>
      </c>
      <c r="D5023" s="260">
        <v>1374.75</v>
      </c>
      <c r="E5023" s="260">
        <v>1389.8100589999999</v>
      </c>
      <c r="F5023" s="261">
        <v>1389.8100589999999</v>
      </c>
      <c r="G5023" s="260">
        <v>1066800000</v>
      </c>
      <c r="H5023" s="263">
        <f t="shared" si="78"/>
        <v>4.9604889859096966E-3</v>
      </c>
      <c r="I5023" s="262"/>
      <c r="J5023" s="266">
        <v>5021</v>
      </c>
      <c r="K5023">
        <v>4.9604889859096966E-3</v>
      </c>
      <c r="L5023" s="267">
        <v>3.2023892159821926E-3</v>
      </c>
    </row>
    <row r="5024" spans="1:12" ht="14.4" x14ac:dyDescent="0.3">
      <c r="A5024" s="8">
        <v>36844</v>
      </c>
      <c r="B5024" s="260">
        <v>1351.26001</v>
      </c>
      <c r="C5024" s="260">
        <v>1390.0600589999999</v>
      </c>
      <c r="D5024" s="260">
        <v>1351.26001</v>
      </c>
      <c r="E5024" s="260">
        <v>1382.9499510000001</v>
      </c>
      <c r="F5024" s="261">
        <v>1382.9499510000001</v>
      </c>
      <c r="G5024" s="260">
        <v>1118800000</v>
      </c>
      <c r="H5024" s="263">
        <f t="shared" si="78"/>
        <v>2.3452141531221729E-2</v>
      </c>
      <c r="I5024" s="262"/>
      <c r="J5024" s="266">
        <v>5022</v>
      </c>
      <c r="K5024">
        <v>2.3452141531221729E-2</v>
      </c>
      <c r="L5024" s="267">
        <v>3.2046096514114211E-3</v>
      </c>
    </row>
    <row r="5025" spans="1:12" ht="14.4" x14ac:dyDescent="0.3">
      <c r="A5025" s="8">
        <v>36843</v>
      </c>
      <c r="B5025" s="260">
        <v>1365.9799800000001</v>
      </c>
      <c r="C5025" s="260">
        <v>1365.9799800000001</v>
      </c>
      <c r="D5025" s="260">
        <v>1328.619995</v>
      </c>
      <c r="E5025" s="260">
        <v>1351.26001</v>
      </c>
      <c r="F5025" s="261">
        <v>1351.26001</v>
      </c>
      <c r="G5025" s="260">
        <v>1129300000</v>
      </c>
      <c r="H5025" s="263">
        <f t="shared" si="78"/>
        <v>-1.0776124259156495E-2</v>
      </c>
      <c r="I5025" s="262"/>
      <c r="J5025" s="266">
        <v>5023</v>
      </c>
      <c r="K5025">
        <v>-1.0776124259156495E-2</v>
      </c>
      <c r="L5025" s="267">
        <v>3.2158810065939154E-3</v>
      </c>
    </row>
    <row r="5026" spans="1:12" ht="14.4" x14ac:dyDescent="0.3">
      <c r="A5026" s="8">
        <v>36840</v>
      </c>
      <c r="B5026" s="260">
        <v>1400.1400149999999</v>
      </c>
      <c r="C5026" s="260">
        <v>1400.1400149999999</v>
      </c>
      <c r="D5026" s="260">
        <v>1365.969971</v>
      </c>
      <c r="E5026" s="260">
        <v>1365.9799800000001</v>
      </c>
      <c r="F5026" s="261">
        <v>1365.9799800000001</v>
      </c>
      <c r="G5026" s="260">
        <v>962500000</v>
      </c>
      <c r="H5026" s="263">
        <f t="shared" si="78"/>
        <v>-2.439758498009921E-2</v>
      </c>
      <c r="I5026" s="262"/>
      <c r="J5026" s="266">
        <v>5024</v>
      </c>
      <c r="K5026">
        <v>-2.439758498009921E-2</v>
      </c>
      <c r="L5026" s="267">
        <v>3.2161497018301428E-3</v>
      </c>
    </row>
    <row r="5027" spans="1:12" ht="14.4" x14ac:dyDescent="0.3">
      <c r="A5027" s="8">
        <v>36839</v>
      </c>
      <c r="B5027" s="260">
        <v>1409.280029</v>
      </c>
      <c r="C5027" s="260">
        <v>1409.280029</v>
      </c>
      <c r="D5027" s="260">
        <v>1369.6800539999999</v>
      </c>
      <c r="E5027" s="260">
        <v>1400.1400149999999</v>
      </c>
      <c r="F5027" s="261">
        <v>1400.1400149999999</v>
      </c>
      <c r="G5027" s="260">
        <v>1111000000</v>
      </c>
      <c r="H5027" s="263">
        <f t="shared" si="78"/>
        <v>-6.4855910904276816E-3</v>
      </c>
      <c r="I5027" s="262"/>
      <c r="J5027" s="266">
        <v>5025</v>
      </c>
      <c r="K5027">
        <v>-6.4855910904276816E-3</v>
      </c>
      <c r="L5027" s="267">
        <v>3.22325891620584E-3</v>
      </c>
    </row>
    <row r="5028" spans="1:12" ht="14.4" x14ac:dyDescent="0.3">
      <c r="A5028" s="8">
        <v>36838</v>
      </c>
      <c r="B5028" s="260">
        <v>1431.869995</v>
      </c>
      <c r="C5028" s="260">
        <v>1437.280029</v>
      </c>
      <c r="D5028" s="260">
        <v>1408.780029</v>
      </c>
      <c r="E5028" s="260">
        <v>1409.280029</v>
      </c>
      <c r="F5028" s="261">
        <v>1409.280029</v>
      </c>
      <c r="G5028" s="260">
        <v>909300000</v>
      </c>
      <c r="H5028" s="263">
        <f t="shared" si="78"/>
        <v>-1.5776548205411627E-2</v>
      </c>
      <c r="I5028" s="262"/>
      <c r="J5028" s="266">
        <v>5026</v>
      </c>
      <c r="K5028">
        <v>-1.5776548205411627E-2</v>
      </c>
      <c r="L5028" s="267">
        <v>3.2234002954651128E-3</v>
      </c>
    </row>
    <row r="5029" spans="1:12" ht="14.4" x14ac:dyDescent="0.3">
      <c r="A5029" s="8">
        <v>36837</v>
      </c>
      <c r="B5029" s="260">
        <v>1432.1899410000001</v>
      </c>
      <c r="C5029" s="260">
        <v>1436.219971</v>
      </c>
      <c r="D5029" s="260">
        <v>1423.26001</v>
      </c>
      <c r="E5029" s="260">
        <v>1431.869995</v>
      </c>
      <c r="F5029" s="261">
        <v>1431.869995</v>
      </c>
      <c r="G5029" s="260">
        <v>880900000</v>
      </c>
      <c r="H5029" s="263">
        <f t="shared" si="78"/>
        <v>-2.233963462811897E-4</v>
      </c>
      <c r="I5029" s="262"/>
      <c r="J5029" s="266">
        <v>5027</v>
      </c>
      <c r="K5029">
        <v>-2.233963462811897E-4</v>
      </c>
      <c r="L5029" s="267">
        <v>3.2355983013398959E-3</v>
      </c>
    </row>
    <row r="5030" spans="1:12" ht="14.4" x14ac:dyDescent="0.3">
      <c r="A5030" s="8">
        <v>36836</v>
      </c>
      <c r="B5030" s="260">
        <v>1428.76001</v>
      </c>
      <c r="C5030" s="260">
        <v>1438.459961</v>
      </c>
      <c r="D5030" s="260">
        <v>1427.719971</v>
      </c>
      <c r="E5030" s="260">
        <v>1432.1899410000001</v>
      </c>
      <c r="F5030" s="261">
        <v>1432.1899410000001</v>
      </c>
      <c r="G5030" s="260">
        <v>930900000</v>
      </c>
      <c r="H5030" s="263">
        <f t="shared" si="78"/>
        <v>3.855077296013542E-3</v>
      </c>
      <c r="I5030" s="262"/>
      <c r="J5030" s="266">
        <v>5028</v>
      </c>
      <c r="K5030">
        <v>3.855077296013542E-3</v>
      </c>
      <c r="L5030" s="267">
        <v>3.236036236092641E-3</v>
      </c>
    </row>
    <row r="5031" spans="1:12" ht="14.4" x14ac:dyDescent="0.3">
      <c r="A5031" s="8">
        <v>36833</v>
      </c>
      <c r="B5031" s="260">
        <v>1428.3199460000001</v>
      </c>
      <c r="C5031" s="260">
        <v>1433.209961</v>
      </c>
      <c r="D5031" s="260">
        <v>1420.920044</v>
      </c>
      <c r="E5031" s="260">
        <v>1426.6899410000001</v>
      </c>
      <c r="F5031" s="261">
        <v>1426.6899410000001</v>
      </c>
      <c r="G5031" s="260">
        <v>997700000</v>
      </c>
      <c r="H5031" s="263">
        <f t="shared" si="78"/>
        <v>-1.1412043951110535E-3</v>
      </c>
      <c r="I5031" s="262"/>
      <c r="J5031" s="266">
        <v>5029</v>
      </c>
      <c r="K5031">
        <v>-1.1412043951110535E-3</v>
      </c>
      <c r="L5031" s="267">
        <v>3.2415168870717874E-3</v>
      </c>
    </row>
    <row r="5032" spans="1:12" ht="14.4" x14ac:dyDescent="0.3">
      <c r="A5032" s="8">
        <v>36832</v>
      </c>
      <c r="B5032" s="260">
        <v>1421.219971</v>
      </c>
      <c r="C5032" s="260">
        <v>1433.400024</v>
      </c>
      <c r="D5032" s="260">
        <v>1421.219971</v>
      </c>
      <c r="E5032" s="260">
        <v>1428.3199460000001</v>
      </c>
      <c r="F5032" s="261">
        <v>1428.3199460000001</v>
      </c>
      <c r="G5032" s="260">
        <v>1167700000</v>
      </c>
      <c r="H5032" s="263">
        <f t="shared" si="78"/>
        <v>4.9956904243362099E-3</v>
      </c>
      <c r="I5032" s="262"/>
      <c r="J5032" s="266">
        <v>5030</v>
      </c>
      <c r="K5032">
        <v>4.9956904243362099E-3</v>
      </c>
      <c r="L5032" s="267">
        <v>3.2431006049804096E-3</v>
      </c>
    </row>
    <row r="5033" spans="1:12" ht="14.4" x14ac:dyDescent="0.3">
      <c r="A5033" s="8">
        <v>36831</v>
      </c>
      <c r="B5033" s="260">
        <v>1429.400024</v>
      </c>
      <c r="C5033" s="260">
        <v>1429.599976</v>
      </c>
      <c r="D5033" s="260">
        <v>1410.4499510000001</v>
      </c>
      <c r="E5033" s="260">
        <v>1421.219971</v>
      </c>
      <c r="F5033" s="261">
        <v>1421.219971</v>
      </c>
      <c r="G5033" s="260">
        <v>1206800000</v>
      </c>
      <c r="H5033" s="263">
        <f t="shared" si="78"/>
        <v>-5.7227178275184101E-3</v>
      </c>
      <c r="I5033" s="262"/>
      <c r="J5033" s="266">
        <v>5031</v>
      </c>
      <c r="K5033">
        <v>-5.7227178275184101E-3</v>
      </c>
      <c r="L5033" s="267">
        <v>3.2435209898364664E-3</v>
      </c>
    </row>
    <row r="5034" spans="1:12" ht="14.4" x14ac:dyDescent="0.3">
      <c r="A5034" s="8">
        <v>36830</v>
      </c>
      <c r="B5034" s="260">
        <v>1398.660034</v>
      </c>
      <c r="C5034" s="260">
        <v>1432.219971</v>
      </c>
      <c r="D5034" s="260">
        <v>1398.660034</v>
      </c>
      <c r="E5034" s="260">
        <v>1429.400024</v>
      </c>
      <c r="F5034" s="261">
        <v>1429.400024</v>
      </c>
      <c r="G5034" s="260">
        <v>1366400000</v>
      </c>
      <c r="H5034" s="263">
        <f t="shared" si="78"/>
        <v>2.1978171430327747E-2</v>
      </c>
      <c r="I5034" s="262"/>
      <c r="J5034" s="266">
        <v>5032</v>
      </c>
      <c r="K5034">
        <v>2.1978171430327747E-2</v>
      </c>
      <c r="L5034" s="267">
        <v>3.2440347128451343E-3</v>
      </c>
    </row>
    <row r="5035" spans="1:12" ht="14.4" x14ac:dyDescent="0.3">
      <c r="A5035" s="8">
        <v>36829</v>
      </c>
      <c r="B5035" s="260">
        <v>1379.579956</v>
      </c>
      <c r="C5035" s="260">
        <v>1406.3599850000001</v>
      </c>
      <c r="D5035" s="260">
        <v>1376.8599850000001</v>
      </c>
      <c r="E5035" s="260">
        <v>1398.660034</v>
      </c>
      <c r="F5035" s="261">
        <v>1398.660034</v>
      </c>
      <c r="G5035" s="260">
        <v>1186500000</v>
      </c>
      <c r="H5035" s="263">
        <f t="shared" si="78"/>
        <v>1.3830353157146013E-2</v>
      </c>
      <c r="I5035" s="262"/>
      <c r="J5035" s="266">
        <v>5033</v>
      </c>
      <c r="K5035">
        <v>1.3830353157146013E-2</v>
      </c>
      <c r="L5035" s="267">
        <v>3.2441477325661299E-3</v>
      </c>
    </row>
    <row r="5036" spans="1:12" ht="14.4" x14ac:dyDescent="0.3">
      <c r="A5036" s="8">
        <v>36826</v>
      </c>
      <c r="B5036" s="260">
        <v>1364.4399410000001</v>
      </c>
      <c r="C5036" s="260">
        <v>1384.5699460000001</v>
      </c>
      <c r="D5036" s="260">
        <v>1364.130005</v>
      </c>
      <c r="E5036" s="260">
        <v>1379.579956</v>
      </c>
      <c r="F5036" s="261">
        <v>1379.579956</v>
      </c>
      <c r="G5036" s="260">
        <v>1086300000</v>
      </c>
      <c r="H5036" s="263">
        <f t="shared" si="78"/>
        <v>1.1096138822280305E-2</v>
      </c>
      <c r="I5036" s="262"/>
      <c r="J5036" s="266">
        <v>5034</v>
      </c>
      <c r="K5036">
        <v>1.1096138822280305E-2</v>
      </c>
      <c r="L5036" s="267">
        <v>3.2478780811352683E-3</v>
      </c>
    </row>
    <row r="5037" spans="1:12" ht="14.4" x14ac:dyDescent="0.3">
      <c r="A5037" s="8">
        <v>36825</v>
      </c>
      <c r="B5037" s="260">
        <v>1364.900024</v>
      </c>
      <c r="C5037" s="260">
        <v>1372.719971</v>
      </c>
      <c r="D5037" s="260">
        <v>1337.8100589999999</v>
      </c>
      <c r="E5037" s="260">
        <v>1364.4399410000001</v>
      </c>
      <c r="F5037" s="261">
        <v>1364.4399410000001</v>
      </c>
      <c r="G5037" s="260">
        <v>1303800000</v>
      </c>
      <c r="H5037" s="263">
        <f t="shared" si="78"/>
        <v>-3.3708183157006122E-4</v>
      </c>
      <c r="I5037" s="262"/>
      <c r="J5037" s="266">
        <v>5035</v>
      </c>
      <c r="K5037">
        <v>-3.3708183157006122E-4</v>
      </c>
      <c r="L5037" s="267">
        <v>3.2484100188134367E-3</v>
      </c>
    </row>
    <row r="5038" spans="1:12" ht="14.4" x14ac:dyDescent="0.3">
      <c r="A5038" s="8">
        <v>36824</v>
      </c>
      <c r="B5038" s="260">
        <v>1398.130005</v>
      </c>
      <c r="C5038" s="260">
        <v>1398.130005</v>
      </c>
      <c r="D5038" s="260">
        <v>1362.209961</v>
      </c>
      <c r="E5038" s="260">
        <v>1364.900024</v>
      </c>
      <c r="F5038" s="261">
        <v>1364.900024</v>
      </c>
      <c r="G5038" s="260">
        <v>1315600000</v>
      </c>
      <c r="H5038" s="263">
        <f t="shared" si="78"/>
        <v>-2.3767447148092608E-2</v>
      </c>
      <c r="I5038" s="262"/>
      <c r="J5038" s="266">
        <v>5036</v>
      </c>
      <c r="K5038">
        <v>-2.3767447148092608E-2</v>
      </c>
      <c r="L5038" s="267">
        <v>3.2487873456959237E-3</v>
      </c>
    </row>
    <row r="5039" spans="1:12" ht="14.4" x14ac:dyDescent="0.3">
      <c r="A5039" s="8">
        <v>36823</v>
      </c>
      <c r="B5039" s="260">
        <v>1395.780029</v>
      </c>
      <c r="C5039" s="260">
        <v>1415.6400149999999</v>
      </c>
      <c r="D5039" s="260">
        <v>1388.130005</v>
      </c>
      <c r="E5039" s="260">
        <v>1398.130005</v>
      </c>
      <c r="F5039" s="261">
        <v>1398.130005</v>
      </c>
      <c r="G5039" s="260">
        <v>1158600000</v>
      </c>
      <c r="H5039" s="263">
        <f t="shared" si="78"/>
        <v>1.6836291902554293E-3</v>
      </c>
      <c r="I5039" s="262"/>
      <c r="J5039" s="266">
        <v>5037</v>
      </c>
      <c r="K5039">
        <v>1.6836291902554293E-3</v>
      </c>
      <c r="L5039" s="267">
        <v>3.2490857441105671E-3</v>
      </c>
    </row>
    <row r="5040" spans="1:12" ht="14.4" x14ac:dyDescent="0.3">
      <c r="A5040" s="8">
        <v>36822</v>
      </c>
      <c r="B5040" s="260">
        <v>1396.9300539999999</v>
      </c>
      <c r="C5040" s="260">
        <v>1406.959961</v>
      </c>
      <c r="D5040" s="260">
        <v>1387.75</v>
      </c>
      <c r="E5040" s="260">
        <v>1395.780029</v>
      </c>
      <c r="F5040" s="261">
        <v>1395.780029</v>
      </c>
      <c r="G5040" s="260">
        <v>1046800000</v>
      </c>
      <c r="H5040" s="263">
        <f t="shared" si="78"/>
        <v>-8.2325167012257169E-4</v>
      </c>
      <c r="I5040" s="262"/>
      <c r="J5040" s="266">
        <v>5038</v>
      </c>
      <c r="K5040">
        <v>-8.2325167012257169E-4</v>
      </c>
      <c r="L5040" s="267">
        <v>3.2515335533494336E-3</v>
      </c>
    </row>
    <row r="5041" spans="1:12" ht="14.4" x14ac:dyDescent="0.3">
      <c r="A5041" s="8">
        <v>36819</v>
      </c>
      <c r="B5041" s="260">
        <v>1388.76001</v>
      </c>
      <c r="C5041" s="260">
        <v>1408.469971</v>
      </c>
      <c r="D5041" s="260">
        <v>1382.1899410000001</v>
      </c>
      <c r="E5041" s="260">
        <v>1396.9300539999999</v>
      </c>
      <c r="F5041" s="261">
        <v>1396.9300539999999</v>
      </c>
      <c r="G5041" s="260">
        <v>1177400000</v>
      </c>
      <c r="H5041" s="263">
        <f t="shared" si="78"/>
        <v>5.8829775779617689E-3</v>
      </c>
      <c r="I5041" s="262"/>
      <c r="J5041" s="266">
        <v>5039</v>
      </c>
      <c r="K5041">
        <v>5.8829775779617689E-3</v>
      </c>
      <c r="L5041" s="267">
        <v>3.2533701741289645E-3</v>
      </c>
    </row>
    <row r="5042" spans="1:12" ht="14.4" x14ac:dyDescent="0.3">
      <c r="A5042" s="8">
        <v>36818</v>
      </c>
      <c r="B5042" s="260">
        <v>1342.130005</v>
      </c>
      <c r="C5042" s="260">
        <v>1389.9300539999999</v>
      </c>
      <c r="D5042" s="260">
        <v>1342.130005</v>
      </c>
      <c r="E5042" s="260">
        <v>1388.76001</v>
      </c>
      <c r="F5042" s="261">
        <v>1388.76001</v>
      </c>
      <c r="G5042" s="260">
        <v>1297900000</v>
      </c>
      <c r="H5042" s="263">
        <f t="shared" si="78"/>
        <v>3.4743284798256176E-2</v>
      </c>
      <c r="I5042" s="262"/>
      <c r="J5042" s="266">
        <v>5040</v>
      </c>
      <c r="K5042">
        <v>3.4743284798256176E-2</v>
      </c>
      <c r="L5042" s="267">
        <v>3.2564789014882783E-3</v>
      </c>
    </row>
    <row r="5043" spans="1:12" ht="14.4" x14ac:dyDescent="0.3">
      <c r="A5043" s="8">
        <v>36817</v>
      </c>
      <c r="B5043" s="260">
        <v>1349.969971</v>
      </c>
      <c r="C5043" s="260">
        <v>1356.650024</v>
      </c>
      <c r="D5043" s="260">
        <v>1305.790039</v>
      </c>
      <c r="E5043" s="260">
        <v>1342.130005</v>
      </c>
      <c r="F5043" s="261">
        <v>1342.130005</v>
      </c>
      <c r="G5043" s="260">
        <v>1441700000</v>
      </c>
      <c r="H5043" s="263">
        <f t="shared" si="78"/>
        <v>-5.8075114027851243E-3</v>
      </c>
      <c r="I5043" s="262"/>
      <c r="J5043" s="266">
        <v>5041</v>
      </c>
      <c r="K5043">
        <v>-5.8075114027851243E-3</v>
      </c>
      <c r="L5043" s="267">
        <v>3.2581345318369527E-3</v>
      </c>
    </row>
    <row r="5044" spans="1:12" ht="14.4" x14ac:dyDescent="0.3">
      <c r="A5044" s="8">
        <v>36816</v>
      </c>
      <c r="B5044" s="260">
        <v>1374.619995</v>
      </c>
      <c r="C5044" s="260">
        <v>1380.98999</v>
      </c>
      <c r="D5044" s="260">
        <v>1342.339966</v>
      </c>
      <c r="E5044" s="260">
        <v>1349.969971</v>
      </c>
      <c r="F5044" s="261">
        <v>1349.969971</v>
      </c>
      <c r="G5044" s="260">
        <v>1161500000</v>
      </c>
      <c r="H5044" s="263">
        <f t="shared" si="78"/>
        <v>-1.7932246067757823E-2</v>
      </c>
      <c r="I5044" s="262"/>
      <c r="J5044" s="266">
        <v>5042</v>
      </c>
      <c r="K5044">
        <v>-1.7932246067757823E-2</v>
      </c>
      <c r="L5044" s="267">
        <v>3.2587776971819853E-3</v>
      </c>
    </row>
    <row r="5045" spans="1:12" ht="14.4" x14ac:dyDescent="0.3">
      <c r="A5045" s="8">
        <v>36815</v>
      </c>
      <c r="B5045" s="260">
        <v>1374.170044</v>
      </c>
      <c r="C5045" s="260">
        <v>1379.4799800000001</v>
      </c>
      <c r="D5045" s="260">
        <v>1365.0600589999999</v>
      </c>
      <c r="E5045" s="260">
        <v>1374.619995</v>
      </c>
      <c r="F5045" s="261">
        <v>1374.619995</v>
      </c>
      <c r="G5045" s="260">
        <v>1005400000</v>
      </c>
      <c r="H5045" s="263">
        <f t="shared" si="78"/>
        <v>3.2743473194213769E-4</v>
      </c>
      <c r="I5045" s="262"/>
      <c r="J5045" s="266">
        <v>5043</v>
      </c>
      <c r="K5045">
        <v>3.2743473194213769E-4</v>
      </c>
      <c r="L5045" s="267">
        <v>3.2616922552592743E-3</v>
      </c>
    </row>
    <row r="5046" spans="1:12" ht="14.4" x14ac:dyDescent="0.3">
      <c r="A5046" s="8">
        <v>36812</v>
      </c>
      <c r="B5046" s="260">
        <v>1329.780029</v>
      </c>
      <c r="C5046" s="260">
        <v>1374.170044</v>
      </c>
      <c r="D5046" s="260">
        <v>1327.079956</v>
      </c>
      <c r="E5046" s="260">
        <v>1374.170044</v>
      </c>
      <c r="F5046" s="261">
        <v>1374.170044</v>
      </c>
      <c r="G5046" s="260">
        <v>1223900000</v>
      </c>
      <c r="H5046" s="263">
        <f t="shared" si="78"/>
        <v>3.3381472147225297E-2</v>
      </c>
      <c r="I5046" s="262"/>
      <c r="J5046" s="266">
        <v>5044</v>
      </c>
      <c r="K5046">
        <v>3.3381472147225297E-2</v>
      </c>
      <c r="L5046" s="267">
        <v>3.2639993271668206E-3</v>
      </c>
    </row>
    <row r="5047" spans="1:12" ht="14.4" x14ac:dyDescent="0.3">
      <c r="A5047" s="8">
        <v>36811</v>
      </c>
      <c r="B5047" s="260">
        <v>1364.589966</v>
      </c>
      <c r="C5047" s="260">
        <v>1374.9300539999999</v>
      </c>
      <c r="D5047" s="260">
        <v>1328.0600589999999</v>
      </c>
      <c r="E5047" s="260">
        <v>1329.780029</v>
      </c>
      <c r="F5047" s="261">
        <v>1329.780029</v>
      </c>
      <c r="G5047" s="260">
        <v>1388600000</v>
      </c>
      <c r="H5047" s="263">
        <f t="shared" si="78"/>
        <v>-2.5509448161954308E-2</v>
      </c>
      <c r="I5047" s="262"/>
      <c r="J5047" s="266">
        <v>5045</v>
      </c>
      <c r="K5047">
        <v>-2.5509448161954308E-2</v>
      </c>
      <c r="L5047" s="267">
        <v>3.2653972288650425E-3</v>
      </c>
    </row>
    <row r="5048" spans="1:12" ht="14.4" x14ac:dyDescent="0.3">
      <c r="A5048" s="8">
        <v>36810</v>
      </c>
      <c r="B5048" s="260">
        <v>1387.0200199999999</v>
      </c>
      <c r="C5048" s="260">
        <v>1387.0200199999999</v>
      </c>
      <c r="D5048" s="260">
        <v>1349.670044</v>
      </c>
      <c r="E5048" s="260">
        <v>1364.589966</v>
      </c>
      <c r="F5048" s="261">
        <v>1364.589966</v>
      </c>
      <c r="G5048" s="260">
        <v>1387500000</v>
      </c>
      <c r="H5048" s="263">
        <f t="shared" si="78"/>
        <v>-1.6171398881466705E-2</v>
      </c>
      <c r="I5048" s="262"/>
      <c r="J5048" s="266">
        <v>5046</v>
      </c>
      <c r="K5048">
        <v>-1.6171398881466705E-2</v>
      </c>
      <c r="L5048" s="267">
        <v>3.2686704206005036E-3</v>
      </c>
    </row>
    <row r="5049" spans="1:12" ht="14.4" x14ac:dyDescent="0.3">
      <c r="A5049" s="8">
        <v>36809</v>
      </c>
      <c r="B5049" s="260">
        <v>1402.030029</v>
      </c>
      <c r="C5049" s="260">
        <v>1408.829956</v>
      </c>
      <c r="D5049" s="260">
        <v>1383.849976</v>
      </c>
      <c r="E5049" s="260">
        <v>1387.0200199999999</v>
      </c>
      <c r="F5049" s="261">
        <v>1387.0200199999999</v>
      </c>
      <c r="G5049" s="260">
        <v>1044000000</v>
      </c>
      <c r="H5049" s="263">
        <f t="shared" si="78"/>
        <v>-1.0705911206984628E-2</v>
      </c>
      <c r="I5049" s="262"/>
      <c r="J5049" s="266">
        <v>5047</v>
      </c>
      <c r="K5049">
        <v>-1.0705911206984628E-2</v>
      </c>
      <c r="L5049" s="267">
        <v>3.2698076335645333E-3</v>
      </c>
    </row>
    <row r="5050" spans="1:12" ht="14.4" x14ac:dyDescent="0.3">
      <c r="A5050" s="8">
        <v>36808</v>
      </c>
      <c r="B5050" s="260">
        <v>1408.98999</v>
      </c>
      <c r="C5050" s="260">
        <v>1409.6899410000001</v>
      </c>
      <c r="D5050" s="260">
        <v>1392.4799800000001</v>
      </c>
      <c r="E5050" s="260">
        <v>1402.030029</v>
      </c>
      <c r="F5050" s="261">
        <v>1402.030029</v>
      </c>
      <c r="G5050" s="260">
        <v>716600000</v>
      </c>
      <c r="H5050" s="263">
        <f t="shared" si="78"/>
        <v>-4.9396809412393487E-3</v>
      </c>
      <c r="I5050" s="262"/>
      <c r="J5050" s="266">
        <v>5048</v>
      </c>
      <c r="K5050">
        <v>-4.9396809412393487E-3</v>
      </c>
      <c r="L5050" s="267">
        <v>3.2735695766640312E-3</v>
      </c>
    </row>
    <row r="5051" spans="1:12" ht="14.4" x14ac:dyDescent="0.3">
      <c r="A5051" s="8">
        <v>36805</v>
      </c>
      <c r="B5051" s="260">
        <v>1436.280029</v>
      </c>
      <c r="C5051" s="260">
        <v>1443.3000489999999</v>
      </c>
      <c r="D5051" s="260">
        <v>1397.0600589999999</v>
      </c>
      <c r="E5051" s="260">
        <v>1408.98999</v>
      </c>
      <c r="F5051" s="261">
        <v>1408.98999</v>
      </c>
      <c r="G5051" s="260">
        <v>1150100000</v>
      </c>
      <c r="H5051" s="263">
        <f t="shared" si="78"/>
        <v>-1.9000500215128995E-2</v>
      </c>
      <c r="I5051" s="262"/>
      <c r="J5051" s="266">
        <v>5049</v>
      </c>
      <c r="K5051">
        <v>-1.9000500215128995E-2</v>
      </c>
      <c r="L5051" s="267">
        <v>3.2792618506623347E-3</v>
      </c>
    </row>
    <row r="5052" spans="1:12" ht="14.4" x14ac:dyDescent="0.3">
      <c r="A5052" s="8">
        <v>36804</v>
      </c>
      <c r="B5052" s="260">
        <v>1434.3199460000001</v>
      </c>
      <c r="C5052" s="260">
        <v>1444.170044</v>
      </c>
      <c r="D5052" s="260">
        <v>1431.8000489999999</v>
      </c>
      <c r="E5052" s="260">
        <v>1436.280029</v>
      </c>
      <c r="F5052" s="261">
        <v>1436.280029</v>
      </c>
      <c r="G5052" s="260">
        <v>1176100000</v>
      </c>
      <c r="H5052" s="263">
        <f t="shared" si="78"/>
        <v>1.3665591177660025E-3</v>
      </c>
      <c r="I5052" s="262"/>
      <c r="J5052" s="266">
        <v>5050</v>
      </c>
      <c r="K5052">
        <v>1.3665591177660025E-3</v>
      </c>
      <c r="L5052" s="267">
        <v>3.2796988616889465E-3</v>
      </c>
    </row>
    <row r="5053" spans="1:12" ht="14.4" x14ac:dyDescent="0.3">
      <c r="A5053" s="8">
        <v>36803</v>
      </c>
      <c r="B5053" s="260">
        <v>1426.459961</v>
      </c>
      <c r="C5053" s="260">
        <v>1439.98999</v>
      </c>
      <c r="D5053" s="260">
        <v>1416.3100589999999</v>
      </c>
      <c r="E5053" s="260">
        <v>1434.3199460000001</v>
      </c>
      <c r="F5053" s="261">
        <v>1434.3199460000001</v>
      </c>
      <c r="G5053" s="260">
        <v>1167400000</v>
      </c>
      <c r="H5053" s="263">
        <f t="shared" si="78"/>
        <v>5.5101336279287623E-3</v>
      </c>
      <c r="I5053" s="262"/>
      <c r="J5053" s="266">
        <v>5051</v>
      </c>
      <c r="K5053">
        <v>5.5101336279287623E-3</v>
      </c>
      <c r="L5053" s="267">
        <v>3.279829104893764E-3</v>
      </c>
    </row>
    <row r="5054" spans="1:12" ht="14.4" x14ac:dyDescent="0.3">
      <c r="A5054" s="8">
        <v>36802</v>
      </c>
      <c r="B5054" s="260">
        <v>1436.2299800000001</v>
      </c>
      <c r="C5054" s="260">
        <v>1454.8199460000001</v>
      </c>
      <c r="D5054" s="260">
        <v>1425.280029</v>
      </c>
      <c r="E5054" s="260">
        <v>1426.459961</v>
      </c>
      <c r="F5054" s="261">
        <v>1426.459961</v>
      </c>
      <c r="G5054" s="260">
        <v>1098100000</v>
      </c>
      <c r="H5054" s="263">
        <f t="shared" si="78"/>
        <v>-6.8025449517493345E-3</v>
      </c>
      <c r="I5054" s="262"/>
      <c r="J5054" s="266">
        <v>5052</v>
      </c>
      <c r="K5054">
        <v>-6.8025449517493345E-3</v>
      </c>
      <c r="L5054" s="267">
        <v>3.2893428051439201E-3</v>
      </c>
    </row>
    <row r="5055" spans="1:12" ht="14.4" x14ac:dyDescent="0.3">
      <c r="A5055" s="8">
        <v>36801</v>
      </c>
      <c r="B5055" s="260">
        <v>1436.5200199999999</v>
      </c>
      <c r="C5055" s="260">
        <v>1445.599976</v>
      </c>
      <c r="D5055" s="260">
        <v>1429.829956</v>
      </c>
      <c r="E5055" s="260">
        <v>1436.2299800000001</v>
      </c>
      <c r="F5055" s="261">
        <v>1436.2299800000001</v>
      </c>
      <c r="G5055" s="260">
        <v>1051200000</v>
      </c>
      <c r="H5055" s="263">
        <f t="shared" si="78"/>
        <v>-1.9493772967157881E-4</v>
      </c>
      <c r="I5055" s="262"/>
      <c r="J5055" s="266">
        <v>5053</v>
      </c>
      <c r="K5055">
        <v>-1.9493772967157881E-4</v>
      </c>
      <c r="L5055" s="267">
        <v>3.2997661552585742E-3</v>
      </c>
    </row>
    <row r="5056" spans="1:12" ht="14.4" x14ac:dyDescent="0.3">
      <c r="A5056" s="8">
        <v>36798</v>
      </c>
      <c r="B5056" s="260">
        <v>1458.290039</v>
      </c>
      <c r="C5056" s="260">
        <v>1458.290039</v>
      </c>
      <c r="D5056" s="260">
        <v>1436.290039</v>
      </c>
      <c r="E5056" s="260">
        <v>1436.51001</v>
      </c>
      <c r="F5056" s="261">
        <v>1436.51001</v>
      </c>
      <c r="G5056" s="260">
        <v>1197100000</v>
      </c>
      <c r="H5056" s="263">
        <f t="shared" si="78"/>
        <v>-1.4935320421536537E-2</v>
      </c>
      <c r="I5056" s="262"/>
      <c r="J5056" s="266">
        <v>5054</v>
      </c>
      <c r="K5056">
        <v>-1.4935320421536537E-2</v>
      </c>
      <c r="L5056" s="267">
        <v>3.3015963473128863E-3</v>
      </c>
    </row>
    <row r="5057" spans="1:12" ht="14.4" x14ac:dyDescent="0.3">
      <c r="A5057" s="8">
        <v>36797</v>
      </c>
      <c r="B5057" s="260">
        <v>1426.5699460000001</v>
      </c>
      <c r="C5057" s="260">
        <v>1461.6899410000001</v>
      </c>
      <c r="D5057" s="260">
        <v>1425.780029</v>
      </c>
      <c r="E5057" s="260">
        <v>1458.290039</v>
      </c>
      <c r="F5057" s="261">
        <v>1458.290039</v>
      </c>
      <c r="G5057" s="260">
        <v>1206200000</v>
      </c>
      <c r="H5057" s="263">
        <f t="shared" si="78"/>
        <v>2.2235217480180886E-2</v>
      </c>
      <c r="I5057" s="262"/>
      <c r="J5057" s="266">
        <v>5055</v>
      </c>
      <c r="K5057">
        <v>2.2235217480180886E-2</v>
      </c>
      <c r="L5057" s="267">
        <v>3.303815615204383E-3</v>
      </c>
    </row>
    <row r="5058" spans="1:12" ht="14.4" x14ac:dyDescent="0.3">
      <c r="A5058" s="8">
        <v>36796</v>
      </c>
      <c r="B5058" s="260">
        <v>1427.209961</v>
      </c>
      <c r="C5058" s="260">
        <v>1437.219971</v>
      </c>
      <c r="D5058" s="260">
        <v>1419.4399410000001</v>
      </c>
      <c r="E5058" s="260">
        <v>1426.5699460000001</v>
      </c>
      <c r="F5058" s="261">
        <v>1426.5699460000001</v>
      </c>
      <c r="G5058" s="260">
        <v>1174700000</v>
      </c>
      <c r="H5058" s="263">
        <f t="shared" si="78"/>
        <v>-4.4843787353579751E-4</v>
      </c>
      <c r="I5058" s="262"/>
      <c r="J5058" s="266">
        <v>5056</v>
      </c>
      <c r="K5058">
        <v>-4.4843787353579751E-4</v>
      </c>
      <c r="L5058" s="267">
        <v>3.3039969324138805E-3</v>
      </c>
    </row>
    <row r="5059" spans="1:12" ht="14.4" x14ac:dyDescent="0.3">
      <c r="A5059" s="8">
        <v>36795</v>
      </c>
      <c r="B5059" s="260">
        <v>1439.030029</v>
      </c>
      <c r="C5059" s="260">
        <v>1448.040039</v>
      </c>
      <c r="D5059" s="260">
        <v>1425.25</v>
      </c>
      <c r="E5059" s="260">
        <v>1427.209961</v>
      </c>
      <c r="F5059" s="261">
        <v>1427.209961</v>
      </c>
      <c r="G5059" s="260">
        <v>1106600000</v>
      </c>
      <c r="H5059" s="263">
        <f t="shared" si="78"/>
        <v>-8.213913373450522E-3</v>
      </c>
      <c r="I5059" s="262"/>
      <c r="J5059" s="266">
        <v>5057</v>
      </c>
      <c r="K5059">
        <v>-8.213913373450522E-3</v>
      </c>
      <c r="L5059" s="267">
        <v>3.305892405266673E-3</v>
      </c>
    </row>
    <row r="5060" spans="1:12" ht="14.4" x14ac:dyDescent="0.3">
      <c r="A5060" s="8">
        <v>36794</v>
      </c>
      <c r="B5060" s="260">
        <v>1448.719971</v>
      </c>
      <c r="C5060" s="260">
        <v>1457.420044</v>
      </c>
      <c r="D5060" s="260">
        <v>1435.9300539999999</v>
      </c>
      <c r="E5060" s="260">
        <v>1439.030029</v>
      </c>
      <c r="F5060" s="261">
        <v>1439.030029</v>
      </c>
      <c r="G5060" s="260">
        <v>982400000</v>
      </c>
      <c r="H5060" s="263">
        <f t="shared" ref="H5060:H5123" si="79">(F5060-F5061)/F5061</f>
        <v>-6.6886231942473676E-3</v>
      </c>
      <c r="I5060" s="262"/>
      <c r="J5060" s="266">
        <v>5058</v>
      </c>
      <c r="K5060">
        <v>-6.6886231942473676E-3</v>
      </c>
      <c r="L5060" s="267">
        <v>3.3065905314124595E-3</v>
      </c>
    </row>
    <row r="5061" spans="1:12" ht="14.4" x14ac:dyDescent="0.3">
      <c r="A5061" s="8">
        <v>36791</v>
      </c>
      <c r="B5061" s="260">
        <v>1449.0500489999999</v>
      </c>
      <c r="C5061" s="260">
        <v>1449.0500489999999</v>
      </c>
      <c r="D5061" s="260">
        <v>1421.880005</v>
      </c>
      <c r="E5061" s="260">
        <v>1448.719971</v>
      </c>
      <c r="F5061" s="261">
        <v>1448.719971</v>
      </c>
      <c r="G5061" s="260">
        <v>1185500000</v>
      </c>
      <c r="H5061" s="263">
        <f t="shared" si="79"/>
        <v>-2.2778923352422984E-4</v>
      </c>
      <c r="I5061" s="262"/>
      <c r="J5061" s="266">
        <v>5059</v>
      </c>
      <c r="K5061">
        <v>-2.2778923352422984E-4</v>
      </c>
      <c r="L5061" s="267">
        <v>3.3080633807114962E-3</v>
      </c>
    </row>
    <row r="5062" spans="1:12" ht="14.4" x14ac:dyDescent="0.3">
      <c r="A5062" s="8">
        <v>36790</v>
      </c>
      <c r="B5062" s="260">
        <v>1451.339966</v>
      </c>
      <c r="C5062" s="260">
        <v>1452.7700199999999</v>
      </c>
      <c r="D5062" s="260">
        <v>1436.3000489999999</v>
      </c>
      <c r="E5062" s="260">
        <v>1449.0500489999999</v>
      </c>
      <c r="F5062" s="261">
        <v>1449.0500489999999</v>
      </c>
      <c r="G5062" s="260">
        <v>1105400000</v>
      </c>
      <c r="H5062" s="263">
        <f t="shared" si="79"/>
        <v>-1.5777950402008425E-3</v>
      </c>
      <c r="I5062" s="262"/>
      <c r="J5062" s="266">
        <v>5060</v>
      </c>
      <c r="K5062">
        <v>-1.5777950402008425E-3</v>
      </c>
      <c r="L5062" s="267">
        <v>3.3095569020956104E-3</v>
      </c>
    </row>
    <row r="5063" spans="1:12" ht="14.4" x14ac:dyDescent="0.3">
      <c r="A5063" s="8">
        <v>36789</v>
      </c>
      <c r="B5063" s="260">
        <v>1459.900024</v>
      </c>
      <c r="C5063" s="260">
        <v>1460.48999</v>
      </c>
      <c r="D5063" s="260">
        <v>1430.9499510000001</v>
      </c>
      <c r="E5063" s="260">
        <v>1451.339966</v>
      </c>
      <c r="F5063" s="261">
        <v>1451.339966</v>
      </c>
      <c r="G5063" s="260">
        <v>1104000000</v>
      </c>
      <c r="H5063" s="263">
        <f t="shared" si="79"/>
        <v>-5.8634549347743731E-3</v>
      </c>
      <c r="I5063" s="262"/>
      <c r="J5063" s="266">
        <v>5061</v>
      </c>
      <c r="K5063">
        <v>-5.8634549347743731E-3</v>
      </c>
      <c r="L5063" s="267">
        <v>3.3095663558678377E-3</v>
      </c>
    </row>
    <row r="5064" spans="1:12" ht="14.4" x14ac:dyDescent="0.3">
      <c r="A5064" s="8">
        <v>36788</v>
      </c>
      <c r="B5064" s="260">
        <v>1444.51001</v>
      </c>
      <c r="C5064" s="260">
        <v>1461.160034</v>
      </c>
      <c r="D5064" s="260">
        <v>1444.51001</v>
      </c>
      <c r="E5064" s="260">
        <v>1459.900024</v>
      </c>
      <c r="F5064" s="261">
        <v>1459.900024</v>
      </c>
      <c r="G5064" s="260">
        <v>1024900000</v>
      </c>
      <c r="H5064" s="263">
        <f t="shared" si="79"/>
        <v>1.0654141469050854E-2</v>
      </c>
      <c r="I5064" s="262"/>
      <c r="J5064" s="266">
        <v>5062</v>
      </c>
      <c r="K5064">
        <v>1.0654141469050854E-2</v>
      </c>
      <c r="L5064" s="267">
        <v>3.3095747051799856E-3</v>
      </c>
    </row>
    <row r="5065" spans="1:12" ht="14.4" x14ac:dyDescent="0.3">
      <c r="A5065" s="8">
        <v>36787</v>
      </c>
      <c r="B5065" s="260">
        <v>1465.8100589999999</v>
      </c>
      <c r="C5065" s="260">
        <v>1467.7700199999999</v>
      </c>
      <c r="D5065" s="260">
        <v>1441.920044</v>
      </c>
      <c r="E5065" s="260">
        <v>1444.51001</v>
      </c>
      <c r="F5065" s="261">
        <v>1444.51001</v>
      </c>
      <c r="G5065" s="260">
        <v>962500000</v>
      </c>
      <c r="H5065" s="263">
        <f t="shared" si="79"/>
        <v>-1.4531247666925682E-2</v>
      </c>
      <c r="I5065" s="262"/>
      <c r="J5065" s="266">
        <v>5063</v>
      </c>
      <c r="K5065">
        <v>-1.4531247666925682E-2</v>
      </c>
      <c r="L5065" s="267">
        <v>3.3125641556315619E-3</v>
      </c>
    </row>
    <row r="5066" spans="1:12" ht="14.4" x14ac:dyDescent="0.3">
      <c r="A5066" s="8">
        <v>36784</v>
      </c>
      <c r="B5066" s="260">
        <v>1480.869995</v>
      </c>
      <c r="C5066" s="260">
        <v>1480.959961</v>
      </c>
      <c r="D5066" s="260">
        <v>1460.219971</v>
      </c>
      <c r="E5066" s="260">
        <v>1465.8100589999999</v>
      </c>
      <c r="F5066" s="261">
        <v>1465.8100589999999</v>
      </c>
      <c r="G5066" s="260">
        <v>1268400000</v>
      </c>
      <c r="H5066" s="263">
        <f t="shared" si="79"/>
        <v>-1.0169654359159399E-2</v>
      </c>
      <c r="I5066" s="262"/>
      <c r="J5066" s="266">
        <v>5064</v>
      </c>
      <c r="K5066">
        <v>-1.0169654359159399E-2</v>
      </c>
      <c r="L5066" s="267">
        <v>3.3142998654867176E-3</v>
      </c>
    </row>
    <row r="5067" spans="1:12" ht="14.4" x14ac:dyDescent="0.3">
      <c r="A5067" s="8">
        <v>36783</v>
      </c>
      <c r="B5067" s="260">
        <v>1484.910034</v>
      </c>
      <c r="C5067" s="260">
        <v>1494.160034</v>
      </c>
      <c r="D5067" s="260">
        <v>1476.7299800000001</v>
      </c>
      <c r="E5067" s="260">
        <v>1480.869995</v>
      </c>
      <c r="F5067" s="261">
        <v>1480.869995</v>
      </c>
      <c r="G5067" s="260">
        <v>1014000000</v>
      </c>
      <c r="H5067" s="263">
        <f t="shared" si="79"/>
        <v>-2.7207298135881403E-3</v>
      </c>
      <c r="I5067" s="262"/>
      <c r="J5067" s="266">
        <v>5065</v>
      </c>
      <c r="K5067">
        <v>-2.7207298135881403E-3</v>
      </c>
      <c r="L5067" s="267">
        <v>3.3204147927141893E-3</v>
      </c>
    </row>
    <row r="5068" spans="1:12" ht="14.4" x14ac:dyDescent="0.3">
      <c r="A5068" s="8">
        <v>36782</v>
      </c>
      <c r="B5068" s="260">
        <v>1481.98999</v>
      </c>
      <c r="C5068" s="260">
        <v>1487.4499510000001</v>
      </c>
      <c r="D5068" s="260">
        <v>1473.6099850000001</v>
      </c>
      <c r="E5068" s="260">
        <v>1484.910034</v>
      </c>
      <c r="F5068" s="261">
        <v>1484.910034</v>
      </c>
      <c r="G5068" s="260">
        <v>1068300000</v>
      </c>
      <c r="H5068" s="263">
        <f t="shared" si="79"/>
        <v>1.9703533894989138E-3</v>
      </c>
      <c r="I5068" s="262"/>
      <c r="J5068" s="266">
        <v>5066</v>
      </c>
      <c r="K5068">
        <v>1.9703533894989138E-3</v>
      </c>
      <c r="L5068" s="267">
        <v>3.3231159317151163E-3</v>
      </c>
    </row>
    <row r="5069" spans="1:12" ht="14.4" x14ac:dyDescent="0.3">
      <c r="A5069" s="8">
        <v>36781</v>
      </c>
      <c r="B5069" s="260">
        <v>1489.26001</v>
      </c>
      <c r="C5069" s="260">
        <v>1496.9300539999999</v>
      </c>
      <c r="D5069" s="260">
        <v>1479.670044</v>
      </c>
      <c r="E5069" s="260">
        <v>1481.98999</v>
      </c>
      <c r="F5069" s="261">
        <v>1481.98999</v>
      </c>
      <c r="G5069" s="260">
        <v>991200000</v>
      </c>
      <c r="H5069" s="263">
        <f t="shared" si="79"/>
        <v>-4.8816324558395487E-3</v>
      </c>
      <c r="I5069" s="262"/>
      <c r="J5069" s="266">
        <v>5067</v>
      </c>
      <c r="K5069">
        <v>-4.8816324558395487E-3</v>
      </c>
      <c r="L5069" s="267">
        <v>3.323759072099682E-3</v>
      </c>
    </row>
    <row r="5070" spans="1:12" ht="14.4" x14ac:dyDescent="0.3">
      <c r="A5070" s="8">
        <v>36780</v>
      </c>
      <c r="B5070" s="260">
        <v>1494.5</v>
      </c>
      <c r="C5070" s="260">
        <v>1506.76001</v>
      </c>
      <c r="D5070" s="260">
        <v>1483.01001</v>
      </c>
      <c r="E5070" s="260">
        <v>1489.26001</v>
      </c>
      <c r="F5070" s="261">
        <v>1489.26001</v>
      </c>
      <c r="G5070" s="260">
        <v>899300000</v>
      </c>
      <c r="H5070" s="263">
        <f t="shared" si="79"/>
        <v>-3.5061826697892502E-3</v>
      </c>
      <c r="I5070" s="262"/>
      <c r="J5070" s="266">
        <v>5068</v>
      </c>
      <c r="K5070">
        <v>-3.5061826697892502E-3</v>
      </c>
      <c r="L5070" s="267">
        <v>3.3256729099900213E-3</v>
      </c>
    </row>
    <row r="5071" spans="1:12" ht="14.4" x14ac:dyDescent="0.3">
      <c r="A5071" s="8">
        <v>36777</v>
      </c>
      <c r="B5071" s="260">
        <v>1502.51001</v>
      </c>
      <c r="C5071" s="260">
        <v>1502.51001</v>
      </c>
      <c r="D5071" s="260">
        <v>1489.880005</v>
      </c>
      <c r="E5071" s="260">
        <v>1494.5</v>
      </c>
      <c r="F5071" s="261">
        <v>1494.5</v>
      </c>
      <c r="G5071" s="260">
        <v>961000000</v>
      </c>
      <c r="H5071" s="263">
        <f t="shared" si="79"/>
        <v>-5.3310859473075763E-3</v>
      </c>
      <c r="I5071" s="262"/>
      <c r="J5071" s="266">
        <v>5069</v>
      </c>
      <c r="K5071">
        <v>-5.3310859473075763E-3</v>
      </c>
      <c r="L5071" s="267">
        <v>3.3284288047364689E-3</v>
      </c>
    </row>
    <row r="5072" spans="1:12" ht="14.4" x14ac:dyDescent="0.3">
      <c r="A5072" s="8">
        <v>36776</v>
      </c>
      <c r="B5072" s="260">
        <v>1492.25</v>
      </c>
      <c r="C5072" s="260">
        <v>1505.339966</v>
      </c>
      <c r="D5072" s="260">
        <v>1492.25</v>
      </c>
      <c r="E5072" s="260">
        <v>1502.51001</v>
      </c>
      <c r="F5072" s="261">
        <v>1502.51001</v>
      </c>
      <c r="G5072" s="260">
        <v>985500000</v>
      </c>
      <c r="H5072" s="263">
        <f t="shared" si="79"/>
        <v>6.8755302395710942E-3</v>
      </c>
      <c r="I5072" s="262"/>
      <c r="J5072" s="266">
        <v>5070</v>
      </c>
      <c r="K5072">
        <v>6.8755302395710942E-3</v>
      </c>
      <c r="L5072" s="267">
        <v>3.3343185444043837E-3</v>
      </c>
    </row>
    <row r="5073" spans="1:12" ht="14.4" x14ac:dyDescent="0.3">
      <c r="A5073" s="8">
        <v>36775</v>
      </c>
      <c r="B5073" s="260">
        <v>1507.079956</v>
      </c>
      <c r="C5073" s="260">
        <v>1512.6099850000001</v>
      </c>
      <c r="D5073" s="260">
        <v>1492.119995</v>
      </c>
      <c r="E5073" s="260">
        <v>1492.25</v>
      </c>
      <c r="F5073" s="261">
        <v>1492.25</v>
      </c>
      <c r="G5073" s="260">
        <v>995100000</v>
      </c>
      <c r="H5073" s="263">
        <f t="shared" si="79"/>
        <v>-9.8401919161348311E-3</v>
      </c>
      <c r="I5073" s="262"/>
      <c r="J5073" s="266">
        <v>5071</v>
      </c>
      <c r="K5073">
        <v>-9.8401919161348311E-3</v>
      </c>
      <c r="L5073" s="267">
        <v>3.3360749159605288E-3</v>
      </c>
    </row>
    <row r="5074" spans="1:12" ht="14.4" x14ac:dyDescent="0.3">
      <c r="A5074" s="8">
        <v>36774</v>
      </c>
      <c r="B5074" s="260">
        <v>1520.7700199999999</v>
      </c>
      <c r="C5074" s="260">
        <v>1520.7700199999999</v>
      </c>
      <c r="D5074" s="260">
        <v>1504.209961</v>
      </c>
      <c r="E5074" s="260">
        <v>1507.079956</v>
      </c>
      <c r="F5074" s="261">
        <v>1507.079956</v>
      </c>
      <c r="G5074" s="260">
        <v>838500000</v>
      </c>
      <c r="H5074" s="263">
        <f t="shared" si="79"/>
        <v>-9.0020606797600426E-3</v>
      </c>
      <c r="I5074" s="262"/>
      <c r="J5074" s="266">
        <v>5072</v>
      </c>
      <c r="K5074">
        <v>-9.0020606797600426E-3</v>
      </c>
      <c r="L5074" s="267">
        <v>3.3361127887654822E-3</v>
      </c>
    </row>
    <row r="5075" spans="1:12" ht="14.4" x14ac:dyDescent="0.3">
      <c r="A5075" s="8">
        <v>36770</v>
      </c>
      <c r="B5075" s="260">
        <v>1517.6800539999999</v>
      </c>
      <c r="C5075" s="260">
        <v>1530.089966</v>
      </c>
      <c r="D5075" s="260">
        <v>1515.530029</v>
      </c>
      <c r="E5075" s="260">
        <v>1520.7700199999999</v>
      </c>
      <c r="F5075" s="261">
        <v>1520.7700199999999</v>
      </c>
      <c r="G5075" s="260">
        <v>767700000</v>
      </c>
      <c r="H5075" s="263">
        <f t="shared" si="79"/>
        <v>2.0359798442735576E-3</v>
      </c>
      <c r="I5075" s="262"/>
      <c r="J5075" s="266">
        <v>5073</v>
      </c>
      <c r="K5075">
        <v>2.0359798442735576E-3</v>
      </c>
      <c r="L5075" s="267">
        <v>3.3363314293083021E-3</v>
      </c>
    </row>
    <row r="5076" spans="1:12" ht="14.4" x14ac:dyDescent="0.3">
      <c r="A5076" s="8">
        <v>36769</v>
      </c>
      <c r="B5076" s="260">
        <v>1502.589966</v>
      </c>
      <c r="C5076" s="260">
        <v>1525.209961</v>
      </c>
      <c r="D5076" s="260">
        <v>1502.589966</v>
      </c>
      <c r="E5076" s="260">
        <v>1517.6800539999999</v>
      </c>
      <c r="F5076" s="261">
        <v>1517.6800539999999</v>
      </c>
      <c r="G5076" s="260">
        <v>1056600000</v>
      </c>
      <c r="H5076" s="263">
        <f t="shared" si="79"/>
        <v>1.004271846708174E-2</v>
      </c>
      <c r="I5076" s="262"/>
      <c r="J5076" s="266">
        <v>5074</v>
      </c>
      <c r="K5076">
        <v>1.004271846708174E-2</v>
      </c>
      <c r="L5076" s="267">
        <v>3.3365487399586108E-3</v>
      </c>
    </row>
    <row r="5077" spans="1:12" ht="14.4" x14ac:dyDescent="0.3">
      <c r="A5077" s="8">
        <v>36768</v>
      </c>
      <c r="B5077" s="260">
        <v>1509.839966</v>
      </c>
      <c r="C5077" s="260">
        <v>1510.48999</v>
      </c>
      <c r="D5077" s="260">
        <v>1500.089966</v>
      </c>
      <c r="E5077" s="260">
        <v>1502.589966</v>
      </c>
      <c r="F5077" s="261">
        <v>1502.589966</v>
      </c>
      <c r="G5077" s="260">
        <v>818400000</v>
      </c>
      <c r="H5077" s="263">
        <f t="shared" si="79"/>
        <v>-4.8018334149726701E-3</v>
      </c>
      <c r="I5077" s="262"/>
      <c r="J5077" s="266">
        <v>5075</v>
      </c>
      <c r="K5077">
        <v>-4.8018334149726701E-3</v>
      </c>
      <c r="L5077" s="267">
        <v>3.3460004165993388E-3</v>
      </c>
    </row>
    <row r="5078" spans="1:12" ht="14.4" x14ac:dyDescent="0.3">
      <c r="A5078" s="8">
        <v>36767</v>
      </c>
      <c r="B5078" s="260">
        <v>1514.089966</v>
      </c>
      <c r="C5078" s="260">
        <v>1514.8100589999999</v>
      </c>
      <c r="D5078" s="260">
        <v>1505.459961</v>
      </c>
      <c r="E5078" s="260">
        <v>1509.839966</v>
      </c>
      <c r="F5078" s="261">
        <v>1509.839966</v>
      </c>
      <c r="G5078" s="260">
        <v>795600000</v>
      </c>
      <c r="H5078" s="263">
        <f t="shared" si="79"/>
        <v>-2.8069666238049688E-3</v>
      </c>
      <c r="I5078" s="262"/>
      <c r="J5078" s="266">
        <v>5076</v>
      </c>
      <c r="K5078">
        <v>-2.8069666238049688E-3</v>
      </c>
      <c r="L5078" s="267">
        <v>3.3543490312156481E-3</v>
      </c>
    </row>
    <row r="5079" spans="1:12" ht="14.4" x14ac:dyDescent="0.3">
      <c r="A5079" s="8">
        <v>36766</v>
      </c>
      <c r="B5079" s="260">
        <v>1506.4499510000001</v>
      </c>
      <c r="C5079" s="260">
        <v>1523.9499510000001</v>
      </c>
      <c r="D5079" s="260">
        <v>1506.4499510000001</v>
      </c>
      <c r="E5079" s="260">
        <v>1514.089966</v>
      </c>
      <c r="F5079" s="261">
        <v>1514.089966</v>
      </c>
      <c r="G5079" s="260">
        <v>733600000</v>
      </c>
      <c r="H5079" s="263">
        <f t="shared" si="79"/>
        <v>5.071535894656449E-3</v>
      </c>
      <c r="I5079" s="262"/>
      <c r="J5079" s="266">
        <v>5077</v>
      </c>
      <c r="K5079">
        <v>5.071535894656449E-3</v>
      </c>
      <c r="L5079" s="267">
        <v>3.3563334874598832E-3</v>
      </c>
    </row>
    <row r="5080" spans="1:12" ht="14.4" x14ac:dyDescent="0.3">
      <c r="A5080" s="8">
        <v>36763</v>
      </c>
      <c r="B5080" s="260">
        <v>1508.3100589999999</v>
      </c>
      <c r="C5080" s="260">
        <v>1513.469971</v>
      </c>
      <c r="D5080" s="260">
        <v>1505.089966</v>
      </c>
      <c r="E5080" s="260">
        <v>1506.4499510000001</v>
      </c>
      <c r="F5080" s="261">
        <v>1506.4499510000001</v>
      </c>
      <c r="G5080" s="260">
        <v>685600000</v>
      </c>
      <c r="H5080" s="263">
        <f t="shared" si="79"/>
        <v>-1.2332398029839399E-3</v>
      </c>
      <c r="I5080" s="262"/>
      <c r="J5080" s="266">
        <v>5078</v>
      </c>
      <c r="K5080">
        <v>-1.2332398029839399E-3</v>
      </c>
      <c r="L5080" s="267">
        <v>3.3591943704392026E-3</v>
      </c>
    </row>
    <row r="5081" spans="1:12" ht="14.4" x14ac:dyDescent="0.3">
      <c r="A5081" s="8">
        <v>36762</v>
      </c>
      <c r="B5081" s="260">
        <v>1505.969971</v>
      </c>
      <c r="C5081" s="260">
        <v>1511.160034</v>
      </c>
      <c r="D5081" s="260">
        <v>1501.25</v>
      </c>
      <c r="E5081" s="260">
        <v>1508.3100589999999</v>
      </c>
      <c r="F5081" s="261">
        <v>1508.3100589999999</v>
      </c>
      <c r="G5081" s="260">
        <v>837100000</v>
      </c>
      <c r="H5081" s="263">
        <f t="shared" si="79"/>
        <v>1.553874277085385E-3</v>
      </c>
      <c r="I5081" s="262"/>
      <c r="J5081" s="266">
        <v>5079</v>
      </c>
      <c r="K5081">
        <v>1.553874277085385E-3</v>
      </c>
      <c r="L5081" s="267">
        <v>3.3617786965950713E-3</v>
      </c>
    </row>
    <row r="5082" spans="1:12" ht="14.4" x14ac:dyDescent="0.3">
      <c r="A5082" s="8">
        <v>36761</v>
      </c>
      <c r="B5082" s="260">
        <v>1498.130005</v>
      </c>
      <c r="C5082" s="260">
        <v>1507.1999510000001</v>
      </c>
      <c r="D5082" s="260">
        <v>1489.5200199999999</v>
      </c>
      <c r="E5082" s="260">
        <v>1505.969971</v>
      </c>
      <c r="F5082" s="261">
        <v>1505.969971</v>
      </c>
      <c r="G5082" s="260">
        <v>871000000</v>
      </c>
      <c r="H5082" s="263">
        <f t="shared" si="79"/>
        <v>5.2331679986611073E-3</v>
      </c>
      <c r="I5082" s="262"/>
      <c r="J5082" s="266">
        <v>5080</v>
      </c>
      <c r="K5082">
        <v>5.2331679986611073E-3</v>
      </c>
      <c r="L5082" s="267">
        <v>3.3639479926762333E-3</v>
      </c>
    </row>
    <row r="5083" spans="1:12" ht="14.4" x14ac:dyDescent="0.3">
      <c r="A5083" s="8">
        <v>36760</v>
      </c>
      <c r="B5083" s="260">
        <v>1499.4799800000001</v>
      </c>
      <c r="C5083" s="260">
        <v>1508.4499510000001</v>
      </c>
      <c r="D5083" s="260">
        <v>1497.420044</v>
      </c>
      <c r="E5083" s="260">
        <v>1498.130005</v>
      </c>
      <c r="F5083" s="261">
        <v>1498.130005</v>
      </c>
      <c r="G5083" s="260">
        <v>818800000</v>
      </c>
      <c r="H5083" s="263">
        <f t="shared" si="79"/>
        <v>-9.0029544775921974E-4</v>
      </c>
      <c r="I5083" s="262"/>
      <c r="J5083" s="266">
        <v>5081</v>
      </c>
      <c r="K5083">
        <v>-9.0029544775921974E-4</v>
      </c>
      <c r="L5083" s="267">
        <v>3.3640377448342237E-3</v>
      </c>
    </row>
    <row r="5084" spans="1:12" ht="14.4" x14ac:dyDescent="0.3">
      <c r="A5084" s="8">
        <v>36759</v>
      </c>
      <c r="B5084" s="260">
        <v>1491.719971</v>
      </c>
      <c r="C5084" s="260">
        <v>1502.839966</v>
      </c>
      <c r="D5084" s="260">
        <v>1491.130005</v>
      </c>
      <c r="E5084" s="260">
        <v>1499.4799800000001</v>
      </c>
      <c r="F5084" s="261">
        <v>1499.4799800000001</v>
      </c>
      <c r="G5084" s="260">
        <v>731600000</v>
      </c>
      <c r="H5084" s="263">
        <f t="shared" si="79"/>
        <v>5.2020547762714657E-3</v>
      </c>
      <c r="I5084" s="262"/>
      <c r="J5084" s="266">
        <v>5082</v>
      </c>
      <c r="K5084">
        <v>5.2020547762714657E-3</v>
      </c>
      <c r="L5084" s="267">
        <v>3.3662375142390669E-3</v>
      </c>
    </row>
    <row r="5085" spans="1:12" ht="14.4" x14ac:dyDescent="0.3">
      <c r="A5085" s="8">
        <v>36756</v>
      </c>
      <c r="B5085" s="260">
        <v>1496.0699460000001</v>
      </c>
      <c r="C5085" s="260">
        <v>1499.469971</v>
      </c>
      <c r="D5085" s="260">
        <v>1488.98999</v>
      </c>
      <c r="E5085" s="260">
        <v>1491.719971</v>
      </c>
      <c r="F5085" s="261">
        <v>1491.719971</v>
      </c>
      <c r="G5085" s="260">
        <v>821400000</v>
      </c>
      <c r="H5085" s="263">
        <f t="shared" si="79"/>
        <v>-2.907601353553349E-3</v>
      </c>
      <c r="I5085" s="262"/>
      <c r="J5085" s="266">
        <v>5083</v>
      </c>
      <c r="K5085">
        <v>-2.907601353553349E-3</v>
      </c>
      <c r="L5085" s="267">
        <v>3.3743415496154342E-3</v>
      </c>
    </row>
    <row r="5086" spans="1:12" ht="14.4" x14ac:dyDescent="0.3">
      <c r="A5086" s="8">
        <v>36755</v>
      </c>
      <c r="B5086" s="260">
        <v>1479.849976</v>
      </c>
      <c r="C5086" s="260">
        <v>1499.3199460000001</v>
      </c>
      <c r="D5086" s="260">
        <v>1479.849976</v>
      </c>
      <c r="E5086" s="260">
        <v>1496.0699460000001</v>
      </c>
      <c r="F5086" s="261">
        <v>1496.0699460000001</v>
      </c>
      <c r="G5086" s="260">
        <v>922400000</v>
      </c>
      <c r="H5086" s="263">
        <f t="shared" si="79"/>
        <v>1.0960550233505631E-2</v>
      </c>
      <c r="I5086" s="262"/>
      <c r="J5086" s="266">
        <v>5084</v>
      </c>
      <c r="K5086">
        <v>1.0960550233505631E-2</v>
      </c>
      <c r="L5086" s="267">
        <v>3.3756640935817474E-3</v>
      </c>
    </row>
    <row r="5087" spans="1:12" ht="14.4" x14ac:dyDescent="0.3">
      <c r="A5087" s="8">
        <v>36754</v>
      </c>
      <c r="B5087" s="260">
        <v>1484.4300539999999</v>
      </c>
      <c r="C5087" s="260">
        <v>1496.089966</v>
      </c>
      <c r="D5087" s="260">
        <v>1475.73999</v>
      </c>
      <c r="E5087" s="260">
        <v>1479.849976</v>
      </c>
      <c r="F5087" s="261">
        <v>1479.849976</v>
      </c>
      <c r="G5087" s="260">
        <v>929800000</v>
      </c>
      <c r="H5087" s="263">
        <f t="shared" si="79"/>
        <v>-3.0854117967083127E-3</v>
      </c>
      <c r="I5087" s="262"/>
      <c r="J5087" s="266">
        <v>5085</v>
      </c>
      <c r="K5087">
        <v>-3.0854117967083127E-3</v>
      </c>
      <c r="L5087" s="267">
        <v>3.3795553013784168E-3</v>
      </c>
    </row>
    <row r="5088" spans="1:12" ht="14.4" x14ac:dyDescent="0.3">
      <c r="A5088" s="8">
        <v>36753</v>
      </c>
      <c r="B5088" s="260">
        <v>1491.5600589999999</v>
      </c>
      <c r="C5088" s="260">
        <v>1493.119995</v>
      </c>
      <c r="D5088" s="260">
        <v>1482.73999</v>
      </c>
      <c r="E5088" s="260">
        <v>1484.4300539999999</v>
      </c>
      <c r="F5088" s="261">
        <v>1484.4300539999999</v>
      </c>
      <c r="G5088" s="260">
        <v>895900000</v>
      </c>
      <c r="H5088" s="263">
        <f t="shared" si="79"/>
        <v>-4.7802332577745587E-3</v>
      </c>
      <c r="I5088" s="262"/>
      <c r="J5088" s="266">
        <v>5086</v>
      </c>
      <c r="K5088">
        <v>-4.7802332577745587E-3</v>
      </c>
      <c r="L5088" s="267">
        <v>3.3803417460191976E-3</v>
      </c>
    </row>
    <row r="5089" spans="1:12" ht="14.4" x14ac:dyDescent="0.3">
      <c r="A5089" s="8">
        <v>36752</v>
      </c>
      <c r="B5089" s="260">
        <v>1471.839966</v>
      </c>
      <c r="C5089" s="260">
        <v>1491.6400149999999</v>
      </c>
      <c r="D5089" s="260">
        <v>1468.5600589999999</v>
      </c>
      <c r="E5089" s="260">
        <v>1491.5600589999999</v>
      </c>
      <c r="F5089" s="261">
        <v>1491.5600589999999</v>
      </c>
      <c r="G5089" s="260">
        <v>783800000</v>
      </c>
      <c r="H5089" s="263">
        <f t="shared" si="79"/>
        <v>1.3398258951747954E-2</v>
      </c>
      <c r="I5089" s="262"/>
      <c r="J5089" s="266">
        <v>5087</v>
      </c>
      <c r="K5089">
        <v>1.3398258951747954E-2</v>
      </c>
      <c r="L5089" s="267">
        <v>3.3824292639216859E-3</v>
      </c>
    </row>
    <row r="5090" spans="1:12" ht="14.4" x14ac:dyDescent="0.3">
      <c r="A5090" s="8">
        <v>36749</v>
      </c>
      <c r="B5090" s="260">
        <v>1460.25</v>
      </c>
      <c r="C5090" s="260">
        <v>1475.719971</v>
      </c>
      <c r="D5090" s="260">
        <v>1453.0600589999999</v>
      </c>
      <c r="E5090" s="260">
        <v>1471.839966</v>
      </c>
      <c r="F5090" s="261">
        <v>1471.839966</v>
      </c>
      <c r="G5090" s="260">
        <v>835500000</v>
      </c>
      <c r="H5090" s="263">
        <f t="shared" si="79"/>
        <v>7.9369738058551638E-3</v>
      </c>
      <c r="I5090" s="262"/>
      <c r="J5090" s="266">
        <v>5088</v>
      </c>
      <c r="K5090">
        <v>7.9369738058551638E-3</v>
      </c>
      <c r="L5090" s="267">
        <v>3.3867993908566025E-3</v>
      </c>
    </row>
    <row r="5091" spans="1:12" ht="14.4" x14ac:dyDescent="0.3">
      <c r="A5091" s="8">
        <v>36748</v>
      </c>
      <c r="B5091" s="260">
        <v>1472.869995</v>
      </c>
      <c r="C5091" s="260">
        <v>1475.150024</v>
      </c>
      <c r="D5091" s="260">
        <v>1459.8900149999999</v>
      </c>
      <c r="E5091" s="260">
        <v>1460.25</v>
      </c>
      <c r="F5091" s="261">
        <v>1460.25</v>
      </c>
      <c r="G5091" s="260">
        <v>940800000</v>
      </c>
      <c r="H5091" s="263">
        <f t="shared" si="79"/>
        <v>-8.5683020516688687E-3</v>
      </c>
      <c r="I5091" s="262"/>
      <c r="J5091" s="266">
        <v>5089</v>
      </c>
      <c r="K5091">
        <v>-8.5683020516688687E-3</v>
      </c>
      <c r="L5091" s="267">
        <v>3.3897832738188074E-3</v>
      </c>
    </row>
    <row r="5092" spans="1:12" ht="14.4" x14ac:dyDescent="0.3">
      <c r="A5092" s="8">
        <v>36747</v>
      </c>
      <c r="B5092" s="260">
        <v>1482.8000489999999</v>
      </c>
      <c r="C5092" s="260">
        <v>1490.329956</v>
      </c>
      <c r="D5092" s="260">
        <v>1471.160034</v>
      </c>
      <c r="E5092" s="260">
        <v>1472.869995</v>
      </c>
      <c r="F5092" s="261">
        <v>1472.869995</v>
      </c>
      <c r="G5092" s="260">
        <v>1054000000</v>
      </c>
      <c r="H5092" s="263">
        <f t="shared" si="79"/>
        <v>-6.6968260533149795E-3</v>
      </c>
      <c r="I5092" s="262"/>
      <c r="J5092" s="266">
        <v>5090</v>
      </c>
      <c r="K5092">
        <v>-6.6968260533149795E-3</v>
      </c>
      <c r="L5092" s="267">
        <v>3.3916134694418924E-3</v>
      </c>
    </row>
    <row r="5093" spans="1:12" ht="14.4" x14ac:dyDescent="0.3">
      <c r="A5093" s="8">
        <v>36746</v>
      </c>
      <c r="B5093" s="260">
        <v>1479.3199460000001</v>
      </c>
      <c r="C5093" s="260">
        <v>1484.5200199999999</v>
      </c>
      <c r="D5093" s="260">
        <v>1472.6099850000001</v>
      </c>
      <c r="E5093" s="260">
        <v>1482.8000489999999</v>
      </c>
      <c r="F5093" s="261">
        <v>1482.8000489999999</v>
      </c>
      <c r="G5093" s="260">
        <v>992200000</v>
      </c>
      <c r="H5093" s="263">
        <f t="shared" si="79"/>
        <v>2.3525019110368106E-3</v>
      </c>
      <c r="I5093" s="262"/>
      <c r="J5093" s="266">
        <v>5091</v>
      </c>
      <c r="K5093">
        <v>2.3525019110368106E-3</v>
      </c>
      <c r="L5093" s="267">
        <v>3.3925250146791489E-3</v>
      </c>
    </row>
    <row r="5094" spans="1:12" ht="14.4" x14ac:dyDescent="0.3">
      <c r="A5094" s="8">
        <v>36745</v>
      </c>
      <c r="B5094" s="260">
        <v>1462.9300539999999</v>
      </c>
      <c r="C5094" s="260">
        <v>1480.8000489999999</v>
      </c>
      <c r="D5094" s="260">
        <v>1460.719971</v>
      </c>
      <c r="E5094" s="260">
        <v>1479.3199460000001</v>
      </c>
      <c r="F5094" s="261">
        <v>1479.3199460000001</v>
      </c>
      <c r="G5094" s="260">
        <v>854800000</v>
      </c>
      <c r="H5094" s="263">
        <f t="shared" si="79"/>
        <v>1.120346933552036E-2</v>
      </c>
      <c r="I5094" s="262"/>
      <c r="J5094" s="266">
        <v>5092</v>
      </c>
      <c r="K5094">
        <v>1.120346933552036E-2</v>
      </c>
      <c r="L5094" s="267">
        <v>3.3970726503834785E-3</v>
      </c>
    </row>
    <row r="5095" spans="1:12" ht="14.4" x14ac:dyDescent="0.3">
      <c r="A5095" s="8">
        <v>36742</v>
      </c>
      <c r="B5095" s="260">
        <v>1452.5600589999999</v>
      </c>
      <c r="C5095" s="260">
        <v>1462.9300539999999</v>
      </c>
      <c r="D5095" s="260">
        <v>1451.3100589999999</v>
      </c>
      <c r="E5095" s="260">
        <v>1462.9300539999999</v>
      </c>
      <c r="F5095" s="261">
        <v>1462.9300539999999</v>
      </c>
      <c r="G5095" s="260">
        <v>956000000</v>
      </c>
      <c r="H5095" s="263">
        <f t="shared" si="79"/>
        <v>7.1391161664868677E-3</v>
      </c>
      <c r="I5095" s="262"/>
      <c r="J5095" s="266">
        <v>5093</v>
      </c>
      <c r="K5095">
        <v>7.1391161664868677E-3</v>
      </c>
      <c r="L5095" s="267">
        <v>3.3992041241672952E-3</v>
      </c>
    </row>
    <row r="5096" spans="1:12" ht="14.4" x14ac:dyDescent="0.3">
      <c r="A5096" s="8">
        <v>36741</v>
      </c>
      <c r="B5096" s="260">
        <v>1438.6999510000001</v>
      </c>
      <c r="C5096" s="260">
        <v>1454.1899410000001</v>
      </c>
      <c r="D5096" s="260">
        <v>1425.4300539999999</v>
      </c>
      <c r="E5096" s="260">
        <v>1452.5600589999999</v>
      </c>
      <c r="F5096" s="261">
        <v>1452.5600589999999</v>
      </c>
      <c r="G5096" s="260">
        <v>1095600000</v>
      </c>
      <c r="H5096" s="263">
        <f t="shared" si="79"/>
        <v>9.6337724835300655E-3</v>
      </c>
      <c r="I5096" s="262"/>
      <c r="J5096" s="266">
        <v>5094</v>
      </c>
      <c r="K5096">
        <v>9.6337724835300655E-3</v>
      </c>
      <c r="L5096" s="267">
        <v>3.4032703558502905E-3</v>
      </c>
    </row>
    <row r="5097" spans="1:12" ht="14.4" x14ac:dyDescent="0.3">
      <c r="A5097" s="8">
        <v>36740</v>
      </c>
      <c r="B5097" s="260">
        <v>1438.099976</v>
      </c>
      <c r="C5097" s="260">
        <v>1451.589966</v>
      </c>
      <c r="D5097" s="260">
        <v>1433.48999</v>
      </c>
      <c r="E5097" s="260">
        <v>1438.6999510000001</v>
      </c>
      <c r="F5097" s="261">
        <v>1438.6999510000001</v>
      </c>
      <c r="G5097" s="260">
        <v>994500000</v>
      </c>
      <c r="H5097" s="263">
        <f t="shared" si="79"/>
        <v>4.1719978444675662E-4</v>
      </c>
      <c r="I5097" s="262"/>
      <c r="J5097" s="266">
        <v>5095</v>
      </c>
      <c r="K5097">
        <v>4.1719978444675662E-4</v>
      </c>
      <c r="L5097" s="267">
        <v>3.4049939844734865E-3</v>
      </c>
    </row>
    <row r="5098" spans="1:12" ht="14.4" x14ac:dyDescent="0.3">
      <c r="A5098" s="8">
        <v>36739</v>
      </c>
      <c r="B5098" s="260">
        <v>1430.829956</v>
      </c>
      <c r="C5098" s="260">
        <v>1443.540039</v>
      </c>
      <c r="D5098" s="260">
        <v>1428.959961</v>
      </c>
      <c r="E5098" s="260">
        <v>1438.099976</v>
      </c>
      <c r="F5098" s="261">
        <v>1438.099976</v>
      </c>
      <c r="G5098" s="260">
        <v>938700000</v>
      </c>
      <c r="H5098" s="263">
        <f t="shared" si="79"/>
        <v>5.0809811253350158E-3</v>
      </c>
      <c r="I5098" s="262"/>
      <c r="J5098" s="266">
        <v>5096</v>
      </c>
      <c r="K5098">
        <v>5.0809811253350158E-3</v>
      </c>
      <c r="L5098" s="267">
        <v>3.4086155847900335E-3</v>
      </c>
    </row>
    <row r="5099" spans="1:12" ht="14.4" x14ac:dyDescent="0.3">
      <c r="A5099" s="8">
        <v>36738</v>
      </c>
      <c r="B5099" s="260">
        <v>1419.8900149999999</v>
      </c>
      <c r="C5099" s="260">
        <v>1437.650024</v>
      </c>
      <c r="D5099" s="260">
        <v>1418.709961</v>
      </c>
      <c r="E5099" s="260">
        <v>1430.829956</v>
      </c>
      <c r="F5099" s="261">
        <v>1430.829956</v>
      </c>
      <c r="G5099" s="260">
        <v>952600000</v>
      </c>
      <c r="H5099" s="263">
        <f t="shared" si="79"/>
        <v>7.7047805706275709E-3</v>
      </c>
      <c r="I5099" s="262"/>
      <c r="J5099" s="266">
        <v>5097</v>
      </c>
      <c r="K5099">
        <v>7.7047805706275709E-3</v>
      </c>
      <c r="L5099" s="267">
        <v>3.4108881136406528E-3</v>
      </c>
    </row>
    <row r="5100" spans="1:12" ht="14.4" x14ac:dyDescent="0.3">
      <c r="A5100" s="8">
        <v>36735</v>
      </c>
      <c r="B5100" s="260">
        <v>1449.619995</v>
      </c>
      <c r="C5100" s="260">
        <v>1456.6800539999999</v>
      </c>
      <c r="D5100" s="260">
        <v>1413.8900149999999</v>
      </c>
      <c r="E5100" s="260">
        <v>1419.8900149999999</v>
      </c>
      <c r="F5100" s="261">
        <v>1419.8900149999999</v>
      </c>
      <c r="G5100" s="260">
        <v>980000000</v>
      </c>
      <c r="H5100" s="263">
        <f t="shared" si="79"/>
        <v>-2.0508809275909628E-2</v>
      </c>
      <c r="I5100" s="262"/>
      <c r="J5100" s="266">
        <v>5098</v>
      </c>
      <c r="K5100">
        <v>-2.0508809275909628E-2</v>
      </c>
      <c r="L5100" s="267">
        <v>3.4178067671596073E-3</v>
      </c>
    </row>
    <row r="5101" spans="1:12" ht="14.4" x14ac:dyDescent="0.3">
      <c r="A5101" s="8">
        <v>36734</v>
      </c>
      <c r="B5101" s="260">
        <v>1452.420044</v>
      </c>
      <c r="C5101" s="260">
        <v>1464.910034</v>
      </c>
      <c r="D5101" s="260">
        <v>1445.329956</v>
      </c>
      <c r="E5101" s="260">
        <v>1449.619995</v>
      </c>
      <c r="F5101" s="261">
        <v>1449.619995</v>
      </c>
      <c r="G5101" s="260">
        <v>1156400000</v>
      </c>
      <c r="H5101" s="263">
        <f t="shared" si="79"/>
        <v>-1.9278507010193427E-3</v>
      </c>
      <c r="I5101" s="262"/>
      <c r="J5101" s="266">
        <v>5099</v>
      </c>
      <c r="K5101">
        <v>-1.9278507010193427E-3</v>
      </c>
      <c r="L5101" s="267">
        <v>3.4227730818364019E-3</v>
      </c>
    </row>
    <row r="5102" spans="1:12" ht="14.4" x14ac:dyDescent="0.3">
      <c r="A5102" s="8">
        <v>36733</v>
      </c>
      <c r="B5102" s="260">
        <v>1474.469971</v>
      </c>
      <c r="C5102" s="260">
        <v>1474.469971</v>
      </c>
      <c r="D5102" s="260">
        <v>1452.420044</v>
      </c>
      <c r="E5102" s="260">
        <v>1452.420044</v>
      </c>
      <c r="F5102" s="261">
        <v>1452.420044</v>
      </c>
      <c r="G5102" s="260">
        <v>1235800000</v>
      </c>
      <c r="H5102" s="263">
        <f t="shared" si="79"/>
        <v>-1.4954476817893787E-2</v>
      </c>
      <c r="I5102" s="262"/>
      <c r="J5102" s="266">
        <v>5100</v>
      </c>
      <c r="K5102">
        <v>-1.4954476817893787E-2</v>
      </c>
      <c r="L5102" s="267">
        <v>3.4341267715608395E-3</v>
      </c>
    </row>
    <row r="5103" spans="1:12" ht="14.4" x14ac:dyDescent="0.3">
      <c r="A5103" s="8">
        <v>36732</v>
      </c>
      <c r="B5103" s="260">
        <v>1464.290039</v>
      </c>
      <c r="C5103" s="260">
        <v>1476.2299800000001</v>
      </c>
      <c r="D5103" s="260">
        <v>1464.290039</v>
      </c>
      <c r="E5103" s="260">
        <v>1474.469971</v>
      </c>
      <c r="F5103" s="261">
        <v>1474.469971</v>
      </c>
      <c r="G5103" s="260">
        <v>969400000</v>
      </c>
      <c r="H5103" s="263">
        <f t="shared" si="79"/>
        <v>6.9521281500706895E-3</v>
      </c>
      <c r="I5103" s="262"/>
      <c r="J5103" s="266">
        <v>5101</v>
      </c>
      <c r="K5103">
        <v>6.9521281500706895E-3</v>
      </c>
      <c r="L5103" s="267">
        <v>3.4348965081741514E-3</v>
      </c>
    </row>
    <row r="5104" spans="1:12" ht="14.4" x14ac:dyDescent="0.3">
      <c r="A5104" s="8">
        <v>36731</v>
      </c>
      <c r="B5104" s="260">
        <v>1480.1899410000001</v>
      </c>
      <c r="C5104" s="260">
        <v>1485.880005</v>
      </c>
      <c r="D5104" s="260">
        <v>1463.8000489999999</v>
      </c>
      <c r="E5104" s="260">
        <v>1464.290039</v>
      </c>
      <c r="F5104" s="261">
        <v>1464.290039</v>
      </c>
      <c r="G5104" s="260">
        <v>880300000</v>
      </c>
      <c r="H5104" s="263">
        <f t="shared" si="79"/>
        <v>-1.0741798440582775E-2</v>
      </c>
      <c r="I5104" s="262"/>
      <c r="J5104" s="266">
        <v>5102</v>
      </c>
      <c r="K5104">
        <v>-1.0741798440582775E-2</v>
      </c>
      <c r="L5104" s="267">
        <v>3.4411069427025889E-3</v>
      </c>
    </row>
    <row r="5105" spans="1:12" ht="14.4" x14ac:dyDescent="0.3">
      <c r="A5105" s="8">
        <v>36728</v>
      </c>
      <c r="B5105" s="260">
        <v>1495.5699460000001</v>
      </c>
      <c r="C5105" s="260">
        <v>1495.5699460000001</v>
      </c>
      <c r="D5105" s="260">
        <v>1477.910034</v>
      </c>
      <c r="E5105" s="260">
        <v>1480.1899410000001</v>
      </c>
      <c r="F5105" s="261">
        <v>1480.1899410000001</v>
      </c>
      <c r="G5105" s="260">
        <v>968300000</v>
      </c>
      <c r="H5105" s="263">
        <f t="shared" si="79"/>
        <v>-1.0283708255260688E-2</v>
      </c>
      <c r="I5105" s="262"/>
      <c r="J5105" s="266">
        <v>5103</v>
      </c>
      <c r="K5105">
        <v>-1.0283708255260688E-2</v>
      </c>
      <c r="L5105" s="267">
        <v>3.4415486654161657E-3</v>
      </c>
    </row>
    <row r="5106" spans="1:12" ht="14.4" x14ac:dyDescent="0.3">
      <c r="A5106" s="8">
        <v>36727</v>
      </c>
      <c r="B5106" s="260">
        <v>1481.959961</v>
      </c>
      <c r="C5106" s="260">
        <v>1501.920044</v>
      </c>
      <c r="D5106" s="260">
        <v>1481.959961</v>
      </c>
      <c r="E5106" s="260">
        <v>1495.5699460000001</v>
      </c>
      <c r="F5106" s="261">
        <v>1495.5699460000001</v>
      </c>
      <c r="G5106" s="260">
        <v>1064600000</v>
      </c>
      <c r="H5106" s="263">
        <f t="shared" si="79"/>
        <v>9.1837737578390963E-3</v>
      </c>
      <c r="I5106" s="262"/>
      <c r="J5106" s="266">
        <v>5104</v>
      </c>
      <c r="K5106">
        <v>9.1837737578390963E-3</v>
      </c>
      <c r="L5106" s="267">
        <v>3.4443906729074662E-3</v>
      </c>
    </row>
    <row r="5107" spans="1:12" ht="14.4" x14ac:dyDescent="0.3">
      <c r="A5107" s="8">
        <v>36726</v>
      </c>
      <c r="B5107" s="260">
        <v>1493.73999</v>
      </c>
      <c r="C5107" s="260">
        <v>1495.630005</v>
      </c>
      <c r="D5107" s="260">
        <v>1479.920044</v>
      </c>
      <c r="E5107" s="260">
        <v>1481.959961</v>
      </c>
      <c r="F5107" s="261">
        <v>1481.959961</v>
      </c>
      <c r="G5107" s="260">
        <v>909400000</v>
      </c>
      <c r="H5107" s="263">
        <f t="shared" si="79"/>
        <v>-7.8862647307179692E-3</v>
      </c>
      <c r="I5107" s="262"/>
      <c r="J5107" s="266">
        <v>5105</v>
      </c>
      <c r="K5107">
        <v>-7.8862647307179692E-3</v>
      </c>
      <c r="L5107" s="267">
        <v>3.4457615439620819E-3</v>
      </c>
    </row>
    <row r="5108" spans="1:12" ht="14.4" x14ac:dyDescent="0.3">
      <c r="A5108" s="8">
        <v>36725</v>
      </c>
      <c r="B5108" s="260">
        <v>1510.48999</v>
      </c>
      <c r="C5108" s="260">
        <v>1510.48999</v>
      </c>
      <c r="D5108" s="260">
        <v>1491.349976</v>
      </c>
      <c r="E5108" s="260">
        <v>1493.73999</v>
      </c>
      <c r="F5108" s="261">
        <v>1493.73999</v>
      </c>
      <c r="G5108" s="260">
        <v>908300000</v>
      </c>
      <c r="H5108" s="263">
        <f t="shared" si="79"/>
        <v>-1.1089116850089155E-2</v>
      </c>
      <c r="I5108" s="262"/>
      <c r="J5108" s="266">
        <v>5106</v>
      </c>
      <c r="K5108">
        <v>-1.1089116850089155E-2</v>
      </c>
      <c r="L5108" s="267">
        <v>3.4549245908933363E-3</v>
      </c>
    </row>
    <row r="5109" spans="1:12" ht="14.4" x14ac:dyDescent="0.3">
      <c r="A5109" s="8">
        <v>36724</v>
      </c>
      <c r="B5109" s="260">
        <v>1509.9799800000001</v>
      </c>
      <c r="C5109" s="260">
        <v>1517.3199460000001</v>
      </c>
      <c r="D5109" s="260">
        <v>1505.26001</v>
      </c>
      <c r="E5109" s="260">
        <v>1510.48999</v>
      </c>
      <c r="F5109" s="261">
        <v>1510.48999</v>
      </c>
      <c r="G5109" s="260">
        <v>906000000</v>
      </c>
      <c r="H5109" s="263">
        <f t="shared" si="79"/>
        <v>3.3775944499606254E-4</v>
      </c>
      <c r="I5109" s="262"/>
      <c r="J5109" s="266">
        <v>5107</v>
      </c>
      <c r="K5109">
        <v>3.3775944499606254E-4</v>
      </c>
      <c r="L5109" s="267">
        <v>3.4579455248213847E-3</v>
      </c>
    </row>
    <row r="5110" spans="1:12" ht="14.4" x14ac:dyDescent="0.3">
      <c r="A5110" s="8">
        <v>36721</v>
      </c>
      <c r="B5110" s="260">
        <v>1495.839966</v>
      </c>
      <c r="C5110" s="260">
        <v>1509.98999</v>
      </c>
      <c r="D5110" s="260">
        <v>1494.5600589999999</v>
      </c>
      <c r="E5110" s="260">
        <v>1509.9799800000001</v>
      </c>
      <c r="F5110" s="261">
        <v>1509.9799800000001</v>
      </c>
      <c r="G5110" s="260">
        <v>960600000</v>
      </c>
      <c r="H5110" s="263">
        <f t="shared" si="79"/>
        <v>9.4528922353984395E-3</v>
      </c>
      <c r="I5110" s="262"/>
      <c r="J5110" s="266">
        <v>5108</v>
      </c>
      <c r="K5110">
        <v>9.4528922353984395E-3</v>
      </c>
      <c r="L5110" s="267">
        <v>3.4588073399134649E-3</v>
      </c>
    </row>
    <row r="5111" spans="1:12" ht="14.4" x14ac:dyDescent="0.3">
      <c r="A5111" s="8">
        <v>36720</v>
      </c>
      <c r="B5111" s="260">
        <v>1492.920044</v>
      </c>
      <c r="C5111" s="260">
        <v>1501.3900149999999</v>
      </c>
      <c r="D5111" s="260">
        <v>1489.650024</v>
      </c>
      <c r="E5111" s="260">
        <v>1495.839966</v>
      </c>
      <c r="F5111" s="261">
        <v>1495.839966</v>
      </c>
      <c r="G5111" s="260">
        <v>1026800000</v>
      </c>
      <c r="H5111" s="263">
        <f t="shared" si="79"/>
        <v>1.9558462033751368E-3</v>
      </c>
      <c r="I5111" s="262"/>
      <c r="J5111" s="266">
        <v>5109</v>
      </c>
      <c r="K5111">
        <v>1.9558462033751368E-3</v>
      </c>
      <c r="L5111" s="267">
        <v>3.4711691514382058E-3</v>
      </c>
    </row>
    <row r="5112" spans="1:12" ht="14.4" x14ac:dyDescent="0.3">
      <c r="A5112" s="8">
        <v>36719</v>
      </c>
      <c r="B5112" s="260">
        <v>1480.880005</v>
      </c>
      <c r="C5112" s="260">
        <v>1497.6899410000001</v>
      </c>
      <c r="D5112" s="260">
        <v>1480.880005</v>
      </c>
      <c r="E5112" s="260">
        <v>1492.920044</v>
      </c>
      <c r="F5112" s="261">
        <v>1492.920044</v>
      </c>
      <c r="G5112" s="260">
        <v>1001200000</v>
      </c>
      <c r="H5112" s="263">
        <f t="shared" si="79"/>
        <v>8.1303272104075574E-3</v>
      </c>
      <c r="I5112" s="262"/>
      <c r="J5112" s="266">
        <v>5110</v>
      </c>
      <c r="K5112">
        <v>8.1303272104075574E-3</v>
      </c>
      <c r="L5112" s="267">
        <v>3.472804381005899E-3</v>
      </c>
    </row>
    <row r="5113" spans="1:12" ht="14.4" x14ac:dyDescent="0.3">
      <c r="A5113" s="8">
        <v>36718</v>
      </c>
      <c r="B5113" s="260">
        <v>1475.619995</v>
      </c>
      <c r="C5113" s="260">
        <v>1488.7700199999999</v>
      </c>
      <c r="D5113" s="260">
        <v>1470.4799800000001</v>
      </c>
      <c r="E5113" s="260">
        <v>1480.880005</v>
      </c>
      <c r="F5113" s="261">
        <v>1480.880005</v>
      </c>
      <c r="G5113" s="260">
        <v>980500000</v>
      </c>
      <c r="H5113" s="263">
        <f t="shared" si="79"/>
        <v>3.5646101420575868E-3</v>
      </c>
      <c r="I5113" s="262"/>
      <c r="J5113" s="266">
        <v>5111</v>
      </c>
      <c r="K5113">
        <v>3.5646101420575868E-3</v>
      </c>
      <c r="L5113" s="267">
        <v>3.4732671751059457E-3</v>
      </c>
    </row>
    <row r="5114" spans="1:12" ht="14.4" x14ac:dyDescent="0.3">
      <c r="A5114" s="8">
        <v>36717</v>
      </c>
      <c r="B5114" s="260">
        <v>1478.900024</v>
      </c>
      <c r="C5114" s="260">
        <v>1486.5600589999999</v>
      </c>
      <c r="D5114" s="260">
        <v>1474.76001</v>
      </c>
      <c r="E5114" s="260">
        <v>1475.619995</v>
      </c>
      <c r="F5114" s="261">
        <v>1475.619995</v>
      </c>
      <c r="G5114" s="260">
        <v>838700000</v>
      </c>
      <c r="H5114" s="263">
        <f t="shared" si="79"/>
        <v>-2.21788420229278E-3</v>
      </c>
      <c r="I5114" s="262"/>
      <c r="J5114" s="266">
        <v>5112</v>
      </c>
      <c r="K5114">
        <v>-2.21788420229278E-3</v>
      </c>
      <c r="L5114" s="267">
        <v>3.4778716456172871E-3</v>
      </c>
    </row>
    <row r="5115" spans="1:12" ht="14.4" x14ac:dyDescent="0.3">
      <c r="A5115" s="8">
        <v>36714</v>
      </c>
      <c r="B5115" s="260">
        <v>1456.670044</v>
      </c>
      <c r="C5115" s="260">
        <v>1484.119995</v>
      </c>
      <c r="D5115" s="260">
        <v>1456.670044</v>
      </c>
      <c r="E5115" s="260">
        <v>1478.900024</v>
      </c>
      <c r="F5115" s="261">
        <v>1478.900024</v>
      </c>
      <c r="G5115" s="260">
        <v>931700000</v>
      </c>
      <c r="H5115" s="263">
        <f t="shared" si="79"/>
        <v>1.5260820452486815E-2</v>
      </c>
      <c r="I5115" s="262"/>
      <c r="J5115" s="266">
        <v>5113</v>
      </c>
      <c r="K5115">
        <v>1.5260820452486815E-2</v>
      </c>
      <c r="L5115" s="267">
        <v>3.4783066361556226E-3</v>
      </c>
    </row>
    <row r="5116" spans="1:12" ht="14.4" x14ac:dyDescent="0.3">
      <c r="A5116" s="8">
        <v>36713</v>
      </c>
      <c r="B5116" s="260">
        <v>1446.2299800000001</v>
      </c>
      <c r="C5116" s="260">
        <v>1461.650024</v>
      </c>
      <c r="D5116" s="260">
        <v>1439.5600589999999</v>
      </c>
      <c r="E5116" s="260">
        <v>1456.670044</v>
      </c>
      <c r="F5116" s="261">
        <v>1456.670044</v>
      </c>
      <c r="G5116" s="260">
        <v>947300000</v>
      </c>
      <c r="H5116" s="263">
        <f t="shared" si="79"/>
        <v>7.2188131516952043E-3</v>
      </c>
      <c r="I5116" s="262"/>
      <c r="J5116" s="266">
        <v>5114</v>
      </c>
      <c r="K5116">
        <v>7.2188131516952043E-3</v>
      </c>
      <c r="L5116" s="267">
        <v>3.4815445614147325E-3</v>
      </c>
    </row>
    <row r="5117" spans="1:12" ht="14.4" x14ac:dyDescent="0.3">
      <c r="A5117" s="8">
        <v>36712</v>
      </c>
      <c r="B5117" s="260">
        <v>1469.540039</v>
      </c>
      <c r="C5117" s="260">
        <v>1469.540039</v>
      </c>
      <c r="D5117" s="260">
        <v>1442.4499510000001</v>
      </c>
      <c r="E5117" s="260">
        <v>1446.2299800000001</v>
      </c>
      <c r="F5117" s="261">
        <v>1446.2299800000001</v>
      </c>
      <c r="G5117" s="260">
        <v>1019300000</v>
      </c>
      <c r="H5117" s="263">
        <f t="shared" si="79"/>
        <v>-1.5862146237173677E-2</v>
      </c>
      <c r="I5117" s="262"/>
      <c r="J5117" s="266">
        <v>5115</v>
      </c>
      <c r="K5117">
        <v>-1.5862146237173677E-2</v>
      </c>
      <c r="L5117" s="267">
        <v>3.4850167765355998E-3</v>
      </c>
    </row>
    <row r="5118" spans="1:12" ht="14.4" x14ac:dyDescent="0.3">
      <c r="A5118" s="8">
        <v>36710</v>
      </c>
      <c r="B5118" s="260">
        <v>1454.599976</v>
      </c>
      <c r="C5118" s="260">
        <v>1469.579956</v>
      </c>
      <c r="D5118" s="260">
        <v>1450.849976</v>
      </c>
      <c r="E5118" s="260">
        <v>1469.540039</v>
      </c>
      <c r="F5118" s="261">
        <v>1469.540039</v>
      </c>
      <c r="G5118" s="260">
        <v>451900000</v>
      </c>
      <c r="H5118" s="263">
        <f t="shared" si="79"/>
        <v>1.0270908322907885E-2</v>
      </c>
      <c r="I5118" s="262"/>
      <c r="J5118" s="266">
        <v>5116</v>
      </c>
      <c r="K5118">
        <v>1.0270908322907885E-2</v>
      </c>
      <c r="L5118" s="267">
        <v>3.4854256220818646E-3</v>
      </c>
    </row>
    <row r="5119" spans="1:12" ht="14.4" x14ac:dyDescent="0.3">
      <c r="A5119" s="8">
        <v>36707</v>
      </c>
      <c r="B5119" s="260">
        <v>1442.3900149999999</v>
      </c>
      <c r="C5119" s="260">
        <v>1454.6800539999999</v>
      </c>
      <c r="D5119" s="260">
        <v>1438.709961</v>
      </c>
      <c r="E5119" s="260">
        <v>1454.599976</v>
      </c>
      <c r="F5119" s="261">
        <v>1454.599976</v>
      </c>
      <c r="G5119" s="260">
        <v>1459700000</v>
      </c>
      <c r="H5119" s="263">
        <f t="shared" si="79"/>
        <v>8.4650897975053034E-3</v>
      </c>
      <c r="I5119" s="262"/>
      <c r="J5119" s="266">
        <v>5117</v>
      </c>
      <c r="K5119">
        <v>8.4650897975053034E-3</v>
      </c>
      <c r="L5119" s="267">
        <v>3.4880002963724346E-3</v>
      </c>
    </row>
    <row r="5120" spans="1:12" ht="14.4" x14ac:dyDescent="0.3">
      <c r="A5120" s="8">
        <v>36706</v>
      </c>
      <c r="B5120" s="260">
        <v>1454.8199460000001</v>
      </c>
      <c r="C5120" s="260">
        <v>1455.1400149999999</v>
      </c>
      <c r="D5120" s="260">
        <v>1434.630005</v>
      </c>
      <c r="E5120" s="260">
        <v>1442.3900149999999</v>
      </c>
      <c r="F5120" s="261">
        <v>1442.3900149999999</v>
      </c>
      <c r="G5120" s="260">
        <v>1110900000</v>
      </c>
      <c r="H5120" s="263">
        <f t="shared" si="79"/>
        <v>-8.5439652062621104E-3</v>
      </c>
      <c r="I5120" s="262"/>
      <c r="J5120" s="266">
        <v>5118</v>
      </c>
      <c r="K5120">
        <v>-8.5439652062621104E-3</v>
      </c>
      <c r="L5120" s="267">
        <v>3.4883284376705679E-3</v>
      </c>
    </row>
    <row r="5121" spans="1:12" ht="14.4" x14ac:dyDescent="0.3">
      <c r="A5121" s="8">
        <v>36705</v>
      </c>
      <c r="B5121" s="260">
        <v>1450.5500489999999</v>
      </c>
      <c r="C5121" s="260">
        <v>1467.630005</v>
      </c>
      <c r="D5121" s="260">
        <v>1450.5500489999999</v>
      </c>
      <c r="E5121" s="260">
        <v>1454.8199460000001</v>
      </c>
      <c r="F5121" s="261">
        <v>1454.8199460000001</v>
      </c>
      <c r="G5121" s="260">
        <v>1095100000</v>
      </c>
      <c r="H5121" s="263">
        <f t="shared" si="79"/>
        <v>2.9436398991842909E-3</v>
      </c>
      <c r="I5121" s="262"/>
      <c r="J5121" s="266">
        <v>5119</v>
      </c>
      <c r="K5121">
        <v>2.9436398991842909E-3</v>
      </c>
      <c r="L5121" s="267">
        <v>3.4928198270809323E-3</v>
      </c>
    </row>
    <row r="5122" spans="1:12" ht="14.4" x14ac:dyDescent="0.3">
      <c r="A5122" s="8">
        <v>36704</v>
      </c>
      <c r="B5122" s="260">
        <v>1455.3100589999999</v>
      </c>
      <c r="C5122" s="260">
        <v>1463.349976</v>
      </c>
      <c r="D5122" s="260">
        <v>1450.5500489999999</v>
      </c>
      <c r="E5122" s="260">
        <v>1450.5500489999999</v>
      </c>
      <c r="F5122" s="261">
        <v>1450.5500489999999</v>
      </c>
      <c r="G5122" s="260">
        <v>1042500000</v>
      </c>
      <c r="H5122" s="263">
        <f t="shared" si="79"/>
        <v>-3.270787534630767E-3</v>
      </c>
      <c r="I5122" s="262"/>
      <c r="J5122" s="266">
        <v>5120</v>
      </c>
      <c r="K5122">
        <v>-3.270787534630767E-3</v>
      </c>
      <c r="L5122" s="267">
        <v>3.4972044197537975E-3</v>
      </c>
    </row>
    <row r="5123" spans="1:12" ht="14.4" x14ac:dyDescent="0.3">
      <c r="A5123" s="8">
        <v>36703</v>
      </c>
      <c r="B5123" s="260">
        <v>1441.4799800000001</v>
      </c>
      <c r="C5123" s="260">
        <v>1459.660034</v>
      </c>
      <c r="D5123" s="260">
        <v>1441.4799800000001</v>
      </c>
      <c r="E5123" s="260">
        <v>1455.3100589999999</v>
      </c>
      <c r="F5123" s="261">
        <v>1455.3100589999999</v>
      </c>
      <c r="G5123" s="260">
        <v>889000000</v>
      </c>
      <c r="H5123" s="263">
        <f t="shared" si="79"/>
        <v>9.5943607902205068E-3</v>
      </c>
      <c r="I5123" s="262"/>
      <c r="J5123" s="266">
        <v>5121</v>
      </c>
      <c r="K5123">
        <v>9.5943607902205068E-3</v>
      </c>
      <c r="L5123" s="267">
        <v>3.4987405529654718E-3</v>
      </c>
    </row>
    <row r="5124" spans="1:12" ht="14.4" x14ac:dyDescent="0.3">
      <c r="A5124" s="8">
        <v>36700</v>
      </c>
      <c r="B5124" s="260">
        <v>1452.1800539999999</v>
      </c>
      <c r="C5124" s="260">
        <v>1459.9399410000001</v>
      </c>
      <c r="D5124" s="260">
        <v>1438.3100589999999</v>
      </c>
      <c r="E5124" s="260">
        <v>1441.4799800000001</v>
      </c>
      <c r="F5124" s="261">
        <v>1441.4799800000001</v>
      </c>
      <c r="G5124" s="260">
        <v>847600000</v>
      </c>
      <c r="H5124" s="263">
        <f t="shared" ref="H5124:H5187" si="80">(F5124-F5125)/F5125</f>
        <v>-7.3682832721236775E-3</v>
      </c>
      <c r="I5124" s="262"/>
      <c r="J5124" s="266">
        <v>5122</v>
      </c>
      <c r="K5124">
        <v>-7.3682832721236775E-3</v>
      </c>
      <c r="L5124" s="267">
        <v>3.5031815783081286E-3</v>
      </c>
    </row>
    <row r="5125" spans="1:12" ht="14.4" x14ac:dyDescent="0.3">
      <c r="A5125" s="8">
        <v>36699</v>
      </c>
      <c r="B5125" s="260">
        <v>1479.130005</v>
      </c>
      <c r="C5125" s="260">
        <v>1479.130005</v>
      </c>
      <c r="D5125" s="260">
        <v>1448.030029</v>
      </c>
      <c r="E5125" s="260">
        <v>1452.1800539999999</v>
      </c>
      <c r="F5125" s="261">
        <v>1452.1800539999999</v>
      </c>
      <c r="G5125" s="260">
        <v>1022700000</v>
      </c>
      <c r="H5125" s="263">
        <f t="shared" si="80"/>
        <v>-1.8220136775604155E-2</v>
      </c>
      <c r="I5125" s="262"/>
      <c r="J5125" s="266">
        <v>5123</v>
      </c>
      <c r="K5125">
        <v>-1.8220136775604155E-2</v>
      </c>
      <c r="L5125" s="267">
        <v>3.5044027959924939E-3</v>
      </c>
    </row>
    <row r="5126" spans="1:12" ht="14.4" x14ac:dyDescent="0.3">
      <c r="A5126" s="8">
        <v>36698</v>
      </c>
      <c r="B5126" s="260">
        <v>1475.9499510000001</v>
      </c>
      <c r="C5126" s="260">
        <v>1482.1899410000001</v>
      </c>
      <c r="D5126" s="260">
        <v>1468</v>
      </c>
      <c r="E5126" s="260">
        <v>1479.130005</v>
      </c>
      <c r="F5126" s="261">
        <v>1479.130005</v>
      </c>
      <c r="G5126" s="260">
        <v>1009600000</v>
      </c>
      <c r="H5126" s="263">
        <f t="shared" si="80"/>
        <v>2.1545811887763171E-3</v>
      </c>
      <c r="I5126" s="262"/>
      <c r="J5126" s="266">
        <v>5124</v>
      </c>
      <c r="K5126">
        <v>2.1545811887763171E-3</v>
      </c>
      <c r="L5126" s="267">
        <v>3.505858579636153E-3</v>
      </c>
    </row>
    <row r="5127" spans="1:12" ht="14.4" x14ac:dyDescent="0.3">
      <c r="A5127" s="8">
        <v>36697</v>
      </c>
      <c r="B5127" s="260">
        <v>1486</v>
      </c>
      <c r="C5127" s="260">
        <v>1487.3199460000001</v>
      </c>
      <c r="D5127" s="260">
        <v>1470.1800539999999</v>
      </c>
      <c r="E5127" s="260">
        <v>1475.9499510000001</v>
      </c>
      <c r="F5127" s="261">
        <v>1475.9499510000001</v>
      </c>
      <c r="G5127" s="260">
        <v>1031500000</v>
      </c>
      <c r="H5127" s="263">
        <f t="shared" si="80"/>
        <v>-6.7631554508747948E-3</v>
      </c>
      <c r="I5127" s="262"/>
      <c r="J5127" s="266">
        <v>5125</v>
      </c>
      <c r="K5127">
        <v>-6.7631554508747948E-3</v>
      </c>
      <c r="L5127" s="267">
        <v>3.5120192197728721E-3</v>
      </c>
    </row>
    <row r="5128" spans="1:12" ht="14.4" x14ac:dyDescent="0.3">
      <c r="A5128" s="8">
        <v>36696</v>
      </c>
      <c r="B5128" s="260">
        <v>1464.459961</v>
      </c>
      <c r="C5128" s="260">
        <v>1488.9300539999999</v>
      </c>
      <c r="D5128" s="260">
        <v>1459.0500489999999</v>
      </c>
      <c r="E5128" s="260">
        <v>1486</v>
      </c>
      <c r="F5128" s="261">
        <v>1486</v>
      </c>
      <c r="G5128" s="260">
        <v>921700000</v>
      </c>
      <c r="H5128" s="263">
        <f t="shared" si="80"/>
        <v>1.4708520255679409E-2</v>
      </c>
      <c r="I5128" s="262"/>
      <c r="J5128" s="266">
        <v>5126</v>
      </c>
      <c r="K5128">
        <v>1.4708520255679409E-2</v>
      </c>
      <c r="L5128" s="267">
        <v>3.5127148859099874E-3</v>
      </c>
    </row>
    <row r="5129" spans="1:12" ht="14.4" x14ac:dyDescent="0.3">
      <c r="A5129" s="8">
        <v>36693</v>
      </c>
      <c r="B5129" s="260">
        <v>1478.7299800000001</v>
      </c>
      <c r="C5129" s="260">
        <v>1480.7700199999999</v>
      </c>
      <c r="D5129" s="260">
        <v>1460.420044</v>
      </c>
      <c r="E5129" s="260">
        <v>1464.459961</v>
      </c>
      <c r="F5129" s="261">
        <v>1464.459961</v>
      </c>
      <c r="G5129" s="260">
        <v>1250800000</v>
      </c>
      <c r="H5129" s="263">
        <f t="shared" si="80"/>
        <v>-9.6501857627854723E-3</v>
      </c>
      <c r="I5129" s="262"/>
      <c r="J5129" s="266">
        <v>5127</v>
      </c>
      <c r="K5129">
        <v>-9.6501857627854723E-3</v>
      </c>
      <c r="L5129" s="267">
        <v>3.5138930305584071E-3</v>
      </c>
    </row>
    <row r="5130" spans="1:12" ht="14.4" x14ac:dyDescent="0.3">
      <c r="A5130" s="8">
        <v>36692</v>
      </c>
      <c r="B5130" s="260">
        <v>1470.540039</v>
      </c>
      <c r="C5130" s="260">
        <v>1482.040039</v>
      </c>
      <c r="D5130" s="260">
        <v>1464.619995</v>
      </c>
      <c r="E5130" s="260">
        <v>1478.7299800000001</v>
      </c>
      <c r="F5130" s="261">
        <v>1478.7299800000001</v>
      </c>
      <c r="G5130" s="260">
        <v>1011400000</v>
      </c>
      <c r="H5130" s="263">
        <f t="shared" si="80"/>
        <v>5.569342406732041E-3</v>
      </c>
      <c r="I5130" s="262"/>
      <c r="J5130" s="266">
        <v>5128</v>
      </c>
      <c r="K5130">
        <v>5.569342406732041E-3</v>
      </c>
      <c r="L5130" s="267">
        <v>3.5169590127809912E-3</v>
      </c>
    </row>
    <row r="5131" spans="1:12" ht="14.4" x14ac:dyDescent="0.3">
      <c r="A5131" s="8">
        <v>36691</v>
      </c>
      <c r="B5131" s="260">
        <v>1469.4399410000001</v>
      </c>
      <c r="C5131" s="260">
        <v>1483.619995</v>
      </c>
      <c r="D5131" s="260">
        <v>1467.709961</v>
      </c>
      <c r="E5131" s="260">
        <v>1470.540039</v>
      </c>
      <c r="F5131" s="261">
        <v>1470.540039</v>
      </c>
      <c r="G5131" s="260">
        <v>929700000</v>
      </c>
      <c r="H5131" s="263">
        <f t="shared" si="80"/>
        <v>7.4865121690597151E-4</v>
      </c>
      <c r="I5131" s="262"/>
      <c r="J5131" s="266">
        <v>5129</v>
      </c>
      <c r="K5131">
        <v>7.4865121690597151E-4</v>
      </c>
      <c r="L5131" s="267">
        <v>3.5189152528662801E-3</v>
      </c>
    </row>
    <row r="5132" spans="1:12" ht="14.4" x14ac:dyDescent="0.3">
      <c r="A5132" s="8">
        <v>36690</v>
      </c>
      <c r="B5132" s="260">
        <v>1446</v>
      </c>
      <c r="C5132" s="260">
        <v>1470.420044</v>
      </c>
      <c r="D5132" s="260">
        <v>1442.380005</v>
      </c>
      <c r="E5132" s="260">
        <v>1469.4399410000001</v>
      </c>
      <c r="F5132" s="261">
        <v>1469.4399410000001</v>
      </c>
      <c r="G5132" s="260">
        <v>935900000</v>
      </c>
      <c r="H5132" s="263">
        <f t="shared" si="80"/>
        <v>1.6210194329184018E-2</v>
      </c>
      <c r="I5132" s="262"/>
      <c r="J5132" s="266">
        <v>5130</v>
      </c>
      <c r="K5132">
        <v>1.6210194329184018E-2</v>
      </c>
      <c r="L5132" s="267">
        <v>3.5229484274140817E-3</v>
      </c>
    </row>
    <row r="5133" spans="1:12" ht="14.4" x14ac:dyDescent="0.3">
      <c r="A5133" s="8">
        <v>36689</v>
      </c>
      <c r="B5133" s="260">
        <v>1456.9499510000001</v>
      </c>
      <c r="C5133" s="260">
        <v>1462.9300539999999</v>
      </c>
      <c r="D5133" s="260">
        <v>1445.98999</v>
      </c>
      <c r="E5133" s="260">
        <v>1446</v>
      </c>
      <c r="F5133" s="261">
        <v>1446</v>
      </c>
      <c r="G5133" s="260">
        <v>774100000</v>
      </c>
      <c r="H5133" s="263">
        <f t="shared" si="80"/>
        <v>-7.5156672282972988E-3</v>
      </c>
      <c r="I5133" s="262"/>
      <c r="J5133" s="266">
        <v>5131</v>
      </c>
      <c r="K5133">
        <v>-7.5156672282972988E-3</v>
      </c>
      <c r="L5133" s="267">
        <v>3.5230285507596038E-3</v>
      </c>
    </row>
    <row r="5134" spans="1:12" ht="14.4" x14ac:dyDescent="0.3">
      <c r="A5134" s="8">
        <v>36686</v>
      </c>
      <c r="B5134" s="260">
        <v>1461.670044</v>
      </c>
      <c r="C5134" s="260">
        <v>1472.670044</v>
      </c>
      <c r="D5134" s="260">
        <v>1454.959961</v>
      </c>
      <c r="E5134" s="260">
        <v>1456.9499510000001</v>
      </c>
      <c r="F5134" s="261">
        <v>1456.9499510000001</v>
      </c>
      <c r="G5134" s="260">
        <v>786000000</v>
      </c>
      <c r="H5134" s="263">
        <f t="shared" si="80"/>
        <v>-3.2292465863793174E-3</v>
      </c>
      <c r="I5134" s="262"/>
      <c r="J5134" s="266">
        <v>5132</v>
      </c>
      <c r="K5134">
        <v>-3.2292465863793174E-3</v>
      </c>
      <c r="L5134" s="267">
        <v>3.5258963332083174E-3</v>
      </c>
    </row>
    <row r="5135" spans="1:12" ht="14.4" x14ac:dyDescent="0.3">
      <c r="A5135" s="8">
        <v>36685</v>
      </c>
      <c r="B5135" s="260">
        <v>1471.3599850000001</v>
      </c>
      <c r="C5135" s="260">
        <v>1475.650024</v>
      </c>
      <c r="D5135" s="260">
        <v>1456.48999</v>
      </c>
      <c r="E5135" s="260">
        <v>1461.670044</v>
      </c>
      <c r="F5135" s="261">
        <v>1461.670044</v>
      </c>
      <c r="G5135" s="260">
        <v>854300000</v>
      </c>
      <c r="H5135" s="263">
        <f t="shared" si="80"/>
        <v>-6.5857037698358297E-3</v>
      </c>
      <c r="I5135" s="262"/>
      <c r="J5135" s="266">
        <v>5133</v>
      </c>
      <c r="K5135">
        <v>-6.5857037698358297E-3</v>
      </c>
      <c r="L5135" s="267">
        <v>3.5296671869311865E-3</v>
      </c>
    </row>
    <row r="5136" spans="1:12" ht="14.4" x14ac:dyDescent="0.3">
      <c r="A5136" s="8">
        <v>36684</v>
      </c>
      <c r="B5136" s="260">
        <v>1457.839966</v>
      </c>
      <c r="C5136" s="260">
        <v>1474.6400149999999</v>
      </c>
      <c r="D5136" s="260">
        <v>1455.0600589999999</v>
      </c>
      <c r="E5136" s="260">
        <v>1471.3599850000001</v>
      </c>
      <c r="F5136" s="261">
        <v>1471.3599850000001</v>
      </c>
      <c r="G5136" s="260">
        <v>854600000</v>
      </c>
      <c r="H5136" s="263">
        <f t="shared" si="80"/>
        <v>9.2740076519482982E-3</v>
      </c>
      <c r="I5136" s="262"/>
      <c r="J5136" s="266">
        <v>5134</v>
      </c>
      <c r="K5136">
        <v>9.2740076519482982E-3</v>
      </c>
      <c r="L5136" s="267">
        <v>3.5333726923132761E-3</v>
      </c>
    </row>
    <row r="5137" spans="1:12" ht="14.4" x14ac:dyDescent="0.3">
      <c r="A5137" s="8">
        <v>36683</v>
      </c>
      <c r="B5137" s="260">
        <v>1467.630005</v>
      </c>
      <c r="C5137" s="260">
        <v>1471.3599850000001</v>
      </c>
      <c r="D5137" s="260">
        <v>1454.73999</v>
      </c>
      <c r="E5137" s="260">
        <v>1457.839966</v>
      </c>
      <c r="F5137" s="261">
        <v>1457.839966</v>
      </c>
      <c r="G5137" s="260">
        <v>950100000</v>
      </c>
      <c r="H5137" s="263">
        <f t="shared" si="80"/>
        <v>-6.6706451671380068E-3</v>
      </c>
      <c r="I5137" s="262"/>
      <c r="J5137" s="266">
        <v>5135</v>
      </c>
      <c r="K5137">
        <v>-6.6706451671380068E-3</v>
      </c>
      <c r="L5137" s="267">
        <v>3.5382272090601356E-3</v>
      </c>
    </row>
    <row r="5138" spans="1:12" ht="14.4" x14ac:dyDescent="0.3">
      <c r="A5138" s="8">
        <v>36682</v>
      </c>
      <c r="B5138" s="260">
        <v>1477.26001</v>
      </c>
      <c r="C5138" s="260">
        <v>1477.280029</v>
      </c>
      <c r="D5138" s="260">
        <v>1464.6800539999999</v>
      </c>
      <c r="E5138" s="260">
        <v>1467.630005</v>
      </c>
      <c r="F5138" s="261">
        <v>1467.630005</v>
      </c>
      <c r="G5138" s="260">
        <v>838600000</v>
      </c>
      <c r="H5138" s="263">
        <f t="shared" si="80"/>
        <v>-6.5188287334739282E-3</v>
      </c>
      <c r="I5138" s="262"/>
      <c r="J5138" s="266">
        <v>5136</v>
      </c>
      <c r="K5138">
        <v>-6.5188287334739282E-3</v>
      </c>
      <c r="L5138" s="267">
        <v>3.5388213913094355E-3</v>
      </c>
    </row>
    <row r="5139" spans="1:12" ht="14.4" x14ac:dyDescent="0.3">
      <c r="A5139" s="8">
        <v>36679</v>
      </c>
      <c r="B5139" s="260">
        <v>1448.8100589999999</v>
      </c>
      <c r="C5139" s="260">
        <v>1483.2299800000001</v>
      </c>
      <c r="D5139" s="260">
        <v>1448.8100589999999</v>
      </c>
      <c r="E5139" s="260">
        <v>1477.26001</v>
      </c>
      <c r="F5139" s="261">
        <v>1477.26001</v>
      </c>
      <c r="G5139" s="260">
        <v>1162400000</v>
      </c>
      <c r="H5139" s="263">
        <f t="shared" si="80"/>
        <v>1.9636770757677391E-2</v>
      </c>
      <c r="I5139" s="262"/>
      <c r="J5139" s="266">
        <v>5137</v>
      </c>
      <c r="K5139">
        <v>1.9636770757677391E-2</v>
      </c>
      <c r="L5139" s="267">
        <v>3.5411382436780136E-3</v>
      </c>
    </row>
    <row r="5140" spans="1:12" ht="14.4" x14ac:dyDescent="0.3">
      <c r="A5140" s="8">
        <v>36678</v>
      </c>
      <c r="B5140" s="260">
        <v>1420.599976</v>
      </c>
      <c r="C5140" s="260">
        <v>1448.8100589999999</v>
      </c>
      <c r="D5140" s="260">
        <v>1420.599976</v>
      </c>
      <c r="E5140" s="260">
        <v>1448.8100589999999</v>
      </c>
      <c r="F5140" s="261">
        <v>1448.8100589999999</v>
      </c>
      <c r="G5140" s="260">
        <v>960100000</v>
      </c>
      <c r="H5140" s="263">
        <f t="shared" si="80"/>
        <v>1.9857865322109466E-2</v>
      </c>
      <c r="I5140" s="262"/>
      <c r="J5140" s="266">
        <v>5138</v>
      </c>
      <c r="K5140">
        <v>1.9857865322109466E-2</v>
      </c>
      <c r="L5140" s="267">
        <v>3.5419650539767851E-3</v>
      </c>
    </row>
    <row r="5141" spans="1:12" ht="14.4" x14ac:dyDescent="0.3">
      <c r="A5141" s="8">
        <v>36677</v>
      </c>
      <c r="B5141" s="260">
        <v>1422.4399410000001</v>
      </c>
      <c r="C5141" s="260">
        <v>1434.48999</v>
      </c>
      <c r="D5141" s="260">
        <v>1415.5</v>
      </c>
      <c r="E5141" s="260">
        <v>1420.599976</v>
      </c>
      <c r="F5141" s="261">
        <v>1420.599976</v>
      </c>
      <c r="G5141" s="260">
        <v>960500000</v>
      </c>
      <c r="H5141" s="263">
        <f t="shared" si="80"/>
        <v>-1.3005554246035373E-3</v>
      </c>
      <c r="I5141" s="262"/>
      <c r="J5141" s="266">
        <v>5139</v>
      </c>
      <c r="K5141">
        <v>-1.3005554246035373E-3</v>
      </c>
      <c r="L5141" s="267">
        <v>3.5443321101383254E-3</v>
      </c>
    </row>
    <row r="5142" spans="1:12" ht="14.4" x14ac:dyDescent="0.3">
      <c r="A5142" s="8">
        <v>36676</v>
      </c>
      <c r="B5142" s="260">
        <v>1378.0200199999999</v>
      </c>
      <c r="C5142" s="260">
        <v>1422.4499510000001</v>
      </c>
      <c r="D5142" s="260">
        <v>1378.0200199999999</v>
      </c>
      <c r="E5142" s="260">
        <v>1422.4499510000001</v>
      </c>
      <c r="F5142" s="261">
        <v>1422.4499510000001</v>
      </c>
      <c r="G5142" s="260">
        <v>844200000</v>
      </c>
      <c r="H5142" s="263">
        <f t="shared" si="80"/>
        <v>3.2241861769178162E-2</v>
      </c>
      <c r="I5142" s="262"/>
      <c r="J5142" s="266">
        <v>5140</v>
      </c>
      <c r="K5142">
        <v>3.2241861769178162E-2</v>
      </c>
      <c r="L5142" s="267">
        <v>3.5472224829397225E-3</v>
      </c>
    </row>
    <row r="5143" spans="1:12" ht="14.4" x14ac:dyDescent="0.3">
      <c r="A5143" s="8">
        <v>36672</v>
      </c>
      <c r="B5143" s="260">
        <v>1381.5200199999999</v>
      </c>
      <c r="C5143" s="260">
        <v>1391.420044</v>
      </c>
      <c r="D5143" s="260">
        <v>1369.75</v>
      </c>
      <c r="E5143" s="260">
        <v>1378.0200199999999</v>
      </c>
      <c r="F5143" s="261">
        <v>1378.0200199999999</v>
      </c>
      <c r="G5143" s="260">
        <v>722600000</v>
      </c>
      <c r="H5143" s="263">
        <f t="shared" si="80"/>
        <v>-2.5334413901580669E-3</v>
      </c>
      <c r="I5143" s="262"/>
      <c r="J5143" s="266">
        <v>5141</v>
      </c>
      <c r="K5143">
        <v>-2.5334413901580669E-3</v>
      </c>
      <c r="L5143" s="267">
        <v>3.5522507422829845E-3</v>
      </c>
    </row>
    <row r="5144" spans="1:12" ht="14.4" x14ac:dyDescent="0.3">
      <c r="A5144" s="8">
        <v>36671</v>
      </c>
      <c r="B5144" s="260">
        <v>1399.0500489999999</v>
      </c>
      <c r="C5144" s="260">
        <v>1411.650024</v>
      </c>
      <c r="D5144" s="260">
        <v>1373.9300539999999</v>
      </c>
      <c r="E5144" s="260">
        <v>1381.5200199999999</v>
      </c>
      <c r="F5144" s="261">
        <v>1381.5200199999999</v>
      </c>
      <c r="G5144" s="260">
        <v>984500000</v>
      </c>
      <c r="H5144" s="263">
        <f t="shared" si="80"/>
        <v>-1.2529951314129159E-2</v>
      </c>
      <c r="I5144" s="262"/>
      <c r="J5144" s="266">
        <v>5142</v>
      </c>
      <c r="K5144">
        <v>-1.2529951314129159E-2</v>
      </c>
      <c r="L5144" s="267">
        <v>3.5524844602166342E-3</v>
      </c>
    </row>
    <row r="5145" spans="1:12" ht="14.4" x14ac:dyDescent="0.3">
      <c r="A5145" s="8">
        <v>36670</v>
      </c>
      <c r="B5145" s="260">
        <v>1373.8599850000001</v>
      </c>
      <c r="C5145" s="260">
        <v>1401.75</v>
      </c>
      <c r="D5145" s="260">
        <v>1361.089966</v>
      </c>
      <c r="E5145" s="260">
        <v>1399.0500489999999</v>
      </c>
      <c r="F5145" s="261">
        <v>1399.0500489999999</v>
      </c>
      <c r="G5145" s="260">
        <v>1152300000</v>
      </c>
      <c r="H5145" s="263">
        <f t="shared" si="80"/>
        <v>1.8335248333184326E-2</v>
      </c>
      <c r="I5145" s="262"/>
      <c r="J5145" s="266">
        <v>5143</v>
      </c>
      <c r="K5145">
        <v>1.8335248333184326E-2</v>
      </c>
      <c r="L5145" s="267">
        <v>3.5529545034097003E-3</v>
      </c>
    </row>
    <row r="5146" spans="1:12" ht="14.4" x14ac:dyDescent="0.3">
      <c r="A5146" s="8">
        <v>36669</v>
      </c>
      <c r="B5146" s="260">
        <v>1400.719971</v>
      </c>
      <c r="C5146" s="260">
        <v>1403.7700199999999</v>
      </c>
      <c r="D5146" s="260">
        <v>1373.4300539999999</v>
      </c>
      <c r="E5146" s="260">
        <v>1373.8599850000001</v>
      </c>
      <c r="F5146" s="261">
        <v>1373.8599850000001</v>
      </c>
      <c r="G5146" s="260">
        <v>869900000</v>
      </c>
      <c r="H5146" s="263">
        <f t="shared" si="80"/>
        <v>-1.9175842820905946E-2</v>
      </c>
      <c r="I5146" s="262"/>
      <c r="J5146" s="266">
        <v>5144</v>
      </c>
      <c r="K5146">
        <v>-1.9175842820905946E-2</v>
      </c>
      <c r="L5146" s="267">
        <v>3.5554238371831152E-3</v>
      </c>
    </row>
    <row r="5147" spans="1:12" ht="14.4" x14ac:dyDescent="0.3">
      <c r="A5147" s="8">
        <v>36668</v>
      </c>
      <c r="B5147" s="260">
        <v>1406.9499510000001</v>
      </c>
      <c r="C5147" s="260">
        <v>1410.5500489999999</v>
      </c>
      <c r="D5147" s="260">
        <v>1368.7299800000001</v>
      </c>
      <c r="E5147" s="260">
        <v>1400.719971</v>
      </c>
      <c r="F5147" s="261">
        <v>1400.719971</v>
      </c>
      <c r="G5147" s="260">
        <v>869000000</v>
      </c>
      <c r="H5147" s="263">
        <f t="shared" si="80"/>
        <v>-4.4280039923041076E-3</v>
      </c>
      <c r="I5147" s="262"/>
      <c r="J5147" s="266">
        <v>5145</v>
      </c>
      <c r="K5147">
        <v>-4.4280039923041076E-3</v>
      </c>
      <c r="L5147" s="267">
        <v>3.5569127142250911E-3</v>
      </c>
    </row>
    <row r="5148" spans="1:12" ht="14.4" x14ac:dyDescent="0.3">
      <c r="A5148" s="8">
        <v>36665</v>
      </c>
      <c r="B5148" s="260">
        <v>1437.209961</v>
      </c>
      <c r="C5148" s="260">
        <v>1437.209961</v>
      </c>
      <c r="D5148" s="260">
        <v>1401.73999</v>
      </c>
      <c r="E5148" s="260">
        <v>1406.9499510000001</v>
      </c>
      <c r="F5148" s="261">
        <v>1406.9499510000001</v>
      </c>
      <c r="G5148" s="260">
        <v>853700000</v>
      </c>
      <c r="H5148" s="263">
        <f t="shared" si="80"/>
        <v>-2.1054689865178274E-2</v>
      </c>
      <c r="I5148" s="262"/>
      <c r="J5148" s="266">
        <v>5146</v>
      </c>
      <c r="K5148">
        <v>-2.1054689865178274E-2</v>
      </c>
      <c r="L5148" s="267">
        <v>3.5588153635069228E-3</v>
      </c>
    </row>
    <row r="5149" spans="1:12" ht="14.4" x14ac:dyDescent="0.3">
      <c r="A5149" s="8">
        <v>36664</v>
      </c>
      <c r="B5149" s="260">
        <v>1447.8000489999999</v>
      </c>
      <c r="C5149" s="260">
        <v>1458.040039</v>
      </c>
      <c r="D5149" s="260">
        <v>1436.589966</v>
      </c>
      <c r="E5149" s="260">
        <v>1437.209961</v>
      </c>
      <c r="F5149" s="261">
        <v>1437.209961</v>
      </c>
      <c r="G5149" s="260">
        <v>807900000</v>
      </c>
      <c r="H5149" s="263">
        <f t="shared" si="80"/>
        <v>-7.3146067423568127E-3</v>
      </c>
      <c r="I5149" s="262"/>
      <c r="J5149" s="266">
        <v>5147</v>
      </c>
      <c r="K5149">
        <v>-7.3146067423568127E-3</v>
      </c>
      <c r="L5149" s="267">
        <v>3.5622223317569274E-3</v>
      </c>
    </row>
    <row r="5150" spans="1:12" ht="14.4" x14ac:dyDescent="0.3">
      <c r="A5150" s="8">
        <v>36663</v>
      </c>
      <c r="B5150" s="260">
        <v>1466.040039</v>
      </c>
      <c r="C5150" s="260">
        <v>1466.040039</v>
      </c>
      <c r="D5150" s="260">
        <v>1441.670044</v>
      </c>
      <c r="E5150" s="260">
        <v>1447.8000489999999</v>
      </c>
      <c r="F5150" s="261">
        <v>1447.8000489999999</v>
      </c>
      <c r="G5150" s="260">
        <v>820500000</v>
      </c>
      <c r="H5150" s="263">
        <f t="shared" si="80"/>
        <v>-1.2441672474676549E-2</v>
      </c>
      <c r="I5150" s="262"/>
      <c r="J5150" s="266">
        <v>5148</v>
      </c>
      <c r="K5150">
        <v>-1.2441672474676549E-2</v>
      </c>
      <c r="L5150" s="267">
        <v>3.5622406798205886E-3</v>
      </c>
    </row>
    <row r="5151" spans="1:12" ht="14.4" x14ac:dyDescent="0.3">
      <c r="A5151" s="8">
        <v>36662</v>
      </c>
      <c r="B5151" s="260">
        <v>1452.3599850000001</v>
      </c>
      <c r="C5151" s="260">
        <v>1470.400024</v>
      </c>
      <c r="D5151" s="260">
        <v>1450.76001</v>
      </c>
      <c r="E5151" s="260">
        <v>1466.040039</v>
      </c>
      <c r="F5151" s="261">
        <v>1466.040039</v>
      </c>
      <c r="G5151" s="260">
        <v>955500000</v>
      </c>
      <c r="H5151" s="263">
        <f t="shared" si="80"/>
        <v>9.4191895544408887E-3</v>
      </c>
      <c r="I5151" s="262"/>
      <c r="J5151" s="266">
        <v>5149</v>
      </c>
      <c r="K5151">
        <v>9.4191895544408887E-3</v>
      </c>
      <c r="L5151" s="267">
        <v>3.5635481579696848E-3</v>
      </c>
    </row>
    <row r="5152" spans="1:12" ht="14.4" x14ac:dyDescent="0.3">
      <c r="A5152" s="8">
        <v>36661</v>
      </c>
      <c r="B5152" s="260">
        <v>1420.959961</v>
      </c>
      <c r="C5152" s="260">
        <v>1452.3900149999999</v>
      </c>
      <c r="D5152" s="260">
        <v>1416.540039</v>
      </c>
      <c r="E5152" s="260">
        <v>1452.3599850000001</v>
      </c>
      <c r="F5152" s="261">
        <v>1452.3599850000001</v>
      </c>
      <c r="G5152" s="260">
        <v>854600000</v>
      </c>
      <c r="H5152" s="263">
        <f t="shared" si="80"/>
        <v>2.2097754237847964E-2</v>
      </c>
      <c r="I5152" s="262"/>
      <c r="J5152" s="266">
        <v>5150</v>
      </c>
      <c r="K5152">
        <v>2.2097754237847964E-2</v>
      </c>
      <c r="L5152" s="267">
        <v>3.5646101420575868E-3</v>
      </c>
    </row>
    <row r="5153" spans="1:12" ht="14.4" x14ac:dyDescent="0.3">
      <c r="A5153" s="8">
        <v>36658</v>
      </c>
      <c r="B5153" s="260">
        <v>1407.8100589999999</v>
      </c>
      <c r="C5153" s="260">
        <v>1430.130005</v>
      </c>
      <c r="D5153" s="260">
        <v>1407.8100589999999</v>
      </c>
      <c r="E5153" s="260">
        <v>1420.959961</v>
      </c>
      <c r="F5153" s="261">
        <v>1420.959961</v>
      </c>
      <c r="G5153" s="260">
        <v>858200000</v>
      </c>
      <c r="H5153" s="263">
        <f t="shared" si="80"/>
        <v>9.340679103643279E-3</v>
      </c>
      <c r="I5153" s="262"/>
      <c r="J5153" s="266">
        <v>5151</v>
      </c>
      <c r="K5153">
        <v>9.340679103643279E-3</v>
      </c>
      <c r="L5153" s="267">
        <v>3.5660503333255615E-3</v>
      </c>
    </row>
    <row r="5154" spans="1:12" ht="14.4" x14ac:dyDescent="0.3">
      <c r="A5154" s="8">
        <v>36657</v>
      </c>
      <c r="B5154" s="260">
        <v>1383.0500489999999</v>
      </c>
      <c r="C5154" s="260">
        <v>1410.26001</v>
      </c>
      <c r="D5154" s="260">
        <v>1383.0500489999999</v>
      </c>
      <c r="E5154" s="260">
        <v>1407.8100589999999</v>
      </c>
      <c r="F5154" s="261">
        <v>1407.8100589999999</v>
      </c>
      <c r="G5154" s="260">
        <v>953600000</v>
      </c>
      <c r="H5154" s="263">
        <f t="shared" si="80"/>
        <v>1.7902468546168979E-2</v>
      </c>
      <c r="I5154" s="262"/>
      <c r="J5154" s="266">
        <v>5152</v>
      </c>
      <c r="K5154">
        <v>1.7902468546168979E-2</v>
      </c>
      <c r="L5154" s="267">
        <v>3.570558653551009E-3</v>
      </c>
    </row>
    <row r="5155" spans="1:12" ht="14.4" x14ac:dyDescent="0.3">
      <c r="A5155" s="8">
        <v>36656</v>
      </c>
      <c r="B5155" s="260">
        <v>1412.1400149999999</v>
      </c>
      <c r="C5155" s="260">
        <v>1412.1400149999999</v>
      </c>
      <c r="D5155" s="260">
        <v>1375.1400149999999</v>
      </c>
      <c r="E5155" s="260">
        <v>1383.0500489999999</v>
      </c>
      <c r="F5155" s="261">
        <v>1383.0500489999999</v>
      </c>
      <c r="G5155" s="260">
        <v>1006400000</v>
      </c>
      <c r="H5155" s="263">
        <f t="shared" si="80"/>
        <v>-2.059991622006406E-2</v>
      </c>
      <c r="I5155" s="262"/>
      <c r="J5155" s="266">
        <v>5153</v>
      </c>
      <c r="K5155">
        <v>-2.059991622006406E-2</v>
      </c>
      <c r="L5155" s="267">
        <v>3.5802510195708489E-3</v>
      </c>
    </row>
    <row r="5156" spans="1:12" ht="14.4" x14ac:dyDescent="0.3">
      <c r="A5156" s="8">
        <v>36655</v>
      </c>
      <c r="B5156" s="260">
        <v>1424.170044</v>
      </c>
      <c r="C5156" s="260">
        <v>1430.280029</v>
      </c>
      <c r="D5156" s="260">
        <v>1401.849976</v>
      </c>
      <c r="E5156" s="260">
        <v>1412.1400149999999</v>
      </c>
      <c r="F5156" s="261">
        <v>1412.1400149999999</v>
      </c>
      <c r="G5156" s="260">
        <v>896600000</v>
      </c>
      <c r="H5156" s="263">
        <f t="shared" si="80"/>
        <v>-8.4470453866673338E-3</v>
      </c>
      <c r="I5156" s="262"/>
      <c r="J5156" s="266">
        <v>5154</v>
      </c>
      <c r="K5156">
        <v>-8.4470453866673338E-3</v>
      </c>
      <c r="L5156" s="267">
        <v>3.5819976006714006E-3</v>
      </c>
    </row>
    <row r="5157" spans="1:12" ht="14.4" x14ac:dyDescent="0.3">
      <c r="A5157" s="8">
        <v>36654</v>
      </c>
      <c r="B5157" s="260">
        <v>1432.630005</v>
      </c>
      <c r="C5157" s="260">
        <v>1432.630005</v>
      </c>
      <c r="D5157" s="260">
        <v>1417.0500489999999</v>
      </c>
      <c r="E5157" s="260">
        <v>1424.170044</v>
      </c>
      <c r="F5157" s="261">
        <v>1424.170044</v>
      </c>
      <c r="G5157" s="260">
        <v>787600000</v>
      </c>
      <c r="H5157" s="263">
        <f t="shared" si="80"/>
        <v>-5.9051960174462638E-3</v>
      </c>
      <c r="I5157" s="262"/>
      <c r="J5157" s="266">
        <v>5155</v>
      </c>
      <c r="K5157">
        <v>-5.9051960174462638E-3</v>
      </c>
      <c r="L5157" s="267">
        <v>3.5866585429931907E-3</v>
      </c>
    </row>
    <row r="5158" spans="1:12" ht="14.4" x14ac:dyDescent="0.3">
      <c r="A5158" s="8">
        <v>36651</v>
      </c>
      <c r="B5158" s="260">
        <v>1409.5699460000001</v>
      </c>
      <c r="C5158" s="260">
        <v>1436.030029</v>
      </c>
      <c r="D5158" s="260">
        <v>1405.079956</v>
      </c>
      <c r="E5158" s="260">
        <v>1432.630005</v>
      </c>
      <c r="F5158" s="261">
        <v>1432.630005</v>
      </c>
      <c r="G5158" s="260">
        <v>805500000</v>
      </c>
      <c r="H5158" s="263">
        <f t="shared" si="80"/>
        <v>1.6359641510120499E-2</v>
      </c>
      <c r="I5158" s="262"/>
      <c r="J5158" s="266">
        <v>5156</v>
      </c>
      <c r="K5158">
        <v>1.6359641510120499E-2</v>
      </c>
      <c r="L5158" s="267">
        <v>3.5894814516555119E-3</v>
      </c>
    </row>
    <row r="5159" spans="1:12" ht="14.4" x14ac:dyDescent="0.3">
      <c r="A5159" s="8">
        <v>36650</v>
      </c>
      <c r="B5159" s="260">
        <v>1415.099976</v>
      </c>
      <c r="C5159" s="260">
        <v>1420.98999</v>
      </c>
      <c r="D5159" s="260">
        <v>1404.9399410000001</v>
      </c>
      <c r="E5159" s="260">
        <v>1409.5699460000001</v>
      </c>
      <c r="F5159" s="261">
        <v>1409.5699460000001</v>
      </c>
      <c r="G5159" s="260">
        <v>925800000</v>
      </c>
      <c r="H5159" s="263">
        <f t="shared" si="80"/>
        <v>-3.9078723014549024E-3</v>
      </c>
      <c r="I5159" s="262"/>
      <c r="J5159" s="266">
        <v>5157</v>
      </c>
      <c r="K5159">
        <v>-3.9078723014549024E-3</v>
      </c>
      <c r="L5159" s="267">
        <v>3.5935384720468038E-3</v>
      </c>
    </row>
    <row r="5160" spans="1:12" ht="14.4" x14ac:dyDescent="0.3">
      <c r="A5160" s="8">
        <v>36649</v>
      </c>
      <c r="B5160" s="260">
        <v>1446.290039</v>
      </c>
      <c r="C5160" s="260">
        <v>1446.290039</v>
      </c>
      <c r="D5160" s="260">
        <v>1398.3599850000001</v>
      </c>
      <c r="E5160" s="260">
        <v>1415.099976</v>
      </c>
      <c r="F5160" s="261">
        <v>1415.099976</v>
      </c>
      <c r="G5160" s="260">
        <v>991600000</v>
      </c>
      <c r="H5160" s="263">
        <f t="shared" si="80"/>
        <v>-2.156556579865929E-2</v>
      </c>
      <c r="I5160" s="262"/>
      <c r="J5160" s="266">
        <v>5158</v>
      </c>
      <c r="K5160">
        <v>-2.156556579865929E-2</v>
      </c>
      <c r="L5160" s="267">
        <v>3.5938601895717172E-3</v>
      </c>
    </row>
    <row r="5161" spans="1:12" ht="14.4" x14ac:dyDescent="0.3">
      <c r="A5161" s="8">
        <v>36648</v>
      </c>
      <c r="B5161" s="260">
        <v>1468.25</v>
      </c>
      <c r="C5161" s="260">
        <v>1468.25</v>
      </c>
      <c r="D5161" s="260">
        <v>1445.219971</v>
      </c>
      <c r="E5161" s="260">
        <v>1446.290039</v>
      </c>
      <c r="F5161" s="261">
        <v>1446.290039</v>
      </c>
      <c r="G5161" s="260">
        <v>1011500000</v>
      </c>
      <c r="H5161" s="263">
        <f t="shared" si="80"/>
        <v>-1.4956554401498397E-2</v>
      </c>
      <c r="I5161" s="262"/>
      <c r="J5161" s="266">
        <v>5159</v>
      </c>
      <c r="K5161">
        <v>-1.4956554401498397E-2</v>
      </c>
      <c r="L5161" s="267">
        <v>3.5963511854776465E-3</v>
      </c>
    </row>
    <row r="5162" spans="1:12" ht="14.4" x14ac:dyDescent="0.3">
      <c r="A5162" s="8">
        <v>36647</v>
      </c>
      <c r="B5162" s="260">
        <v>1452.4300539999999</v>
      </c>
      <c r="C5162" s="260">
        <v>1481.51001</v>
      </c>
      <c r="D5162" s="260">
        <v>1452.4300539999999</v>
      </c>
      <c r="E5162" s="260">
        <v>1468.25</v>
      </c>
      <c r="F5162" s="261">
        <v>1468.25</v>
      </c>
      <c r="G5162" s="260">
        <v>966300000</v>
      </c>
      <c r="H5162" s="263">
        <f t="shared" si="80"/>
        <v>1.0892053601088645E-2</v>
      </c>
      <c r="I5162" s="262"/>
      <c r="J5162" s="266">
        <v>5160</v>
      </c>
      <c r="K5162">
        <v>1.0892053601088645E-2</v>
      </c>
      <c r="L5162" s="267">
        <v>3.6009897534322183E-3</v>
      </c>
    </row>
    <row r="5163" spans="1:12" ht="14.4" x14ac:dyDescent="0.3">
      <c r="A5163" s="8">
        <v>36644</v>
      </c>
      <c r="B5163" s="260">
        <v>1464.920044</v>
      </c>
      <c r="C5163" s="260">
        <v>1473.619995</v>
      </c>
      <c r="D5163" s="260">
        <v>1448.150024</v>
      </c>
      <c r="E5163" s="260">
        <v>1452.4300539999999</v>
      </c>
      <c r="F5163" s="261">
        <v>1452.4300539999999</v>
      </c>
      <c r="G5163" s="260">
        <v>984600000</v>
      </c>
      <c r="H5163" s="263">
        <f t="shared" si="80"/>
        <v>-8.526055774276807E-3</v>
      </c>
      <c r="I5163" s="262"/>
      <c r="J5163" s="266">
        <v>5161</v>
      </c>
      <c r="K5163">
        <v>-8.526055774276807E-3</v>
      </c>
      <c r="L5163" s="267">
        <v>3.6119305816237498E-3</v>
      </c>
    </row>
    <row r="5164" spans="1:12" ht="14.4" x14ac:dyDescent="0.3">
      <c r="A5164" s="8">
        <v>36643</v>
      </c>
      <c r="B5164" s="260">
        <v>1460.98999</v>
      </c>
      <c r="C5164" s="260">
        <v>1469.209961</v>
      </c>
      <c r="D5164" s="260">
        <v>1434.8100589999999</v>
      </c>
      <c r="E5164" s="260">
        <v>1464.920044</v>
      </c>
      <c r="F5164" s="261">
        <v>1464.920044</v>
      </c>
      <c r="G5164" s="260">
        <v>1111000000</v>
      </c>
      <c r="H5164" s="263">
        <f t="shared" si="80"/>
        <v>2.6899937897589066E-3</v>
      </c>
      <c r="I5164" s="262"/>
      <c r="J5164" s="266">
        <v>5162</v>
      </c>
      <c r="K5164">
        <v>2.6899937897589066E-3</v>
      </c>
      <c r="L5164" s="267">
        <v>3.6192611214905085E-3</v>
      </c>
    </row>
    <row r="5165" spans="1:12" ht="14.4" x14ac:dyDescent="0.3">
      <c r="A5165" s="8">
        <v>36642</v>
      </c>
      <c r="B5165" s="260">
        <v>1477.4399410000001</v>
      </c>
      <c r="C5165" s="260">
        <v>1482.9399410000001</v>
      </c>
      <c r="D5165" s="260">
        <v>1456.9799800000001</v>
      </c>
      <c r="E5165" s="260">
        <v>1460.98999</v>
      </c>
      <c r="F5165" s="261">
        <v>1460.98999</v>
      </c>
      <c r="G5165" s="260">
        <v>999600000</v>
      </c>
      <c r="H5165" s="263">
        <f t="shared" si="80"/>
        <v>-1.113409116912459E-2</v>
      </c>
      <c r="I5165" s="262"/>
      <c r="J5165" s="266">
        <v>5163</v>
      </c>
      <c r="K5165">
        <v>-1.113409116912459E-2</v>
      </c>
      <c r="L5165" s="267">
        <v>3.6244094760505166E-3</v>
      </c>
    </row>
    <row r="5166" spans="1:12" ht="14.4" x14ac:dyDescent="0.3">
      <c r="A5166" s="8">
        <v>36641</v>
      </c>
      <c r="B5166" s="260">
        <v>1429.8599850000001</v>
      </c>
      <c r="C5166" s="260">
        <v>1477.670044</v>
      </c>
      <c r="D5166" s="260">
        <v>1429.8599850000001</v>
      </c>
      <c r="E5166" s="260">
        <v>1477.4399410000001</v>
      </c>
      <c r="F5166" s="261">
        <v>1477.4399410000001</v>
      </c>
      <c r="G5166" s="260">
        <v>1071100000</v>
      </c>
      <c r="H5166" s="263">
        <f t="shared" si="80"/>
        <v>3.3275954638313787E-2</v>
      </c>
      <c r="I5166" s="262"/>
      <c r="J5166" s="266">
        <v>5164</v>
      </c>
      <c r="K5166">
        <v>3.3275954638313787E-2</v>
      </c>
      <c r="L5166" s="267">
        <v>3.6268037638363146E-3</v>
      </c>
    </row>
    <row r="5167" spans="1:12" ht="14.4" x14ac:dyDescent="0.3">
      <c r="A5167" s="8">
        <v>36640</v>
      </c>
      <c r="B5167" s="260">
        <v>1434.540039</v>
      </c>
      <c r="C5167" s="260">
        <v>1434.540039</v>
      </c>
      <c r="D5167" s="260">
        <v>1407.130005</v>
      </c>
      <c r="E5167" s="260">
        <v>1429.8599850000001</v>
      </c>
      <c r="F5167" s="261">
        <v>1429.8599850000001</v>
      </c>
      <c r="G5167" s="260">
        <v>868700000</v>
      </c>
      <c r="H5167" s="263">
        <f t="shared" si="80"/>
        <v>-3.2624073729321176E-3</v>
      </c>
      <c r="I5167" s="262"/>
      <c r="J5167" s="266">
        <v>5165</v>
      </c>
      <c r="K5167">
        <v>-3.2624073729321176E-3</v>
      </c>
      <c r="L5167" s="267">
        <v>3.6272770093085387E-3</v>
      </c>
    </row>
    <row r="5168" spans="1:12" ht="14.4" x14ac:dyDescent="0.3">
      <c r="A5168" s="8">
        <v>36636</v>
      </c>
      <c r="B5168" s="260">
        <v>1427.469971</v>
      </c>
      <c r="C5168" s="260">
        <v>1435.48999</v>
      </c>
      <c r="D5168" s="260">
        <v>1422.079956</v>
      </c>
      <c r="E5168" s="260">
        <v>1434.540039</v>
      </c>
      <c r="F5168" s="261">
        <v>1434.540039</v>
      </c>
      <c r="G5168" s="260">
        <v>896200000</v>
      </c>
      <c r="H5168" s="263">
        <f t="shared" si="80"/>
        <v>4.9528663605071322E-3</v>
      </c>
      <c r="I5168" s="262"/>
      <c r="J5168" s="266">
        <v>5166</v>
      </c>
      <c r="K5168">
        <v>4.9528663605071322E-3</v>
      </c>
      <c r="L5168" s="267">
        <v>3.6280777285586322E-3</v>
      </c>
    </row>
    <row r="5169" spans="1:12" ht="14.4" x14ac:dyDescent="0.3">
      <c r="A5169" s="8">
        <v>36635</v>
      </c>
      <c r="B5169" s="260">
        <v>1441.6099850000001</v>
      </c>
      <c r="C5169" s="260">
        <v>1447.6899410000001</v>
      </c>
      <c r="D5169" s="260">
        <v>1424.26001</v>
      </c>
      <c r="E5169" s="260">
        <v>1427.469971</v>
      </c>
      <c r="F5169" s="261">
        <v>1427.469971</v>
      </c>
      <c r="G5169" s="260">
        <v>1001400000</v>
      </c>
      <c r="H5169" s="263">
        <f t="shared" si="80"/>
        <v>-9.8084878345234723E-3</v>
      </c>
      <c r="I5169" s="262"/>
      <c r="J5169" s="266">
        <v>5167</v>
      </c>
      <c r="K5169">
        <v>-9.8084878345234723E-3</v>
      </c>
      <c r="L5169" s="267">
        <v>3.6300992555191947E-3</v>
      </c>
    </row>
    <row r="5170" spans="1:12" ht="14.4" x14ac:dyDescent="0.3">
      <c r="A5170" s="8">
        <v>36634</v>
      </c>
      <c r="B5170" s="260">
        <v>1401.4399410000001</v>
      </c>
      <c r="C5170" s="260">
        <v>1441.6099850000001</v>
      </c>
      <c r="D5170" s="260">
        <v>1397.8100589999999</v>
      </c>
      <c r="E5170" s="260">
        <v>1441.6099850000001</v>
      </c>
      <c r="F5170" s="261">
        <v>1441.6099850000001</v>
      </c>
      <c r="G5170" s="260">
        <v>1109400000</v>
      </c>
      <c r="H5170" s="263">
        <f t="shared" si="80"/>
        <v>2.8663407417471313E-2</v>
      </c>
      <c r="I5170" s="262"/>
      <c r="J5170" s="266">
        <v>5168</v>
      </c>
      <c r="K5170">
        <v>2.8663407417471313E-2</v>
      </c>
      <c r="L5170" s="267">
        <v>3.6312501383967584E-3</v>
      </c>
    </row>
    <row r="5171" spans="1:12" ht="14.4" x14ac:dyDescent="0.3">
      <c r="A5171" s="8">
        <v>36633</v>
      </c>
      <c r="B5171" s="260">
        <v>1356.5600589999999</v>
      </c>
      <c r="C5171" s="260">
        <v>1401.530029</v>
      </c>
      <c r="D5171" s="260">
        <v>1346.5</v>
      </c>
      <c r="E5171" s="260">
        <v>1401.4399410000001</v>
      </c>
      <c r="F5171" s="261">
        <v>1401.4399410000001</v>
      </c>
      <c r="G5171" s="260">
        <v>1204700000</v>
      </c>
      <c r="H5171" s="263">
        <f t="shared" si="80"/>
        <v>3.3083593831506268E-2</v>
      </c>
      <c r="I5171" s="262"/>
      <c r="J5171" s="266">
        <v>5169</v>
      </c>
      <c r="K5171">
        <v>3.3083593831506268E-2</v>
      </c>
      <c r="L5171" s="267">
        <v>3.6332425708228695E-3</v>
      </c>
    </row>
    <row r="5172" spans="1:12" ht="14.4" x14ac:dyDescent="0.3">
      <c r="A5172" s="8">
        <v>36630</v>
      </c>
      <c r="B5172" s="260">
        <v>1440.51001</v>
      </c>
      <c r="C5172" s="260">
        <v>1440.51001</v>
      </c>
      <c r="D5172" s="260">
        <v>1339.400024</v>
      </c>
      <c r="E5172" s="260">
        <v>1356.5600589999999</v>
      </c>
      <c r="F5172" s="261">
        <v>1356.5600589999999</v>
      </c>
      <c r="G5172" s="260">
        <v>1279700000</v>
      </c>
      <c r="H5172" s="263">
        <f t="shared" si="80"/>
        <v>-5.8277936576088117E-2</v>
      </c>
      <c r="I5172" s="262"/>
      <c r="J5172" s="266">
        <v>5170</v>
      </c>
      <c r="K5172">
        <v>-5.8277936576088117E-2</v>
      </c>
      <c r="L5172" s="267">
        <v>3.6361893495769032E-3</v>
      </c>
    </row>
    <row r="5173" spans="1:12" ht="14.4" x14ac:dyDescent="0.3">
      <c r="A5173" s="8">
        <v>36629</v>
      </c>
      <c r="B5173" s="260">
        <v>1467.170044</v>
      </c>
      <c r="C5173" s="260">
        <v>1477.5200199999999</v>
      </c>
      <c r="D5173" s="260">
        <v>1439.339966</v>
      </c>
      <c r="E5173" s="260">
        <v>1440.51001</v>
      </c>
      <c r="F5173" s="261">
        <v>1440.51001</v>
      </c>
      <c r="G5173" s="260">
        <v>1032000000</v>
      </c>
      <c r="H5173" s="263">
        <f t="shared" si="80"/>
        <v>-1.8171059386760488E-2</v>
      </c>
      <c r="I5173" s="262"/>
      <c r="J5173" s="266">
        <v>5171</v>
      </c>
      <c r="K5173">
        <v>-1.8171059386760488E-2</v>
      </c>
      <c r="L5173" s="267">
        <v>3.6372201698348888E-3</v>
      </c>
    </row>
    <row r="5174" spans="1:12" ht="14.4" x14ac:dyDescent="0.3">
      <c r="A5174" s="8">
        <v>36628</v>
      </c>
      <c r="B5174" s="260">
        <v>1500.589966</v>
      </c>
      <c r="C5174" s="260">
        <v>1509.079956</v>
      </c>
      <c r="D5174" s="260">
        <v>1466.150024</v>
      </c>
      <c r="E5174" s="260">
        <v>1467.170044</v>
      </c>
      <c r="F5174" s="261">
        <v>1467.170044</v>
      </c>
      <c r="G5174" s="260">
        <v>1175900000</v>
      </c>
      <c r="H5174" s="263">
        <f t="shared" si="80"/>
        <v>-2.227118850400206E-2</v>
      </c>
      <c r="I5174" s="262"/>
      <c r="J5174" s="266">
        <v>5172</v>
      </c>
      <c r="K5174">
        <v>-2.227118850400206E-2</v>
      </c>
      <c r="L5174" s="267">
        <v>3.6375123841505277E-3</v>
      </c>
    </row>
    <row r="5175" spans="1:12" ht="14.4" x14ac:dyDescent="0.3">
      <c r="A5175" s="8">
        <v>36627</v>
      </c>
      <c r="B5175" s="260">
        <v>1504.459961</v>
      </c>
      <c r="C5175" s="260">
        <v>1512.8000489999999</v>
      </c>
      <c r="D5175" s="260">
        <v>1486.780029</v>
      </c>
      <c r="E5175" s="260">
        <v>1500.589966</v>
      </c>
      <c r="F5175" s="261">
        <v>1500.589966</v>
      </c>
      <c r="G5175" s="260">
        <v>971400000</v>
      </c>
      <c r="H5175" s="263">
        <f t="shared" si="80"/>
        <v>-2.5723482846480468E-3</v>
      </c>
      <c r="I5175" s="262"/>
      <c r="J5175" s="266">
        <v>5173</v>
      </c>
      <c r="K5175">
        <v>-2.5723482846480468E-3</v>
      </c>
      <c r="L5175" s="267">
        <v>3.6411053174084792E-3</v>
      </c>
    </row>
    <row r="5176" spans="1:12" ht="14.4" x14ac:dyDescent="0.3">
      <c r="A5176" s="8">
        <v>36626</v>
      </c>
      <c r="B5176" s="260">
        <v>1516.349976</v>
      </c>
      <c r="C5176" s="260">
        <v>1527.1899410000001</v>
      </c>
      <c r="D5176" s="260">
        <v>1503.349976</v>
      </c>
      <c r="E5176" s="260">
        <v>1504.459961</v>
      </c>
      <c r="F5176" s="261">
        <v>1504.459961</v>
      </c>
      <c r="G5176" s="260">
        <v>853700000</v>
      </c>
      <c r="H5176" s="263">
        <f t="shared" si="80"/>
        <v>-7.8412076289701791E-3</v>
      </c>
      <c r="I5176" s="262"/>
      <c r="J5176" s="266">
        <v>5174</v>
      </c>
      <c r="K5176">
        <v>-7.8412076289701791E-3</v>
      </c>
      <c r="L5176" s="267">
        <v>3.6460744176934632E-3</v>
      </c>
    </row>
    <row r="5177" spans="1:12" ht="14.4" x14ac:dyDescent="0.3">
      <c r="A5177" s="8">
        <v>36623</v>
      </c>
      <c r="B5177" s="260">
        <v>1501.339966</v>
      </c>
      <c r="C5177" s="260">
        <v>1518.6800539999999</v>
      </c>
      <c r="D5177" s="260">
        <v>1501.339966</v>
      </c>
      <c r="E5177" s="260">
        <v>1516.349976</v>
      </c>
      <c r="F5177" s="261">
        <v>1516.349976</v>
      </c>
      <c r="G5177" s="260">
        <v>891600000</v>
      </c>
      <c r="H5177" s="263">
        <f t="shared" si="80"/>
        <v>9.9977422435445686E-3</v>
      </c>
      <c r="I5177" s="262"/>
      <c r="J5177" s="266">
        <v>5175</v>
      </c>
      <c r="K5177">
        <v>9.9977422435445686E-3</v>
      </c>
      <c r="L5177" s="267">
        <v>3.651220444815256E-3</v>
      </c>
    </row>
    <row r="5178" spans="1:12" ht="14.4" x14ac:dyDescent="0.3">
      <c r="A5178" s="8">
        <v>36622</v>
      </c>
      <c r="B5178" s="260">
        <v>1487.369995</v>
      </c>
      <c r="C5178" s="260">
        <v>1511.76001</v>
      </c>
      <c r="D5178" s="260">
        <v>1487.369995</v>
      </c>
      <c r="E5178" s="260">
        <v>1501.339966</v>
      </c>
      <c r="F5178" s="261">
        <v>1501.339966</v>
      </c>
      <c r="G5178" s="260">
        <v>1008000000</v>
      </c>
      <c r="H5178" s="263">
        <f t="shared" si="80"/>
        <v>9.3923980226587721E-3</v>
      </c>
      <c r="I5178" s="262"/>
      <c r="J5178" s="266">
        <v>5176</v>
      </c>
      <c r="K5178">
        <v>9.3923980226587721E-3</v>
      </c>
      <c r="L5178" s="267">
        <v>3.6514192629594649E-3</v>
      </c>
    </row>
    <row r="5179" spans="1:12" ht="14.4" x14ac:dyDescent="0.3">
      <c r="A5179" s="8">
        <v>36621</v>
      </c>
      <c r="B5179" s="260">
        <v>1494.7299800000001</v>
      </c>
      <c r="C5179" s="260">
        <v>1506.5500489999999</v>
      </c>
      <c r="D5179" s="260">
        <v>1478.0500489999999</v>
      </c>
      <c r="E5179" s="260">
        <v>1487.369995</v>
      </c>
      <c r="F5179" s="261">
        <v>1487.369995</v>
      </c>
      <c r="G5179" s="260">
        <v>1110300000</v>
      </c>
      <c r="H5179" s="263">
        <f t="shared" si="80"/>
        <v>-4.9239562318807916E-3</v>
      </c>
      <c r="I5179" s="262"/>
      <c r="J5179" s="266">
        <v>5177</v>
      </c>
      <c r="K5179">
        <v>-4.9239562318807916E-3</v>
      </c>
      <c r="L5179" s="267">
        <v>3.6523253833778756E-3</v>
      </c>
    </row>
    <row r="5180" spans="1:12" ht="14.4" x14ac:dyDescent="0.3">
      <c r="A5180" s="8">
        <v>36620</v>
      </c>
      <c r="B5180" s="260">
        <v>1505.9799800000001</v>
      </c>
      <c r="C5180" s="260">
        <v>1526.4499510000001</v>
      </c>
      <c r="D5180" s="260">
        <v>1416.410034</v>
      </c>
      <c r="E5180" s="260">
        <v>1494.7299800000001</v>
      </c>
      <c r="F5180" s="261">
        <v>1494.7299800000001</v>
      </c>
      <c r="G5180" s="260">
        <v>1515460000</v>
      </c>
      <c r="H5180" s="263">
        <f t="shared" si="80"/>
        <v>-7.4636222610310722E-3</v>
      </c>
      <c r="I5180" s="262"/>
      <c r="J5180" s="266">
        <v>5178</v>
      </c>
      <c r="K5180">
        <v>-7.4636222610310722E-3</v>
      </c>
      <c r="L5180" s="267">
        <v>3.653030007855437E-3</v>
      </c>
    </row>
    <row r="5181" spans="1:12" ht="14.4" x14ac:dyDescent="0.3">
      <c r="A5181" s="8">
        <v>36619</v>
      </c>
      <c r="B5181" s="260">
        <v>1498.579956</v>
      </c>
      <c r="C5181" s="260">
        <v>1507.1899410000001</v>
      </c>
      <c r="D5181" s="260">
        <v>1486.959961</v>
      </c>
      <c r="E5181" s="260">
        <v>1505.969971</v>
      </c>
      <c r="F5181" s="261">
        <v>1505.969971</v>
      </c>
      <c r="G5181" s="260">
        <v>1021700000</v>
      </c>
      <c r="H5181" s="263">
        <f t="shared" si="80"/>
        <v>4.9313451513960781E-3</v>
      </c>
      <c r="I5181" s="262"/>
      <c r="J5181" s="266">
        <v>5179</v>
      </c>
      <c r="K5181">
        <v>4.9313451513960781E-3</v>
      </c>
      <c r="L5181" s="267">
        <v>3.6538041179227923E-3</v>
      </c>
    </row>
    <row r="5182" spans="1:12" ht="14.4" x14ac:dyDescent="0.3">
      <c r="A5182" s="8">
        <v>36616</v>
      </c>
      <c r="B5182" s="260">
        <v>1487.920044</v>
      </c>
      <c r="C5182" s="260">
        <v>1519.8100589999999</v>
      </c>
      <c r="D5182" s="260">
        <v>1484.380005</v>
      </c>
      <c r="E5182" s="260">
        <v>1498.579956</v>
      </c>
      <c r="F5182" s="261">
        <v>1498.579956</v>
      </c>
      <c r="G5182" s="260">
        <v>1227400000</v>
      </c>
      <c r="H5182" s="263">
        <f t="shared" si="80"/>
        <v>7.1643043206427006E-3</v>
      </c>
      <c r="I5182" s="262"/>
      <c r="J5182" s="266">
        <v>5180</v>
      </c>
      <c r="K5182">
        <v>7.1643043206427006E-3</v>
      </c>
      <c r="L5182" s="267">
        <v>3.6563640586267949E-3</v>
      </c>
    </row>
    <row r="5183" spans="1:12" ht="14.4" x14ac:dyDescent="0.3">
      <c r="A5183" s="8">
        <v>36615</v>
      </c>
      <c r="B5183" s="260">
        <v>1508.5200199999999</v>
      </c>
      <c r="C5183" s="260">
        <v>1517.380005</v>
      </c>
      <c r="D5183" s="260">
        <v>1474.630005</v>
      </c>
      <c r="E5183" s="260">
        <v>1487.920044</v>
      </c>
      <c r="F5183" s="261">
        <v>1487.920044</v>
      </c>
      <c r="G5183" s="260">
        <v>1193400000</v>
      </c>
      <c r="H5183" s="263">
        <f t="shared" si="80"/>
        <v>-1.3655752477186197E-2</v>
      </c>
      <c r="I5183" s="262"/>
      <c r="J5183" s="266">
        <v>5181</v>
      </c>
      <c r="K5183">
        <v>-1.3655752477186197E-2</v>
      </c>
      <c r="L5183" s="267">
        <v>3.660322215529201E-3</v>
      </c>
    </row>
    <row r="5184" spans="1:12" ht="14.4" x14ac:dyDescent="0.3">
      <c r="A5184" s="8">
        <v>36614</v>
      </c>
      <c r="B5184" s="260">
        <v>1507.7299800000001</v>
      </c>
      <c r="C5184" s="260">
        <v>1521.4499510000001</v>
      </c>
      <c r="D5184" s="260">
        <v>1497.4499510000001</v>
      </c>
      <c r="E5184" s="260">
        <v>1508.5200199999999</v>
      </c>
      <c r="F5184" s="261">
        <v>1508.5200199999999</v>
      </c>
      <c r="G5184" s="260">
        <v>1061900000</v>
      </c>
      <c r="H5184" s="263">
        <f t="shared" si="80"/>
        <v>5.2399302957407707E-4</v>
      </c>
      <c r="I5184" s="262"/>
      <c r="J5184" s="266">
        <v>5182</v>
      </c>
      <c r="K5184">
        <v>5.2399302957407707E-4</v>
      </c>
      <c r="L5184" s="267">
        <v>3.6626639299441009E-3</v>
      </c>
    </row>
    <row r="5185" spans="1:12" ht="14.4" x14ac:dyDescent="0.3">
      <c r="A5185" s="8">
        <v>36613</v>
      </c>
      <c r="B5185" s="260">
        <v>1523.8599850000001</v>
      </c>
      <c r="C5185" s="260">
        <v>1527.3599850000001</v>
      </c>
      <c r="D5185" s="260">
        <v>1507.089966</v>
      </c>
      <c r="E5185" s="260">
        <v>1507.7299800000001</v>
      </c>
      <c r="F5185" s="261">
        <v>1507.7299800000001</v>
      </c>
      <c r="G5185" s="260">
        <v>959100000</v>
      </c>
      <c r="H5185" s="263">
        <f t="shared" si="80"/>
        <v>-1.0584965258471553E-2</v>
      </c>
      <c r="I5185" s="262"/>
      <c r="J5185" s="266">
        <v>5183</v>
      </c>
      <c r="K5185">
        <v>-1.0584965258471553E-2</v>
      </c>
      <c r="L5185" s="267">
        <v>3.6695521217286519E-3</v>
      </c>
    </row>
    <row r="5186" spans="1:12" ht="14.4" x14ac:dyDescent="0.3">
      <c r="A5186" s="8">
        <v>36612</v>
      </c>
      <c r="B5186" s="260">
        <v>1527.459961</v>
      </c>
      <c r="C5186" s="260">
        <v>1534.630005</v>
      </c>
      <c r="D5186" s="260">
        <v>1518.459961</v>
      </c>
      <c r="E5186" s="260">
        <v>1523.8599850000001</v>
      </c>
      <c r="F5186" s="261">
        <v>1523.8599850000001</v>
      </c>
      <c r="G5186" s="260">
        <v>901000000</v>
      </c>
      <c r="H5186" s="263">
        <f t="shared" si="80"/>
        <v>-2.356838209783994E-3</v>
      </c>
      <c r="I5186" s="262"/>
      <c r="J5186" s="266">
        <v>5184</v>
      </c>
      <c r="K5186">
        <v>-2.356838209783994E-3</v>
      </c>
      <c r="L5186" s="267">
        <v>3.6703444969879832E-3</v>
      </c>
    </row>
    <row r="5187" spans="1:12" ht="14.4" x14ac:dyDescent="0.3">
      <c r="A5187" s="8">
        <v>36609</v>
      </c>
      <c r="B5187" s="260">
        <v>1527.349976</v>
      </c>
      <c r="C5187" s="260">
        <v>1552.869995</v>
      </c>
      <c r="D5187" s="260">
        <v>1516.829956</v>
      </c>
      <c r="E5187" s="260">
        <v>1527.459961</v>
      </c>
      <c r="F5187" s="261">
        <v>1527.459961</v>
      </c>
      <c r="G5187" s="260">
        <v>1052200000</v>
      </c>
      <c r="H5187" s="263">
        <f t="shared" si="80"/>
        <v>7.2010345846269561E-5</v>
      </c>
      <c r="I5187" s="262"/>
      <c r="J5187" s="266">
        <v>5185</v>
      </c>
      <c r="K5187">
        <v>7.2010345846269561E-5</v>
      </c>
      <c r="L5187" s="267">
        <v>3.6723723067841928E-3</v>
      </c>
    </row>
    <row r="5188" spans="1:12" ht="14.4" x14ac:dyDescent="0.3">
      <c r="A5188" s="8">
        <v>36608</v>
      </c>
      <c r="B5188" s="260">
        <v>1500.6400149999999</v>
      </c>
      <c r="C5188" s="260">
        <v>1532.5</v>
      </c>
      <c r="D5188" s="260">
        <v>1492.3900149999999</v>
      </c>
      <c r="E5188" s="260">
        <v>1527.349976</v>
      </c>
      <c r="F5188" s="261">
        <v>1527.349976</v>
      </c>
      <c r="G5188" s="260">
        <v>1078300000</v>
      </c>
      <c r="H5188" s="263">
        <f t="shared" ref="H5188:H5251" si="81">(F5188-F5189)/F5189</f>
        <v>1.7799046228951867E-2</v>
      </c>
      <c r="I5188" s="262"/>
      <c r="J5188" s="266">
        <v>5186</v>
      </c>
      <c r="K5188">
        <v>1.7799046228951867E-2</v>
      </c>
      <c r="L5188" s="267">
        <v>3.6726921658560537E-3</v>
      </c>
    </row>
    <row r="5189" spans="1:12" ht="14.4" x14ac:dyDescent="0.3">
      <c r="A5189" s="8">
        <v>36607</v>
      </c>
      <c r="B5189" s="260">
        <v>1493.869995</v>
      </c>
      <c r="C5189" s="260">
        <v>1505.079956</v>
      </c>
      <c r="D5189" s="260">
        <v>1487.329956</v>
      </c>
      <c r="E5189" s="260">
        <v>1500.6400149999999</v>
      </c>
      <c r="F5189" s="261">
        <v>1500.6400149999999</v>
      </c>
      <c r="G5189" s="260">
        <v>1075000000</v>
      </c>
      <c r="H5189" s="263">
        <f t="shared" si="81"/>
        <v>4.5318669112166827E-3</v>
      </c>
      <c r="I5189" s="262"/>
      <c r="J5189" s="266">
        <v>5187</v>
      </c>
      <c r="K5189">
        <v>4.5318669112166827E-3</v>
      </c>
      <c r="L5189" s="267">
        <v>3.6780542394789389E-3</v>
      </c>
    </row>
    <row r="5190" spans="1:12" ht="14.4" x14ac:dyDescent="0.3">
      <c r="A5190" s="8">
        <v>36606</v>
      </c>
      <c r="B5190" s="260">
        <v>1456.630005</v>
      </c>
      <c r="C5190" s="260">
        <v>1493.920044</v>
      </c>
      <c r="D5190" s="260">
        <v>1446.0600589999999</v>
      </c>
      <c r="E5190" s="260">
        <v>1493.869995</v>
      </c>
      <c r="F5190" s="261">
        <v>1493.869995</v>
      </c>
      <c r="G5190" s="260">
        <v>1065900000</v>
      </c>
      <c r="H5190" s="263">
        <f t="shared" si="81"/>
        <v>2.5565853972642858E-2</v>
      </c>
      <c r="I5190" s="262"/>
      <c r="J5190" s="266">
        <v>5188</v>
      </c>
      <c r="K5190">
        <v>2.5565853972642858E-2</v>
      </c>
      <c r="L5190" s="267">
        <v>3.6797739601639868E-3</v>
      </c>
    </row>
    <row r="5191" spans="1:12" ht="14.4" x14ac:dyDescent="0.3">
      <c r="A5191" s="8">
        <v>36605</v>
      </c>
      <c r="B5191" s="260">
        <v>1464.469971</v>
      </c>
      <c r="C5191" s="260">
        <v>1470.3000489999999</v>
      </c>
      <c r="D5191" s="260">
        <v>1448.48999</v>
      </c>
      <c r="E5191" s="260">
        <v>1456.630005</v>
      </c>
      <c r="F5191" s="261">
        <v>1456.630005</v>
      </c>
      <c r="G5191" s="260">
        <v>920800000</v>
      </c>
      <c r="H5191" s="263">
        <f t="shared" si="81"/>
        <v>-5.3534494767731935E-3</v>
      </c>
      <c r="I5191" s="262"/>
      <c r="J5191" s="266">
        <v>5189</v>
      </c>
      <c r="K5191">
        <v>-5.3534494767731935E-3</v>
      </c>
      <c r="L5191" s="267">
        <v>3.6830934715782371E-3</v>
      </c>
    </row>
    <row r="5192" spans="1:12" ht="14.4" x14ac:dyDescent="0.3">
      <c r="A5192" s="8">
        <v>36602</v>
      </c>
      <c r="B5192" s="260">
        <v>1458.469971</v>
      </c>
      <c r="C5192" s="260">
        <v>1477.329956</v>
      </c>
      <c r="D5192" s="260">
        <v>1453.3199460000001</v>
      </c>
      <c r="E5192" s="260">
        <v>1464.469971</v>
      </c>
      <c r="F5192" s="261">
        <v>1464.469971</v>
      </c>
      <c r="G5192" s="260">
        <v>1295100000</v>
      </c>
      <c r="H5192" s="263">
        <f t="shared" si="81"/>
        <v>4.1139002648687374E-3</v>
      </c>
      <c r="I5192" s="262"/>
      <c r="J5192" s="266">
        <v>5190</v>
      </c>
      <c r="K5192">
        <v>4.1139002648687374E-3</v>
      </c>
      <c r="L5192" s="267">
        <v>3.6837480899350014E-3</v>
      </c>
    </row>
    <row r="5193" spans="1:12" ht="14.4" x14ac:dyDescent="0.3">
      <c r="A5193" s="8">
        <v>36601</v>
      </c>
      <c r="B5193" s="260">
        <v>1392.150024</v>
      </c>
      <c r="C5193" s="260">
        <v>1458.469971</v>
      </c>
      <c r="D5193" s="260">
        <v>1392.150024</v>
      </c>
      <c r="E5193" s="260">
        <v>1458.469971</v>
      </c>
      <c r="F5193" s="261">
        <v>1458.469971</v>
      </c>
      <c r="G5193" s="260">
        <v>1482300000</v>
      </c>
      <c r="H5193" s="263">
        <f t="shared" si="81"/>
        <v>4.7646037959766595E-2</v>
      </c>
      <c r="I5193" s="262"/>
      <c r="J5193" s="266">
        <v>5191</v>
      </c>
      <c r="K5193">
        <v>4.7646037959766595E-2</v>
      </c>
      <c r="L5193" s="267">
        <v>3.6863724900829042E-3</v>
      </c>
    </row>
    <row r="5194" spans="1:12" ht="14.4" x14ac:dyDescent="0.3">
      <c r="A5194" s="8">
        <v>36600</v>
      </c>
      <c r="B5194" s="260">
        <v>1359.150024</v>
      </c>
      <c r="C5194" s="260">
        <v>1397.98999</v>
      </c>
      <c r="D5194" s="260">
        <v>1356.98999</v>
      </c>
      <c r="E5194" s="260">
        <v>1392.1400149999999</v>
      </c>
      <c r="F5194" s="261">
        <v>1392.1400149999999</v>
      </c>
      <c r="G5194" s="260">
        <v>1302800000</v>
      </c>
      <c r="H5194" s="263">
        <f t="shared" si="81"/>
        <v>2.4272516217826973E-2</v>
      </c>
      <c r="I5194" s="262"/>
      <c r="J5194" s="266">
        <v>5192</v>
      </c>
      <c r="K5194">
        <v>2.4272516217826973E-2</v>
      </c>
      <c r="L5194" s="267">
        <v>3.686818535649625E-3</v>
      </c>
    </row>
    <row r="5195" spans="1:12" ht="14.4" x14ac:dyDescent="0.3">
      <c r="A5195" s="8">
        <v>36599</v>
      </c>
      <c r="B5195" s="260">
        <v>1383.619995</v>
      </c>
      <c r="C5195" s="260">
        <v>1395.150024</v>
      </c>
      <c r="D5195" s="260">
        <v>1359.150024</v>
      </c>
      <c r="E5195" s="260">
        <v>1359.150024</v>
      </c>
      <c r="F5195" s="261">
        <v>1359.150024</v>
      </c>
      <c r="G5195" s="260">
        <v>1094000000</v>
      </c>
      <c r="H5195" s="263">
        <f t="shared" si="81"/>
        <v>-1.7685470785640089E-2</v>
      </c>
      <c r="I5195" s="262"/>
      <c r="J5195" s="266">
        <v>5193</v>
      </c>
      <c r="K5195">
        <v>-1.7685470785640089E-2</v>
      </c>
      <c r="L5195" s="267">
        <v>3.6899992800450915E-3</v>
      </c>
    </row>
    <row r="5196" spans="1:12" ht="14.4" x14ac:dyDescent="0.3">
      <c r="A5196" s="8">
        <v>36598</v>
      </c>
      <c r="B5196" s="260">
        <v>1395.0699460000001</v>
      </c>
      <c r="C5196" s="260">
        <v>1398.3900149999999</v>
      </c>
      <c r="D5196" s="260">
        <v>1364.839966</v>
      </c>
      <c r="E5196" s="260">
        <v>1383.619995</v>
      </c>
      <c r="F5196" s="261">
        <v>1383.619995</v>
      </c>
      <c r="G5196" s="260">
        <v>1016100000</v>
      </c>
      <c r="H5196" s="263">
        <f t="shared" si="81"/>
        <v>-8.207438654118963E-3</v>
      </c>
      <c r="I5196" s="262"/>
      <c r="J5196" s="266">
        <v>5194</v>
      </c>
      <c r="K5196">
        <v>-8.207438654118963E-3</v>
      </c>
      <c r="L5196" s="267">
        <v>3.6900918530351576E-3</v>
      </c>
    </row>
    <row r="5197" spans="1:12" ht="14.4" x14ac:dyDescent="0.3">
      <c r="A5197" s="8">
        <v>36595</v>
      </c>
      <c r="B5197" s="260">
        <v>1401.6899410000001</v>
      </c>
      <c r="C5197" s="260">
        <v>1413.459961</v>
      </c>
      <c r="D5197" s="260">
        <v>1392.0699460000001</v>
      </c>
      <c r="E5197" s="260">
        <v>1395.0699460000001</v>
      </c>
      <c r="F5197" s="261">
        <v>1395.0699460000001</v>
      </c>
      <c r="G5197" s="260">
        <v>1138800000</v>
      </c>
      <c r="H5197" s="263">
        <f t="shared" si="81"/>
        <v>-4.7228668811571482E-3</v>
      </c>
      <c r="I5197" s="262"/>
      <c r="J5197" s="266">
        <v>5195</v>
      </c>
      <c r="K5197">
        <v>-4.7228668811571482E-3</v>
      </c>
      <c r="L5197" s="267">
        <v>3.6964818921046022E-3</v>
      </c>
    </row>
    <row r="5198" spans="1:12" ht="14.4" x14ac:dyDescent="0.3">
      <c r="A5198" s="8">
        <v>36594</v>
      </c>
      <c r="B5198" s="260">
        <v>1366.6999510000001</v>
      </c>
      <c r="C5198" s="260">
        <v>1401.8199460000001</v>
      </c>
      <c r="D5198" s="260">
        <v>1357.880005</v>
      </c>
      <c r="E5198" s="260">
        <v>1401.6899410000001</v>
      </c>
      <c r="F5198" s="261">
        <v>1401.6899410000001</v>
      </c>
      <c r="G5198" s="260">
        <v>1123000000</v>
      </c>
      <c r="H5198" s="263">
        <f t="shared" si="81"/>
        <v>2.5601808190889468E-2</v>
      </c>
      <c r="I5198" s="262"/>
      <c r="J5198" s="266">
        <v>5196</v>
      </c>
      <c r="K5198">
        <v>2.5601808190889468E-2</v>
      </c>
      <c r="L5198" s="267">
        <v>3.6984364437213646E-3</v>
      </c>
    </row>
    <row r="5199" spans="1:12" ht="14.4" x14ac:dyDescent="0.3">
      <c r="A5199" s="8">
        <v>36593</v>
      </c>
      <c r="B5199" s="260">
        <v>1355.619995</v>
      </c>
      <c r="C5199" s="260">
        <v>1373.790039</v>
      </c>
      <c r="D5199" s="260">
        <v>1346.619995</v>
      </c>
      <c r="E5199" s="260">
        <v>1366.6999510000001</v>
      </c>
      <c r="F5199" s="261">
        <v>1366.6999510000001</v>
      </c>
      <c r="G5199" s="260">
        <v>1203000000</v>
      </c>
      <c r="H5199" s="263">
        <f t="shared" si="81"/>
        <v>8.1733494938602165E-3</v>
      </c>
      <c r="I5199" s="262"/>
      <c r="J5199" s="266">
        <v>5197</v>
      </c>
      <c r="K5199">
        <v>8.1733494938602165E-3</v>
      </c>
      <c r="L5199" s="267">
        <v>3.7012765839518264E-3</v>
      </c>
    </row>
    <row r="5200" spans="1:12" ht="14.4" x14ac:dyDescent="0.3">
      <c r="A5200" s="8">
        <v>36592</v>
      </c>
      <c r="B5200" s="260">
        <v>1391.280029</v>
      </c>
      <c r="C5200" s="260">
        <v>1399.209961</v>
      </c>
      <c r="D5200" s="260">
        <v>1349.98999</v>
      </c>
      <c r="E5200" s="260">
        <v>1355.619995</v>
      </c>
      <c r="F5200" s="261">
        <v>1355.619995</v>
      </c>
      <c r="G5200" s="260">
        <v>1314100000</v>
      </c>
      <c r="H5200" s="263">
        <f t="shared" si="81"/>
        <v>-2.5631097447457139E-2</v>
      </c>
      <c r="I5200" s="262"/>
      <c r="J5200" s="266">
        <v>5198</v>
      </c>
      <c r="K5200">
        <v>-2.5631097447457139E-2</v>
      </c>
      <c r="L5200" s="267">
        <v>3.7017601634320844E-3</v>
      </c>
    </row>
    <row r="5201" spans="1:12" ht="14.4" x14ac:dyDescent="0.3">
      <c r="A5201" s="8">
        <v>36591</v>
      </c>
      <c r="B5201" s="260">
        <v>1409.170044</v>
      </c>
      <c r="C5201" s="260">
        <v>1409.73999</v>
      </c>
      <c r="D5201" s="260">
        <v>1384.75</v>
      </c>
      <c r="E5201" s="260">
        <v>1391.280029</v>
      </c>
      <c r="F5201" s="261">
        <v>1391.280029</v>
      </c>
      <c r="G5201" s="260">
        <v>1029000000</v>
      </c>
      <c r="H5201" s="263">
        <f t="shared" si="81"/>
        <v>-1.2695426698979665E-2</v>
      </c>
      <c r="I5201" s="262"/>
      <c r="J5201" s="266">
        <v>5199</v>
      </c>
      <c r="K5201">
        <v>-1.2695426698979665E-2</v>
      </c>
      <c r="L5201" s="267">
        <v>3.7040892383407753E-3</v>
      </c>
    </row>
    <row r="5202" spans="1:12" ht="14.4" x14ac:dyDescent="0.3">
      <c r="A5202" s="8">
        <v>36588</v>
      </c>
      <c r="B5202" s="260">
        <v>1381.76001</v>
      </c>
      <c r="C5202" s="260">
        <v>1410.880005</v>
      </c>
      <c r="D5202" s="260">
        <v>1381.76001</v>
      </c>
      <c r="E5202" s="260">
        <v>1409.170044</v>
      </c>
      <c r="F5202" s="261">
        <v>1409.170044</v>
      </c>
      <c r="G5202" s="260">
        <v>1150300000</v>
      </c>
      <c r="H5202" s="263">
        <f t="shared" si="81"/>
        <v>1.9837043916186282E-2</v>
      </c>
      <c r="I5202" s="262"/>
      <c r="J5202" s="266">
        <v>5200</v>
      </c>
      <c r="K5202">
        <v>1.9837043916186282E-2</v>
      </c>
      <c r="L5202" s="267">
        <v>3.7051097509217252E-3</v>
      </c>
    </row>
    <row r="5203" spans="1:12" ht="14.4" x14ac:dyDescent="0.3">
      <c r="A5203" s="8">
        <v>36587</v>
      </c>
      <c r="B5203" s="260">
        <v>1379.1899410000001</v>
      </c>
      <c r="C5203" s="260">
        <v>1386.5600589999999</v>
      </c>
      <c r="D5203" s="260">
        <v>1370.349976</v>
      </c>
      <c r="E5203" s="260">
        <v>1381.76001</v>
      </c>
      <c r="F5203" s="261">
        <v>1381.76001</v>
      </c>
      <c r="G5203" s="260">
        <v>1198600000</v>
      </c>
      <c r="H5203" s="263">
        <f t="shared" si="81"/>
        <v>1.8634626918293887E-3</v>
      </c>
      <c r="I5203" s="262"/>
      <c r="J5203" s="266">
        <v>5201</v>
      </c>
      <c r="K5203">
        <v>1.8634626918293887E-3</v>
      </c>
      <c r="L5203" s="267">
        <v>3.7059469240238938E-3</v>
      </c>
    </row>
    <row r="5204" spans="1:12" ht="14.4" x14ac:dyDescent="0.3">
      <c r="A5204" s="8">
        <v>36586</v>
      </c>
      <c r="B5204" s="260">
        <v>1366.420044</v>
      </c>
      <c r="C5204" s="260">
        <v>1383.459961</v>
      </c>
      <c r="D5204" s="260">
        <v>1366.420044</v>
      </c>
      <c r="E5204" s="260">
        <v>1379.1899410000001</v>
      </c>
      <c r="F5204" s="261">
        <v>1379.1899410000001</v>
      </c>
      <c r="G5204" s="260">
        <v>1274100000</v>
      </c>
      <c r="H5204" s="263">
        <f t="shared" si="81"/>
        <v>9.3455135235121951E-3</v>
      </c>
      <c r="I5204" s="262"/>
      <c r="J5204" s="266">
        <v>5202</v>
      </c>
      <c r="K5204">
        <v>9.3455135235121951E-3</v>
      </c>
      <c r="L5204" s="267">
        <v>3.7063458250740076E-3</v>
      </c>
    </row>
    <row r="5205" spans="1:12" ht="14.4" x14ac:dyDescent="0.3">
      <c r="A5205" s="8">
        <v>36585</v>
      </c>
      <c r="B5205" s="260">
        <v>1348.0500489999999</v>
      </c>
      <c r="C5205" s="260">
        <v>1369.630005</v>
      </c>
      <c r="D5205" s="260">
        <v>1348.0500489999999</v>
      </c>
      <c r="E5205" s="260">
        <v>1366.420044</v>
      </c>
      <c r="F5205" s="261">
        <v>1366.420044</v>
      </c>
      <c r="G5205" s="260">
        <v>1204300000</v>
      </c>
      <c r="H5205" s="263">
        <f t="shared" si="81"/>
        <v>1.3627086778882656E-2</v>
      </c>
      <c r="I5205" s="262"/>
      <c r="J5205" s="266">
        <v>5203</v>
      </c>
      <c r="K5205">
        <v>1.3627086778882656E-2</v>
      </c>
      <c r="L5205" s="267">
        <v>3.7077309948083397E-3</v>
      </c>
    </row>
    <row r="5206" spans="1:12" ht="14.4" x14ac:dyDescent="0.3">
      <c r="A5206" s="8">
        <v>36584</v>
      </c>
      <c r="B5206" s="260">
        <v>1333.3599850000001</v>
      </c>
      <c r="C5206" s="260">
        <v>1360.8199460000001</v>
      </c>
      <c r="D5206" s="260">
        <v>1325.0699460000001</v>
      </c>
      <c r="E5206" s="260">
        <v>1348.0500489999999</v>
      </c>
      <c r="F5206" s="261">
        <v>1348.0500489999999</v>
      </c>
      <c r="G5206" s="260">
        <v>1026500000</v>
      </c>
      <c r="H5206" s="263">
        <f t="shared" si="81"/>
        <v>1.101732777738931E-2</v>
      </c>
      <c r="I5206" s="262"/>
      <c r="J5206" s="266">
        <v>5204</v>
      </c>
      <c r="K5206">
        <v>1.101732777738931E-2</v>
      </c>
      <c r="L5206" s="267">
        <v>3.7126458315964034E-3</v>
      </c>
    </row>
    <row r="5207" spans="1:12" ht="14.4" x14ac:dyDescent="0.3">
      <c r="A5207" s="8">
        <v>36581</v>
      </c>
      <c r="B5207" s="260">
        <v>1353.4300539999999</v>
      </c>
      <c r="C5207" s="260">
        <v>1362.1400149999999</v>
      </c>
      <c r="D5207" s="260">
        <v>1329.150024</v>
      </c>
      <c r="E5207" s="260">
        <v>1333.3599850000001</v>
      </c>
      <c r="F5207" s="261">
        <v>1333.3599850000001</v>
      </c>
      <c r="G5207" s="260">
        <v>1065200000</v>
      </c>
      <c r="H5207" s="263">
        <f t="shared" si="81"/>
        <v>-1.4829040437430597E-2</v>
      </c>
      <c r="I5207" s="262"/>
      <c r="J5207" s="266">
        <v>5205</v>
      </c>
      <c r="K5207">
        <v>-1.4829040437430597E-2</v>
      </c>
      <c r="L5207" s="267">
        <v>3.7130325443786474E-3</v>
      </c>
    </row>
    <row r="5208" spans="1:12" ht="14.4" x14ac:dyDescent="0.3">
      <c r="A5208" s="8">
        <v>36580</v>
      </c>
      <c r="B5208" s="260">
        <v>1360.6899410000001</v>
      </c>
      <c r="C5208" s="260">
        <v>1364.8000489999999</v>
      </c>
      <c r="D5208" s="260">
        <v>1329.880005</v>
      </c>
      <c r="E5208" s="260">
        <v>1353.4300539999999</v>
      </c>
      <c r="F5208" s="261">
        <v>1353.4300539999999</v>
      </c>
      <c r="G5208" s="260">
        <v>1215000000</v>
      </c>
      <c r="H5208" s="263">
        <f t="shared" si="81"/>
        <v>-5.3354454833881675E-3</v>
      </c>
      <c r="I5208" s="262"/>
      <c r="J5208" s="266">
        <v>5206</v>
      </c>
      <c r="K5208">
        <v>-5.3354454833881675E-3</v>
      </c>
      <c r="L5208" s="267">
        <v>3.7149467231084947E-3</v>
      </c>
    </row>
    <row r="5209" spans="1:12" ht="14.4" x14ac:dyDescent="0.3">
      <c r="A5209" s="8">
        <v>36579</v>
      </c>
      <c r="B5209" s="260">
        <v>1352.170044</v>
      </c>
      <c r="C5209" s="260">
        <v>1370.1099850000001</v>
      </c>
      <c r="D5209" s="260">
        <v>1342.4399410000001</v>
      </c>
      <c r="E5209" s="260">
        <v>1360.6899410000001</v>
      </c>
      <c r="F5209" s="261">
        <v>1360.6899410000001</v>
      </c>
      <c r="G5209" s="260">
        <v>993700000</v>
      </c>
      <c r="H5209" s="263">
        <f t="shared" si="81"/>
        <v>6.3009064856935464E-3</v>
      </c>
      <c r="I5209" s="262"/>
      <c r="J5209" s="266">
        <v>5207</v>
      </c>
      <c r="K5209">
        <v>6.3009064856935464E-3</v>
      </c>
      <c r="L5209" s="267">
        <v>3.7202970362448231E-3</v>
      </c>
    </row>
    <row r="5210" spans="1:12" ht="14.4" x14ac:dyDescent="0.3">
      <c r="A5210" s="8">
        <v>36578</v>
      </c>
      <c r="B5210" s="260">
        <v>1346.089966</v>
      </c>
      <c r="C5210" s="260">
        <v>1358.1099850000001</v>
      </c>
      <c r="D5210" s="260">
        <v>1331.880005</v>
      </c>
      <c r="E5210" s="260">
        <v>1352.170044</v>
      </c>
      <c r="F5210" s="261">
        <v>1352.170044</v>
      </c>
      <c r="G5210" s="260">
        <v>980000000</v>
      </c>
      <c r="H5210" s="263">
        <f t="shared" si="81"/>
        <v>4.5168437129557782E-3</v>
      </c>
      <c r="I5210" s="262"/>
      <c r="J5210" s="266">
        <v>5208</v>
      </c>
      <c r="K5210">
        <v>4.5168437129557782E-3</v>
      </c>
      <c r="L5210" s="267">
        <v>3.7229250601894383E-3</v>
      </c>
    </row>
    <row r="5211" spans="1:12" ht="14.4" x14ac:dyDescent="0.3">
      <c r="A5211" s="8">
        <v>36574</v>
      </c>
      <c r="B5211" s="260">
        <v>1388.26001</v>
      </c>
      <c r="C5211" s="260">
        <v>1388.589966</v>
      </c>
      <c r="D5211" s="260">
        <v>1345.3199460000001</v>
      </c>
      <c r="E5211" s="260">
        <v>1346.089966</v>
      </c>
      <c r="F5211" s="261">
        <v>1346.089966</v>
      </c>
      <c r="G5211" s="260">
        <v>1042300000</v>
      </c>
      <c r="H5211" s="263">
        <f t="shared" si="81"/>
        <v>-3.0376185798220871E-2</v>
      </c>
      <c r="I5211" s="262"/>
      <c r="J5211" s="266">
        <v>5209</v>
      </c>
      <c r="K5211">
        <v>-3.0376185798220871E-2</v>
      </c>
      <c r="L5211" s="267">
        <v>3.725126993502712E-3</v>
      </c>
    </row>
    <row r="5212" spans="1:12" ht="14.4" x14ac:dyDescent="0.3">
      <c r="A5212" s="8">
        <v>36573</v>
      </c>
      <c r="B5212" s="260">
        <v>1387.670044</v>
      </c>
      <c r="C5212" s="260">
        <v>1399.880005</v>
      </c>
      <c r="D5212" s="260">
        <v>1380.0699460000001</v>
      </c>
      <c r="E5212" s="260">
        <v>1388.26001</v>
      </c>
      <c r="F5212" s="261">
        <v>1388.26001</v>
      </c>
      <c r="G5212" s="260">
        <v>1034800000</v>
      </c>
      <c r="H5212" s="263">
        <f t="shared" si="81"/>
        <v>4.2514861695753663E-4</v>
      </c>
      <c r="I5212" s="262"/>
      <c r="J5212" s="266">
        <v>5210</v>
      </c>
      <c r="K5212">
        <v>4.2514861695753663E-4</v>
      </c>
      <c r="L5212" s="267">
        <v>3.7251496430912414E-3</v>
      </c>
    </row>
    <row r="5213" spans="1:12" ht="14.4" x14ac:dyDescent="0.3">
      <c r="A5213" s="8">
        <v>36572</v>
      </c>
      <c r="B5213" s="260">
        <v>1402.0500489999999</v>
      </c>
      <c r="C5213" s="260">
        <v>1404.5500489999999</v>
      </c>
      <c r="D5213" s="260">
        <v>1385.579956</v>
      </c>
      <c r="E5213" s="260">
        <v>1387.670044</v>
      </c>
      <c r="F5213" s="261">
        <v>1387.670044</v>
      </c>
      <c r="G5213" s="260">
        <v>1018800000</v>
      </c>
      <c r="H5213" s="263">
        <f t="shared" si="81"/>
        <v>-1.0256413464167271E-2</v>
      </c>
      <c r="I5213" s="262"/>
      <c r="J5213" s="266">
        <v>5211</v>
      </c>
      <c r="K5213">
        <v>-1.0256413464167271E-2</v>
      </c>
      <c r="L5213" s="267">
        <v>3.7354137483787101E-3</v>
      </c>
    </row>
    <row r="5214" spans="1:12" ht="14.4" x14ac:dyDescent="0.3">
      <c r="A5214" s="8">
        <v>36571</v>
      </c>
      <c r="B5214" s="260">
        <v>1389.9399410000001</v>
      </c>
      <c r="C5214" s="260">
        <v>1407.719971</v>
      </c>
      <c r="D5214" s="260">
        <v>1376.25</v>
      </c>
      <c r="E5214" s="260">
        <v>1402.0500489999999</v>
      </c>
      <c r="F5214" s="261">
        <v>1402.0500489999999</v>
      </c>
      <c r="G5214" s="260">
        <v>1092100000</v>
      </c>
      <c r="H5214" s="263">
        <f t="shared" si="81"/>
        <v>8.7126843705830695E-3</v>
      </c>
      <c r="I5214" s="262"/>
      <c r="J5214" s="266">
        <v>5212</v>
      </c>
      <c r="K5214">
        <v>8.7126843705830695E-3</v>
      </c>
      <c r="L5214" s="267">
        <v>3.7361183549114601E-3</v>
      </c>
    </row>
    <row r="5215" spans="1:12" ht="14.4" x14ac:dyDescent="0.3">
      <c r="A5215" s="8">
        <v>36570</v>
      </c>
      <c r="B5215" s="260">
        <v>1387.119995</v>
      </c>
      <c r="C5215" s="260">
        <v>1394.9300539999999</v>
      </c>
      <c r="D5215" s="260">
        <v>1380.530029</v>
      </c>
      <c r="E5215" s="260">
        <v>1389.9399410000001</v>
      </c>
      <c r="F5215" s="261">
        <v>1389.9399410000001</v>
      </c>
      <c r="G5215" s="260">
        <v>927300000</v>
      </c>
      <c r="H5215" s="263">
        <f t="shared" si="81"/>
        <v>2.0329502928115983E-3</v>
      </c>
      <c r="I5215" s="262"/>
      <c r="J5215" s="266">
        <v>5213</v>
      </c>
      <c r="K5215">
        <v>2.0329502928115983E-3</v>
      </c>
      <c r="L5215" s="267">
        <v>3.7363771033804539E-3</v>
      </c>
    </row>
    <row r="5216" spans="1:12" ht="14.4" x14ac:dyDescent="0.3">
      <c r="A5216" s="8">
        <v>36567</v>
      </c>
      <c r="B5216" s="260">
        <v>1416.829956</v>
      </c>
      <c r="C5216" s="260">
        <v>1416.829956</v>
      </c>
      <c r="D5216" s="260">
        <v>1378.8900149999999</v>
      </c>
      <c r="E5216" s="260">
        <v>1387.119995</v>
      </c>
      <c r="F5216" s="261">
        <v>1387.119995</v>
      </c>
      <c r="G5216" s="260">
        <v>1025700000</v>
      </c>
      <c r="H5216" s="263">
        <f t="shared" si="81"/>
        <v>-2.0969320188484228E-2</v>
      </c>
      <c r="I5216" s="262"/>
      <c r="J5216" s="266">
        <v>5214</v>
      </c>
      <c r="K5216">
        <v>-2.0969320188484228E-2</v>
      </c>
      <c r="L5216" s="267">
        <v>3.737028797928376E-3</v>
      </c>
    </row>
    <row r="5217" spans="1:12" ht="14.4" x14ac:dyDescent="0.3">
      <c r="A5217" s="8">
        <v>36566</v>
      </c>
      <c r="B5217" s="260">
        <v>1411.6999510000001</v>
      </c>
      <c r="C5217" s="260">
        <v>1422.099976</v>
      </c>
      <c r="D5217" s="260">
        <v>1406.4300539999999</v>
      </c>
      <c r="E5217" s="260">
        <v>1416.829956</v>
      </c>
      <c r="F5217" s="261">
        <v>1416.829956</v>
      </c>
      <c r="G5217" s="260">
        <v>1058800000</v>
      </c>
      <c r="H5217" s="263">
        <f t="shared" si="81"/>
        <v>3.6268037638363146E-3</v>
      </c>
      <c r="I5217" s="262"/>
      <c r="J5217" s="266">
        <v>5215</v>
      </c>
      <c r="K5217">
        <v>3.6268037638363146E-3</v>
      </c>
      <c r="L5217" s="267">
        <v>3.7397240213616879E-3</v>
      </c>
    </row>
    <row r="5218" spans="1:12" ht="14.4" x14ac:dyDescent="0.3">
      <c r="A5218" s="8">
        <v>36565</v>
      </c>
      <c r="B5218" s="260">
        <v>1441.719971</v>
      </c>
      <c r="C5218" s="260">
        <v>1444.5500489999999</v>
      </c>
      <c r="D5218" s="260">
        <v>1411.650024</v>
      </c>
      <c r="E5218" s="260">
        <v>1411.709961</v>
      </c>
      <c r="F5218" s="261">
        <v>1411.709961</v>
      </c>
      <c r="G5218" s="260">
        <v>1050500000</v>
      </c>
      <c r="H5218" s="263">
        <f t="shared" si="81"/>
        <v>-2.0815422275925432E-2</v>
      </c>
      <c r="I5218" s="262"/>
      <c r="J5218" s="266">
        <v>5216</v>
      </c>
      <c r="K5218">
        <v>-2.0815422275925432E-2</v>
      </c>
      <c r="L5218" s="267">
        <v>3.7398415912945995E-3</v>
      </c>
    </row>
    <row r="5219" spans="1:12" ht="14.4" x14ac:dyDescent="0.3">
      <c r="A5219" s="8">
        <v>36564</v>
      </c>
      <c r="B5219" s="260">
        <v>1424.23999</v>
      </c>
      <c r="C5219" s="260">
        <v>1441.829956</v>
      </c>
      <c r="D5219" s="260">
        <v>1424.23999</v>
      </c>
      <c r="E5219" s="260">
        <v>1441.719971</v>
      </c>
      <c r="F5219" s="261">
        <v>1441.719971</v>
      </c>
      <c r="G5219" s="260">
        <v>1047700000</v>
      </c>
      <c r="H5219" s="263">
        <f t="shared" si="81"/>
        <v>1.2273199125661365E-2</v>
      </c>
      <c r="I5219" s="262"/>
      <c r="J5219" s="266">
        <v>5217</v>
      </c>
      <c r="K5219">
        <v>1.2273199125661365E-2</v>
      </c>
      <c r="L5219" s="267">
        <v>3.7419163567147806E-3</v>
      </c>
    </row>
    <row r="5220" spans="1:12" ht="14.4" x14ac:dyDescent="0.3">
      <c r="A5220" s="8">
        <v>36563</v>
      </c>
      <c r="B5220" s="260">
        <v>1424.369995</v>
      </c>
      <c r="C5220" s="260">
        <v>1427.150024</v>
      </c>
      <c r="D5220" s="260">
        <v>1413.329956</v>
      </c>
      <c r="E5220" s="260">
        <v>1424.23999</v>
      </c>
      <c r="F5220" s="261">
        <v>1424.23999</v>
      </c>
      <c r="G5220" s="260">
        <v>918100000</v>
      </c>
      <c r="H5220" s="263">
        <f t="shared" si="81"/>
        <v>-9.1271931068712825E-5</v>
      </c>
      <c r="I5220" s="262"/>
      <c r="J5220" s="266">
        <v>5218</v>
      </c>
      <c r="K5220">
        <v>-9.1271931068712825E-5</v>
      </c>
      <c r="L5220" s="267">
        <v>3.7469647967112475E-3</v>
      </c>
    </row>
    <row r="5221" spans="1:12" ht="14.4" x14ac:dyDescent="0.3">
      <c r="A5221" s="8">
        <v>36560</v>
      </c>
      <c r="B5221" s="260">
        <v>1424.969971</v>
      </c>
      <c r="C5221" s="260">
        <v>1435.910034</v>
      </c>
      <c r="D5221" s="260">
        <v>1420.630005</v>
      </c>
      <c r="E5221" s="260">
        <v>1424.369995</v>
      </c>
      <c r="F5221" s="261">
        <v>1424.369995</v>
      </c>
      <c r="G5221" s="260">
        <v>1045100000</v>
      </c>
      <c r="H5221" s="263">
        <f t="shared" si="81"/>
        <v>-4.2104466214044146E-4</v>
      </c>
      <c r="I5221" s="262"/>
      <c r="J5221" s="266">
        <v>5219</v>
      </c>
      <c r="K5221">
        <v>-4.2104466214044146E-4</v>
      </c>
      <c r="L5221" s="267">
        <v>3.750553838251985E-3</v>
      </c>
    </row>
    <row r="5222" spans="1:12" ht="14.4" x14ac:dyDescent="0.3">
      <c r="A5222" s="8">
        <v>36559</v>
      </c>
      <c r="B5222" s="260">
        <v>1409.119995</v>
      </c>
      <c r="C5222" s="260">
        <v>1425.780029</v>
      </c>
      <c r="D5222" s="260">
        <v>1398.5200199999999</v>
      </c>
      <c r="E5222" s="260">
        <v>1424.969971</v>
      </c>
      <c r="F5222" s="261">
        <v>1424.969971</v>
      </c>
      <c r="G5222" s="260">
        <v>1146500000</v>
      </c>
      <c r="H5222" s="263">
        <f t="shared" si="81"/>
        <v>1.1248137884808006E-2</v>
      </c>
      <c r="I5222" s="262"/>
      <c r="J5222" s="266">
        <v>5220</v>
      </c>
      <c r="K5222">
        <v>1.1248137884808006E-2</v>
      </c>
      <c r="L5222" s="267">
        <v>3.7512345256157623E-3</v>
      </c>
    </row>
    <row r="5223" spans="1:12" ht="14.4" x14ac:dyDescent="0.3">
      <c r="A5223" s="8">
        <v>36558</v>
      </c>
      <c r="B5223" s="260">
        <v>1409.280029</v>
      </c>
      <c r="C5223" s="260">
        <v>1420.6099850000001</v>
      </c>
      <c r="D5223" s="260">
        <v>1403.48999</v>
      </c>
      <c r="E5223" s="260">
        <v>1409.119995</v>
      </c>
      <c r="F5223" s="261">
        <v>1409.119995</v>
      </c>
      <c r="G5223" s="260">
        <v>1038600000</v>
      </c>
      <c r="H5223" s="263">
        <f t="shared" si="81"/>
        <v>-1.1355727513825147E-4</v>
      </c>
      <c r="I5223" s="262"/>
      <c r="J5223" s="266">
        <v>5221</v>
      </c>
      <c r="K5223">
        <v>-1.1355727513825147E-4</v>
      </c>
      <c r="L5223" s="267">
        <v>3.7523241556073009E-3</v>
      </c>
    </row>
    <row r="5224" spans="1:12" ht="14.4" x14ac:dyDescent="0.3">
      <c r="A5224" s="8">
        <v>36557</v>
      </c>
      <c r="B5224" s="260">
        <v>1394.459961</v>
      </c>
      <c r="C5224" s="260">
        <v>1412.48999</v>
      </c>
      <c r="D5224" s="260">
        <v>1384.790039</v>
      </c>
      <c r="E5224" s="260">
        <v>1409.280029</v>
      </c>
      <c r="F5224" s="261">
        <v>1409.280029</v>
      </c>
      <c r="G5224" s="260">
        <v>981000000</v>
      </c>
      <c r="H5224" s="263">
        <f t="shared" si="81"/>
        <v>1.0627818951052687E-2</v>
      </c>
      <c r="I5224" s="262"/>
      <c r="J5224" s="266">
        <v>5222</v>
      </c>
      <c r="K5224">
        <v>1.0627818951052687E-2</v>
      </c>
      <c r="L5224" s="267">
        <v>3.7647425978213091E-3</v>
      </c>
    </row>
    <row r="5225" spans="1:12" ht="14.4" x14ac:dyDescent="0.3">
      <c r="A5225" s="8">
        <v>36556</v>
      </c>
      <c r="B5225" s="260">
        <v>1360.160034</v>
      </c>
      <c r="C5225" s="260">
        <v>1394.4799800000001</v>
      </c>
      <c r="D5225" s="260">
        <v>1350.1400149999999</v>
      </c>
      <c r="E5225" s="260">
        <v>1394.459961</v>
      </c>
      <c r="F5225" s="261">
        <v>1394.459961</v>
      </c>
      <c r="G5225" s="260">
        <v>993800000</v>
      </c>
      <c r="H5225" s="263">
        <f t="shared" si="81"/>
        <v>2.5217567155777807E-2</v>
      </c>
      <c r="I5225" s="262"/>
      <c r="J5225" s="266">
        <v>5223</v>
      </c>
      <c r="K5225">
        <v>2.5217567155777807E-2</v>
      </c>
      <c r="L5225" s="267">
        <v>3.7711806652310025E-3</v>
      </c>
    </row>
    <row r="5226" spans="1:12" ht="14.4" x14ac:dyDescent="0.3">
      <c r="A5226" s="8">
        <v>36553</v>
      </c>
      <c r="B5226" s="260">
        <v>1398.5600589999999</v>
      </c>
      <c r="C5226" s="260">
        <v>1398.5600589999999</v>
      </c>
      <c r="D5226" s="260">
        <v>1356.1999510000001</v>
      </c>
      <c r="E5226" s="260">
        <v>1360.160034</v>
      </c>
      <c r="F5226" s="261">
        <v>1360.160034</v>
      </c>
      <c r="G5226" s="260">
        <v>1095800000</v>
      </c>
      <c r="H5226" s="263">
        <f t="shared" si="81"/>
        <v>-2.7456829438884982E-2</v>
      </c>
      <c r="I5226" s="262"/>
      <c r="J5226" s="266">
        <v>5224</v>
      </c>
      <c r="K5226">
        <v>-2.7456829438884982E-2</v>
      </c>
      <c r="L5226" s="267">
        <v>3.771974424148256E-3</v>
      </c>
    </row>
    <row r="5227" spans="1:12" ht="14.4" x14ac:dyDescent="0.3">
      <c r="A5227" s="8">
        <v>36552</v>
      </c>
      <c r="B5227" s="260">
        <v>1404.089966</v>
      </c>
      <c r="C5227" s="260">
        <v>1418.8599850000001</v>
      </c>
      <c r="D5227" s="260">
        <v>1370.98999</v>
      </c>
      <c r="E5227" s="260">
        <v>1398.5600589999999</v>
      </c>
      <c r="F5227" s="261">
        <v>1398.5600589999999</v>
      </c>
      <c r="G5227" s="260">
        <v>1129500000</v>
      </c>
      <c r="H5227" s="263">
        <f t="shared" si="81"/>
        <v>-3.9384278314827685E-3</v>
      </c>
      <c r="I5227" s="262"/>
      <c r="J5227" s="266">
        <v>5225</v>
      </c>
      <c r="K5227">
        <v>-3.9384278314827685E-3</v>
      </c>
      <c r="L5227" s="267">
        <v>3.7738136047081325E-3</v>
      </c>
    </row>
    <row r="5228" spans="1:12" ht="14.4" x14ac:dyDescent="0.3">
      <c r="A5228" s="8">
        <v>36551</v>
      </c>
      <c r="B5228" s="260">
        <v>1410.030029</v>
      </c>
      <c r="C5228" s="260">
        <v>1412.7299800000001</v>
      </c>
      <c r="D5228" s="260">
        <v>1400.160034</v>
      </c>
      <c r="E5228" s="260">
        <v>1404.089966</v>
      </c>
      <c r="F5228" s="261">
        <v>1404.089966</v>
      </c>
      <c r="G5228" s="260">
        <v>1117300000</v>
      </c>
      <c r="H5228" s="263">
        <f t="shared" si="81"/>
        <v>-4.2127209192932792E-3</v>
      </c>
      <c r="I5228" s="262"/>
      <c r="J5228" s="266">
        <v>5226</v>
      </c>
      <c r="K5228">
        <v>-4.2127209192932792E-3</v>
      </c>
      <c r="L5228" s="267">
        <v>3.7751235169600468E-3</v>
      </c>
    </row>
    <row r="5229" spans="1:12" ht="14.4" x14ac:dyDescent="0.3">
      <c r="A5229" s="8">
        <v>36550</v>
      </c>
      <c r="B5229" s="260">
        <v>1401.530029</v>
      </c>
      <c r="C5229" s="260">
        <v>1414.26001</v>
      </c>
      <c r="D5229" s="260">
        <v>1388.48999</v>
      </c>
      <c r="E5229" s="260">
        <v>1410.030029</v>
      </c>
      <c r="F5229" s="261">
        <v>1410.030029</v>
      </c>
      <c r="G5229" s="260">
        <v>1073700000</v>
      </c>
      <c r="H5229" s="263">
        <f t="shared" si="81"/>
        <v>6.0648004852702306E-3</v>
      </c>
      <c r="I5229" s="262"/>
      <c r="J5229" s="266">
        <v>5227</v>
      </c>
      <c r="K5229">
        <v>6.0648004852702306E-3</v>
      </c>
      <c r="L5229" s="267">
        <v>3.775513179122867E-3</v>
      </c>
    </row>
    <row r="5230" spans="1:12" ht="14.4" x14ac:dyDescent="0.3">
      <c r="A5230" s="8">
        <v>36549</v>
      </c>
      <c r="B5230" s="260">
        <v>1441.3599850000001</v>
      </c>
      <c r="C5230" s="260">
        <v>1454.089966</v>
      </c>
      <c r="D5230" s="260">
        <v>1395.420044</v>
      </c>
      <c r="E5230" s="260">
        <v>1401.530029</v>
      </c>
      <c r="F5230" s="261">
        <v>1401.530029</v>
      </c>
      <c r="G5230" s="260">
        <v>1115800000</v>
      </c>
      <c r="H5230" s="263">
        <f t="shared" si="81"/>
        <v>-2.7633593560598281E-2</v>
      </c>
      <c r="I5230" s="262"/>
      <c r="J5230" s="266">
        <v>5228</v>
      </c>
      <c r="K5230">
        <v>-2.7633593560598281E-2</v>
      </c>
      <c r="L5230" s="267">
        <v>3.7804739920680444E-3</v>
      </c>
    </row>
    <row r="5231" spans="1:12" ht="14.4" x14ac:dyDescent="0.3">
      <c r="A5231" s="8">
        <v>36546</v>
      </c>
      <c r="B5231" s="260">
        <v>1445.5699460000001</v>
      </c>
      <c r="C5231" s="260">
        <v>1453.1800539999999</v>
      </c>
      <c r="D5231" s="260">
        <v>1439.599976</v>
      </c>
      <c r="E5231" s="260">
        <v>1441.3599850000001</v>
      </c>
      <c r="F5231" s="261">
        <v>1441.3599850000001</v>
      </c>
      <c r="G5231" s="260">
        <v>1209800000</v>
      </c>
      <c r="H5231" s="263">
        <f t="shared" si="81"/>
        <v>-2.9123191248194508E-3</v>
      </c>
      <c r="I5231" s="262"/>
      <c r="J5231" s="266">
        <v>5229</v>
      </c>
      <c r="K5231">
        <v>-2.9123191248194508E-3</v>
      </c>
      <c r="L5231" s="267">
        <v>3.7866678445979767E-3</v>
      </c>
    </row>
    <row r="5232" spans="1:12" ht="14.4" x14ac:dyDescent="0.3">
      <c r="A5232" s="8">
        <v>36545</v>
      </c>
      <c r="B5232" s="260">
        <v>1455.900024</v>
      </c>
      <c r="C5232" s="260">
        <v>1465.709961</v>
      </c>
      <c r="D5232" s="260">
        <v>1438.540039</v>
      </c>
      <c r="E5232" s="260">
        <v>1445.5699460000001</v>
      </c>
      <c r="F5232" s="261">
        <v>1445.5699460000001</v>
      </c>
      <c r="G5232" s="260">
        <v>1100700000</v>
      </c>
      <c r="H5232" s="263">
        <f t="shared" si="81"/>
        <v>-7.0953209902549991E-3</v>
      </c>
      <c r="I5232" s="262"/>
      <c r="J5232" s="266">
        <v>5230</v>
      </c>
      <c r="K5232">
        <v>-7.0953209902549991E-3</v>
      </c>
      <c r="L5232" s="267">
        <v>3.7929940154558341E-3</v>
      </c>
    </row>
    <row r="5233" spans="1:12" ht="14.4" x14ac:dyDescent="0.3">
      <c r="A5233" s="8">
        <v>36544</v>
      </c>
      <c r="B5233" s="260">
        <v>1455.1400149999999</v>
      </c>
      <c r="C5233" s="260">
        <v>1461.3900149999999</v>
      </c>
      <c r="D5233" s="260">
        <v>1448.6800539999999</v>
      </c>
      <c r="E5233" s="260">
        <v>1455.900024</v>
      </c>
      <c r="F5233" s="261">
        <v>1455.900024</v>
      </c>
      <c r="G5233" s="260">
        <v>1087800000</v>
      </c>
      <c r="H5233" s="263">
        <f t="shared" si="81"/>
        <v>5.2229269497484194E-4</v>
      </c>
      <c r="I5233" s="262"/>
      <c r="J5233" s="266">
        <v>5231</v>
      </c>
      <c r="K5233">
        <v>5.2229269497484194E-4</v>
      </c>
      <c r="L5233" s="267">
        <v>3.7932487923789536E-3</v>
      </c>
    </row>
    <row r="5234" spans="1:12" ht="14.4" x14ac:dyDescent="0.3">
      <c r="A5234" s="8">
        <v>36543</v>
      </c>
      <c r="B5234" s="260">
        <v>1465.150024</v>
      </c>
      <c r="C5234" s="260">
        <v>1465.150024</v>
      </c>
      <c r="D5234" s="260">
        <v>1451.3000489999999</v>
      </c>
      <c r="E5234" s="260">
        <v>1455.1400149999999</v>
      </c>
      <c r="F5234" s="261">
        <v>1455.1400149999999</v>
      </c>
      <c r="G5234" s="260">
        <v>1056700000</v>
      </c>
      <c r="H5234" s="263">
        <f t="shared" si="81"/>
        <v>-6.8320710070848565E-3</v>
      </c>
      <c r="I5234" s="262"/>
      <c r="J5234" s="266">
        <v>5232</v>
      </c>
      <c r="K5234">
        <v>-6.8320710070848565E-3</v>
      </c>
      <c r="L5234" s="267">
        <v>3.7932607117472004E-3</v>
      </c>
    </row>
    <row r="5235" spans="1:12" ht="14.4" x14ac:dyDescent="0.3">
      <c r="A5235" s="8">
        <v>36539</v>
      </c>
      <c r="B5235" s="260">
        <v>1449.6800539999999</v>
      </c>
      <c r="C5235" s="260">
        <v>1473</v>
      </c>
      <c r="D5235" s="260">
        <v>1449.6800539999999</v>
      </c>
      <c r="E5235" s="260">
        <v>1465.150024</v>
      </c>
      <c r="F5235" s="261">
        <v>1465.150024</v>
      </c>
      <c r="G5235" s="260">
        <v>1085900000</v>
      </c>
      <c r="H5235" s="263">
        <f t="shared" si="81"/>
        <v>1.0671299475573872E-2</v>
      </c>
      <c r="I5235" s="262"/>
      <c r="J5235" s="266">
        <v>5233</v>
      </c>
      <c r="K5235">
        <v>1.0671299475573872E-2</v>
      </c>
      <c r="L5235" s="267">
        <v>3.7958953139431389E-3</v>
      </c>
    </row>
    <row r="5236" spans="1:12" ht="14.4" x14ac:dyDescent="0.3">
      <c r="A5236" s="8">
        <v>36538</v>
      </c>
      <c r="B5236" s="260">
        <v>1432.25</v>
      </c>
      <c r="C5236" s="260">
        <v>1454.1999510000001</v>
      </c>
      <c r="D5236" s="260">
        <v>1432.25</v>
      </c>
      <c r="E5236" s="260">
        <v>1449.6800539999999</v>
      </c>
      <c r="F5236" s="261">
        <v>1449.6800539999999</v>
      </c>
      <c r="G5236" s="260">
        <v>1030400000</v>
      </c>
      <c r="H5236" s="263">
        <f t="shared" si="81"/>
        <v>1.2169700820387451E-2</v>
      </c>
      <c r="I5236" s="262"/>
      <c r="J5236" s="266">
        <v>5234</v>
      </c>
      <c r="K5236">
        <v>1.2169700820387451E-2</v>
      </c>
      <c r="L5236" s="267">
        <v>3.7983720044302695E-3</v>
      </c>
    </row>
    <row r="5237" spans="1:12" ht="14.4" x14ac:dyDescent="0.3">
      <c r="A5237" s="8">
        <v>36537</v>
      </c>
      <c r="B5237" s="260">
        <v>1438.5600589999999</v>
      </c>
      <c r="C5237" s="260">
        <v>1442.599976</v>
      </c>
      <c r="D5237" s="260">
        <v>1427.079956</v>
      </c>
      <c r="E5237" s="260">
        <v>1432.25</v>
      </c>
      <c r="F5237" s="261">
        <v>1432.25</v>
      </c>
      <c r="G5237" s="260">
        <v>974600000</v>
      </c>
      <c r="H5237" s="263">
        <f t="shared" si="81"/>
        <v>-4.3863716085557683E-3</v>
      </c>
      <c r="I5237" s="262"/>
      <c r="J5237" s="266">
        <v>5235</v>
      </c>
      <c r="K5237">
        <v>-4.3863716085557683E-3</v>
      </c>
      <c r="L5237" s="267">
        <v>3.8000542909100129E-3</v>
      </c>
    </row>
    <row r="5238" spans="1:12" ht="14.4" x14ac:dyDescent="0.3">
      <c r="A5238" s="8">
        <v>36536</v>
      </c>
      <c r="B5238" s="260">
        <v>1457.599976</v>
      </c>
      <c r="C5238" s="260">
        <v>1458.660034</v>
      </c>
      <c r="D5238" s="260">
        <v>1434.420044</v>
      </c>
      <c r="E5238" s="260">
        <v>1438.5600589999999</v>
      </c>
      <c r="F5238" s="261">
        <v>1438.5600589999999</v>
      </c>
      <c r="G5238" s="260">
        <v>1014000000</v>
      </c>
      <c r="H5238" s="263">
        <f t="shared" si="81"/>
        <v>-1.3062511878087503E-2</v>
      </c>
      <c r="I5238" s="262"/>
      <c r="J5238" s="266">
        <v>5236</v>
      </c>
      <c r="K5238">
        <v>-1.3062511878087503E-2</v>
      </c>
      <c r="L5238" s="267">
        <v>3.8101958630921791E-3</v>
      </c>
    </row>
    <row r="5239" spans="1:12" ht="14.4" x14ac:dyDescent="0.3">
      <c r="A5239" s="8">
        <v>36535</v>
      </c>
      <c r="B5239" s="260">
        <v>1441.469971</v>
      </c>
      <c r="C5239" s="260">
        <v>1464.3599850000001</v>
      </c>
      <c r="D5239" s="260">
        <v>1441.469971</v>
      </c>
      <c r="E5239" s="260">
        <v>1457.599976</v>
      </c>
      <c r="F5239" s="261">
        <v>1457.599976</v>
      </c>
      <c r="G5239" s="260">
        <v>1064800000</v>
      </c>
      <c r="H5239" s="263">
        <f t="shared" si="81"/>
        <v>1.1189969492607615E-2</v>
      </c>
      <c r="I5239" s="262"/>
      <c r="J5239" s="266">
        <v>5237</v>
      </c>
      <c r="K5239">
        <v>1.1189969492607615E-2</v>
      </c>
      <c r="L5239" s="267">
        <v>3.8104640443461443E-3</v>
      </c>
    </row>
    <row r="5240" spans="1:12" ht="14.4" x14ac:dyDescent="0.3">
      <c r="A5240" s="8">
        <v>36532</v>
      </c>
      <c r="B5240" s="260">
        <v>1403.4499510000001</v>
      </c>
      <c r="C5240" s="260">
        <v>1441.469971</v>
      </c>
      <c r="D5240" s="260">
        <v>1400.7299800000001</v>
      </c>
      <c r="E5240" s="260">
        <v>1441.469971</v>
      </c>
      <c r="F5240" s="261">
        <v>1441.469971</v>
      </c>
      <c r="G5240" s="260">
        <v>1225200000</v>
      </c>
      <c r="H5240" s="263">
        <f t="shared" si="81"/>
        <v>2.709039960627704E-2</v>
      </c>
      <c r="I5240" s="262"/>
      <c r="J5240" s="266">
        <v>5238</v>
      </c>
      <c r="K5240">
        <v>2.709039960627704E-2</v>
      </c>
      <c r="L5240" s="267">
        <v>3.8121896325087105E-3</v>
      </c>
    </row>
    <row r="5241" spans="1:12" ht="14.4" x14ac:dyDescent="0.3">
      <c r="A5241" s="8">
        <v>36531</v>
      </c>
      <c r="B5241" s="260">
        <v>1402.1099850000001</v>
      </c>
      <c r="C5241" s="260">
        <v>1411.900024</v>
      </c>
      <c r="D5241" s="260">
        <v>1392.099976</v>
      </c>
      <c r="E5241" s="260">
        <v>1403.4499510000001</v>
      </c>
      <c r="F5241" s="261">
        <v>1403.4499510000001</v>
      </c>
      <c r="G5241" s="260">
        <v>1092300000</v>
      </c>
      <c r="H5241" s="263">
        <f t="shared" si="81"/>
        <v>9.5567823803779841E-4</v>
      </c>
      <c r="I5241" s="262"/>
      <c r="J5241" s="266">
        <v>5239</v>
      </c>
      <c r="K5241">
        <v>9.5567823803779841E-4</v>
      </c>
      <c r="L5241" s="267">
        <v>3.8150793013353979E-3</v>
      </c>
    </row>
    <row r="5242" spans="1:12" ht="14.4" x14ac:dyDescent="0.3">
      <c r="A5242" s="8">
        <v>36530</v>
      </c>
      <c r="B5242" s="260">
        <v>1399.420044</v>
      </c>
      <c r="C5242" s="260">
        <v>1413.2700199999999</v>
      </c>
      <c r="D5242" s="260">
        <v>1377.6800539999999</v>
      </c>
      <c r="E5242" s="260">
        <v>1402.1099850000001</v>
      </c>
      <c r="F5242" s="261">
        <v>1402.1099850000001</v>
      </c>
      <c r="G5242" s="260">
        <v>1085500000</v>
      </c>
      <c r="H5242" s="263">
        <f t="shared" si="81"/>
        <v>1.9221827009933052E-3</v>
      </c>
      <c r="I5242" s="262"/>
      <c r="J5242" s="266">
        <v>5240</v>
      </c>
      <c r="K5242">
        <v>1.9221827009933052E-3</v>
      </c>
      <c r="L5242" s="267">
        <v>3.8152717580386976E-3</v>
      </c>
    </row>
    <row r="5243" spans="1:12" ht="14.4" x14ac:dyDescent="0.3">
      <c r="A5243" s="8">
        <v>36529</v>
      </c>
      <c r="B5243" s="260">
        <v>1455.219971</v>
      </c>
      <c r="C5243" s="260">
        <v>1455.219971</v>
      </c>
      <c r="D5243" s="260">
        <v>1397.4300539999999</v>
      </c>
      <c r="E5243" s="260">
        <v>1399.420044</v>
      </c>
      <c r="F5243" s="261">
        <v>1399.420044</v>
      </c>
      <c r="G5243" s="260">
        <v>1009000000</v>
      </c>
      <c r="H5243" s="263">
        <f t="shared" si="81"/>
        <v>-3.8344668237101885E-2</v>
      </c>
      <c r="I5243" s="262"/>
      <c r="J5243" s="266">
        <v>5241</v>
      </c>
      <c r="K5243">
        <v>-3.8344668237101885E-2</v>
      </c>
      <c r="L5243" s="267">
        <v>3.8187572565584992E-3</v>
      </c>
    </row>
    <row r="5244" spans="1:12" ht="14.4" x14ac:dyDescent="0.3">
      <c r="A5244" s="8">
        <v>36528</v>
      </c>
      <c r="B5244" s="260">
        <v>1469.25</v>
      </c>
      <c r="C5244" s="260">
        <v>1478</v>
      </c>
      <c r="D5244" s="260">
        <v>1438.3599850000001</v>
      </c>
      <c r="E5244" s="260">
        <v>1455.219971</v>
      </c>
      <c r="F5244" s="261">
        <v>1455.219971</v>
      </c>
      <c r="G5244" s="260">
        <v>931800000</v>
      </c>
      <c r="H5244" s="263">
        <f t="shared" si="81"/>
        <v>-9.5491094095627102E-3</v>
      </c>
      <c r="I5244" s="262"/>
      <c r="J5244" s="266">
        <v>5242</v>
      </c>
      <c r="K5244">
        <v>-9.5491094095627102E-3</v>
      </c>
      <c r="L5244" s="267">
        <v>3.8199199248581859E-3</v>
      </c>
    </row>
    <row r="5245" spans="1:12" ht="14.4" x14ac:dyDescent="0.3">
      <c r="A5245" s="8">
        <v>36525</v>
      </c>
      <c r="B5245" s="260">
        <v>1464.469971</v>
      </c>
      <c r="C5245" s="260">
        <v>1472.420044</v>
      </c>
      <c r="D5245" s="260">
        <v>1458.1899410000001</v>
      </c>
      <c r="E5245" s="260">
        <v>1469.25</v>
      </c>
      <c r="F5245" s="261">
        <v>1469.25</v>
      </c>
      <c r="G5245" s="260">
        <v>374050000</v>
      </c>
      <c r="H5245" s="263">
        <f t="shared" si="81"/>
        <v>3.2639993271668206E-3</v>
      </c>
      <c r="I5245" s="262"/>
      <c r="J5245" s="266">
        <v>5243</v>
      </c>
      <c r="K5245">
        <v>3.2639993271668206E-3</v>
      </c>
      <c r="L5245" s="267">
        <v>3.8211953237120978E-3</v>
      </c>
    </row>
    <row r="5246" spans="1:12" ht="14.4" x14ac:dyDescent="0.3">
      <c r="A5246" s="8">
        <v>36524</v>
      </c>
      <c r="B5246" s="260">
        <v>1463.459961</v>
      </c>
      <c r="C5246" s="260">
        <v>1473.099976</v>
      </c>
      <c r="D5246" s="260">
        <v>1462.599976</v>
      </c>
      <c r="E5246" s="260">
        <v>1464.469971</v>
      </c>
      <c r="F5246" s="261">
        <v>1464.469971</v>
      </c>
      <c r="G5246" s="260">
        <v>554680000</v>
      </c>
      <c r="H5246" s="263">
        <f t="shared" si="81"/>
        <v>6.9015212367669668E-4</v>
      </c>
      <c r="I5246" s="262"/>
      <c r="J5246" s="266">
        <v>5244</v>
      </c>
      <c r="K5246">
        <v>6.9015212367669668E-4</v>
      </c>
      <c r="L5246" s="267">
        <v>3.8231756993074061E-3</v>
      </c>
    </row>
    <row r="5247" spans="1:12" ht="14.4" x14ac:dyDescent="0.3">
      <c r="A5247" s="8">
        <v>36523</v>
      </c>
      <c r="B5247" s="260">
        <v>1457.660034</v>
      </c>
      <c r="C5247" s="260">
        <v>1467.469971</v>
      </c>
      <c r="D5247" s="260">
        <v>1457.660034</v>
      </c>
      <c r="E5247" s="260">
        <v>1463.459961</v>
      </c>
      <c r="F5247" s="261">
        <v>1463.459961</v>
      </c>
      <c r="G5247" s="260">
        <v>567860000</v>
      </c>
      <c r="H5247" s="263">
        <f t="shared" si="81"/>
        <v>3.9789298359812373E-3</v>
      </c>
      <c r="I5247" s="262"/>
      <c r="J5247" s="266">
        <v>5245</v>
      </c>
      <c r="K5247">
        <v>3.9789298359812373E-3</v>
      </c>
      <c r="L5247" s="267">
        <v>3.8359640624999968E-3</v>
      </c>
    </row>
    <row r="5248" spans="1:12" ht="14.4" x14ac:dyDescent="0.3">
      <c r="A5248" s="8">
        <v>36522</v>
      </c>
      <c r="B5248" s="260">
        <v>1457.089966</v>
      </c>
      <c r="C5248" s="260">
        <v>1462.6800539999999</v>
      </c>
      <c r="D5248" s="260">
        <v>1452.780029</v>
      </c>
      <c r="E5248" s="260">
        <v>1457.660034</v>
      </c>
      <c r="F5248" s="261">
        <v>1457.660034</v>
      </c>
      <c r="G5248" s="260">
        <v>655400000</v>
      </c>
      <c r="H5248" s="263">
        <f t="shared" si="81"/>
        <v>3.8436484059075048E-4</v>
      </c>
      <c r="I5248" s="262"/>
      <c r="J5248" s="266">
        <v>5246</v>
      </c>
      <c r="K5248">
        <v>3.8436484059075048E-4</v>
      </c>
      <c r="L5248" s="267">
        <v>3.8363603711718628E-3</v>
      </c>
    </row>
    <row r="5249" spans="1:12" ht="14.4" x14ac:dyDescent="0.3">
      <c r="A5249" s="8">
        <v>36521</v>
      </c>
      <c r="B5249" s="260">
        <v>1458.339966</v>
      </c>
      <c r="C5249" s="260">
        <v>1463.1899410000001</v>
      </c>
      <c r="D5249" s="260">
        <v>1450.829956</v>
      </c>
      <c r="E5249" s="260">
        <v>1457.099976</v>
      </c>
      <c r="F5249" s="261">
        <v>1457.099976</v>
      </c>
      <c r="G5249" s="260">
        <v>722600000</v>
      </c>
      <c r="H5249" s="263">
        <f t="shared" si="81"/>
        <v>-8.502749899950519E-4</v>
      </c>
      <c r="I5249" s="262"/>
      <c r="J5249" s="266">
        <v>5247</v>
      </c>
      <c r="K5249">
        <v>-8.502749899950519E-4</v>
      </c>
      <c r="L5249" s="267">
        <v>3.8401437272951137E-3</v>
      </c>
    </row>
    <row r="5250" spans="1:12" ht="14.4" x14ac:dyDescent="0.3">
      <c r="A5250" s="8">
        <v>36517</v>
      </c>
      <c r="B5250" s="260">
        <v>1436.130005</v>
      </c>
      <c r="C5250" s="260">
        <v>1461.4399410000001</v>
      </c>
      <c r="D5250" s="260">
        <v>1436.130005</v>
      </c>
      <c r="E5250" s="260">
        <v>1458.339966</v>
      </c>
      <c r="F5250" s="261">
        <v>1458.339966</v>
      </c>
      <c r="G5250" s="260">
        <v>728600000</v>
      </c>
      <c r="H5250" s="263">
        <f t="shared" si="81"/>
        <v>1.5465146555447132E-2</v>
      </c>
      <c r="I5250" s="262"/>
      <c r="J5250" s="266">
        <v>5248</v>
      </c>
      <c r="K5250">
        <v>1.5465146555447132E-2</v>
      </c>
      <c r="L5250" s="267">
        <v>3.8427483054029096E-3</v>
      </c>
    </row>
    <row r="5251" spans="1:12" ht="14.4" x14ac:dyDescent="0.3">
      <c r="A5251" s="8">
        <v>36516</v>
      </c>
      <c r="B5251" s="260">
        <v>1433.4300539999999</v>
      </c>
      <c r="C5251" s="260">
        <v>1440.0200199999999</v>
      </c>
      <c r="D5251" s="260">
        <v>1429.130005</v>
      </c>
      <c r="E5251" s="260">
        <v>1436.130005</v>
      </c>
      <c r="F5251" s="261">
        <v>1436.130005</v>
      </c>
      <c r="G5251" s="260">
        <v>850000000</v>
      </c>
      <c r="H5251" s="263">
        <f t="shared" si="81"/>
        <v>1.8835596424574864E-3</v>
      </c>
      <c r="I5251" s="262"/>
      <c r="J5251" s="266">
        <v>5249</v>
      </c>
      <c r="K5251">
        <v>1.8835596424574864E-3</v>
      </c>
      <c r="L5251" s="267">
        <v>3.8436441831415286E-3</v>
      </c>
    </row>
    <row r="5252" spans="1:12" ht="14.4" x14ac:dyDescent="0.3">
      <c r="A5252" s="8">
        <v>36515</v>
      </c>
      <c r="B5252" s="260">
        <v>1418.089966</v>
      </c>
      <c r="C5252" s="260">
        <v>1436.469971</v>
      </c>
      <c r="D5252" s="260">
        <v>1414.8000489999999</v>
      </c>
      <c r="E5252" s="260">
        <v>1433.4300539999999</v>
      </c>
      <c r="F5252" s="261">
        <v>1433.4300539999999</v>
      </c>
      <c r="G5252" s="260">
        <v>963500000</v>
      </c>
      <c r="H5252" s="263">
        <f t="shared" ref="H5252:H5315" si="82">(F5252-F5253)/F5253</f>
        <v>1.081742933649664E-2</v>
      </c>
      <c r="I5252" s="262"/>
      <c r="J5252" s="266">
        <v>5250</v>
      </c>
      <c r="K5252">
        <v>1.081742933649664E-2</v>
      </c>
      <c r="L5252" s="267">
        <v>3.8447866495222149E-3</v>
      </c>
    </row>
    <row r="5253" spans="1:12" ht="14.4" x14ac:dyDescent="0.3">
      <c r="A5253" s="8">
        <v>36514</v>
      </c>
      <c r="B5253" s="260">
        <v>1421.030029</v>
      </c>
      <c r="C5253" s="260">
        <v>1429.160034</v>
      </c>
      <c r="D5253" s="260">
        <v>1411.099976</v>
      </c>
      <c r="E5253" s="260">
        <v>1418.089966</v>
      </c>
      <c r="F5253" s="261">
        <v>1418.089966</v>
      </c>
      <c r="G5253" s="260">
        <v>904600000</v>
      </c>
      <c r="H5253" s="263">
        <f t="shared" si="82"/>
        <v>-2.0689661302013269E-3</v>
      </c>
      <c r="I5253" s="262"/>
      <c r="J5253" s="266">
        <v>5251</v>
      </c>
      <c r="K5253">
        <v>-2.0689661302013269E-3</v>
      </c>
      <c r="L5253" s="267">
        <v>3.8510324636083148E-3</v>
      </c>
    </row>
    <row r="5254" spans="1:12" ht="14.4" x14ac:dyDescent="0.3">
      <c r="A5254" s="8">
        <v>36511</v>
      </c>
      <c r="B5254" s="260">
        <v>1418.780029</v>
      </c>
      <c r="C5254" s="260">
        <v>1431.7700199999999</v>
      </c>
      <c r="D5254" s="260">
        <v>1418.780029</v>
      </c>
      <c r="E5254" s="260">
        <v>1421.030029</v>
      </c>
      <c r="F5254" s="261">
        <v>1421.030029</v>
      </c>
      <c r="G5254" s="260">
        <v>1349800000</v>
      </c>
      <c r="H5254" s="263">
        <f t="shared" si="82"/>
        <v>1.5858695174796543E-3</v>
      </c>
      <c r="I5254" s="262"/>
      <c r="J5254" s="266">
        <v>5252</v>
      </c>
      <c r="K5254">
        <v>1.5858695174796543E-3</v>
      </c>
      <c r="L5254" s="267">
        <v>3.8533006865801452E-3</v>
      </c>
    </row>
    <row r="5255" spans="1:12" ht="14.4" x14ac:dyDescent="0.3">
      <c r="A5255" s="8">
        <v>36510</v>
      </c>
      <c r="B5255" s="260">
        <v>1413.3199460000001</v>
      </c>
      <c r="C5255" s="260">
        <v>1423.1099850000001</v>
      </c>
      <c r="D5255" s="260">
        <v>1408.349976</v>
      </c>
      <c r="E5255" s="260">
        <v>1418.780029</v>
      </c>
      <c r="F5255" s="261">
        <v>1418.780029</v>
      </c>
      <c r="G5255" s="260">
        <v>1070300000</v>
      </c>
      <c r="H5255" s="263">
        <f t="shared" si="82"/>
        <v>3.8561929412610388E-3</v>
      </c>
      <c r="I5255" s="262"/>
      <c r="J5255" s="266">
        <v>5253</v>
      </c>
      <c r="K5255">
        <v>3.8561929412610388E-3</v>
      </c>
      <c r="L5255" s="267">
        <v>3.855077296013542E-3</v>
      </c>
    </row>
    <row r="5256" spans="1:12" ht="14.4" x14ac:dyDescent="0.3">
      <c r="A5256" s="8">
        <v>36509</v>
      </c>
      <c r="B5256" s="260">
        <v>1403.170044</v>
      </c>
      <c r="C5256" s="260">
        <v>1417.400024</v>
      </c>
      <c r="D5256" s="260">
        <v>1396.1999510000001</v>
      </c>
      <c r="E5256" s="260">
        <v>1413.329956</v>
      </c>
      <c r="F5256" s="261">
        <v>1413.329956</v>
      </c>
      <c r="G5256" s="260">
        <v>1033900000</v>
      </c>
      <c r="H5256" s="263">
        <f t="shared" si="82"/>
        <v>7.2406847932965689E-3</v>
      </c>
      <c r="I5256" s="262"/>
      <c r="J5256" s="266">
        <v>5254</v>
      </c>
      <c r="K5256">
        <v>7.2406847932965689E-3</v>
      </c>
      <c r="L5256" s="267">
        <v>3.8561929412610388E-3</v>
      </c>
    </row>
    <row r="5257" spans="1:12" ht="14.4" x14ac:dyDescent="0.3">
      <c r="A5257" s="8">
        <v>36508</v>
      </c>
      <c r="B5257" s="260">
        <v>1415.219971</v>
      </c>
      <c r="C5257" s="260">
        <v>1418.3000489999999</v>
      </c>
      <c r="D5257" s="260">
        <v>1401.589966</v>
      </c>
      <c r="E5257" s="260">
        <v>1403.170044</v>
      </c>
      <c r="F5257" s="261">
        <v>1403.170044</v>
      </c>
      <c r="G5257" s="260">
        <v>1027800000</v>
      </c>
      <c r="H5257" s="263">
        <f t="shared" si="82"/>
        <v>-8.5145258312638843E-3</v>
      </c>
      <c r="I5257" s="262"/>
      <c r="J5257" s="266">
        <v>5255</v>
      </c>
      <c r="K5257">
        <v>-8.5145258312638843E-3</v>
      </c>
      <c r="L5257" s="267">
        <v>3.859300286505182E-3</v>
      </c>
    </row>
    <row r="5258" spans="1:12" ht="14.4" x14ac:dyDescent="0.3">
      <c r="A5258" s="8">
        <v>36507</v>
      </c>
      <c r="B5258" s="260">
        <v>1417.040039</v>
      </c>
      <c r="C5258" s="260">
        <v>1421.579956</v>
      </c>
      <c r="D5258" s="260">
        <v>1410.099976</v>
      </c>
      <c r="E5258" s="260">
        <v>1415.219971</v>
      </c>
      <c r="F5258" s="261">
        <v>1415.219971</v>
      </c>
      <c r="G5258" s="260">
        <v>977600000</v>
      </c>
      <c r="H5258" s="263">
        <f t="shared" si="82"/>
        <v>-1.2844153657679336E-3</v>
      </c>
      <c r="I5258" s="262"/>
      <c r="J5258" s="266">
        <v>5256</v>
      </c>
      <c r="K5258">
        <v>-1.2844153657679336E-3</v>
      </c>
      <c r="L5258" s="267">
        <v>3.8613450114242747E-3</v>
      </c>
    </row>
    <row r="5259" spans="1:12" ht="14.4" x14ac:dyDescent="0.3">
      <c r="A5259" s="8">
        <v>36504</v>
      </c>
      <c r="B5259" s="260">
        <v>1408.1099850000001</v>
      </c>
      <c r="C5259" s="260">
        <v>1421.579956</v>
      </c>
      <c r="D5259" s="260">
        <v>1405.650024</v>
      </c>
      <c r="E5259" s="260">
        <v>1417.040039</v>
      </c>
      <c r="F5259" s="261">
        <v>1417.040039</v>
      </c>
      <c r="G5259" s="260">
        <v>987200000</v>
      </c>
      <c r="H5259" s="263">
        <f t="shared" si="82"/>
        <v>6.3418725065002126E-3</v>
      </c>
      <c r="I5259" s="262"/>
      <c r="J5259" s="266">
        <v>5257</v>
      </c>
      <c r="K5259">
        <v>6.3418725065002126E-3</v>
      </c>
      <c r="L5259" s="267">
        <v>3.8620966448639992E-3</v>
      </c>
    </row>
    <row r="5260" spans="1:12" ht="14.4" x14ac:dyDescent="0.3">
      <c r="A5260" s="8">
        <v>36503</v>
      </c>
      <c r="B5260" s="260">
        <v>1403.880005</v>
      </c>
      <c r="C5260" s="260">
        <v>1418.4300539999999</v>
      </c>
      <c r="D5260" s="260">
        <v>1391.469971</v>
      </c>
      <c r="E5260" s="260">
        <v>1408.1099850000001</v>
      </c>
      <c r="F5260" s="261">
        <v>1408.1099850000001</v>
      </c>
      <c r="G5260" s="260">
        <v>1122100000</v>
      </c>
      <c r="H5260" s="263">
        <f t="shared" si="82"/>
        <v>3.0130637838951691E-3</v>
      </c>
      <c r="I5260" s="262"/>
      <c r="J5260" s="266">
        <v>5258</v>
      </c>
      <c r="K5260">
        <v>3.0130637838951691E-3</v>
      </c>
      <c r="L5260" s="267">
        <v>3.8621620690158509E-3</v>
      </c>
    </row>
    <row r="5261" spans="1:12" ht="14.4" x14ac:dyDescent="0.3">
      <c r="A5261" s="8">
        <v>36502</v>
      </c>
      <c r="B5261" s="260">
        <v>1409.170044</v>
      </c>
      <c r="C5261" s="260">
        <v>1415.660034</v>
      </c>
      <c r="D5261" s="260">
        <v>1403.880005</v>
      </c>
      <c r="E5261" s="260">
        <v>1403.880005</v>
      </c>
      <c r="F5261" s="261">
        <v>1403.880005</v>
      </c>
      <c r="G5261" s="260">
        <v>957000000</v>
      </c>
      <c r="H5261" s="263">
        <f t="shared" si="82"/>
        <v>-3.7540103996136177E-3</v>
      </c>
      <c r="I5261" s="262"/>
      <c r="J5261" s="266">
        <v>5259</v>
      </c>
      <c r="K5261">
        <v>-3.7540103996136177E-3</v>
      </c>
      <c r="L5261" s="267">
        <v>3.8737333576280117E-3</v>
      </c>
    </row>
    <row r="5262" spans="1:12" ht="14.4" x14ac:dyDescent="0.3">
      <c r="A5262" s="8">
        <v>36501</v>
      </c>
      <c r="B5262" s="260">
        <v>1423.329956</v>
      </c>
      <c r="C5262" s="260">
        <v>1426.8100589999999</v>
      </c>
      <c r="D5262" s="260">
        <v>1409.170044</v>
      </c>
      <c r="E5262" s="260">
        <v>1409.170044</v>
      </c>
      <c r="F5262" s="261">
        <v>1409.170044</v>
      </c>
      <c r="G5262" s="260">
        <v>1085800000</v>
      </c>
      <c r="H5262" s="263">
        <f t="shared" si="82"/>
        <v>-9.948439531051418E-3</v>
      </c>
      <c r="I5262" s="262"/>
      <c r="J5262" s="266">
        <v>5260</v>
      </c>
      <c r="K5262">
        <v>-9.948439531051418E-3</v>
      </c>
      <c r="L5262" s="267">
        <v>3.8740035506960443E-3</v>
      </c>
    </row>
    <row r="5263" spans="1:12" ht="14.4" x14ac:dyDescent="0.3">
      <c r="A5263" s="8">
        <v>36500</v>
      </c>
      <c r="B5263" s="260">
        <v>1433.3000489999999</v>
      </c>
      <c r="C5263" s="260">
        <v>1434.150024</v>
      </c>
      <c r="D5263" s="260">
        <v>1418.25</v>
      </c>
      <c r="E5263" s="260">
        <v>1423.329956</v>
      </c>
      <c r="F5263" s="261">
        <v>1423.329956</v>
      </c>
      <c r="G5263" s="260">
        <v>916800000</v>
      </c>
      <c r="H5263" s="263">
        <f t="shared" si="82"/>
        <v>-6.9560403677903643E-3</v>
      </c>
      <c r="I5263" s="262"/>
      <c r="J5263" s="266">
        <v>5261</v>
      </c>
      <c r="K5263">
        <v>-6.9560403677903643E-3</v>
      </c>
      <c r="L5263" s="267">
        <v>3.8773430573611298E-3</v>
      </c>
    </row>
    <row r="5264" spans="1:12" ht="14.4" x14ac:dyDescent="0.3">
      <c r="A5264" s="8">
        <v>36497</v>
      </c>
      <c r="B5264" s="260">
        <v>1409.040039</v>
      </c>
      <c r="C5264" s="260">
        <v>1447.420044</v>
      </c>
      <c r="D5264" s="260">
        <v>1409.040039</v>
      </c>
      <c r="E5264" s="260">
        <v>1433.3000489999999</v>
      </c>
      <c r="F5264" s="261">
        <v>1433.3000489999999</v>
      </c>
      <c r="G5264" s="260">
        <v>1006400000</v>
      </c>
      <c r="H5264" s="263">
        <f t="shared" si="82"/>
        <v>1.7217402861892675E-2</v>
      </c>
      <c r="I5264" s="262"/>
      <c r="J5264" s="266">
        <v>5262</v>
      </c>
      <c r="K5264">
        <v>1.7217402861892675E-2</v>
      </c>
      <c r="L5264" s="267">
        <v>3.8804141885588552E-3</v>
      </c>
    </row>
    <row r="5265" spans="1:12" ht="14.4" x14ac:dyDescent="0.3">
      <c r="A5265" s="8">
        <v>36496</v>
      </c>
      <c r="B5265" s="260">
        <v>1397.719971</v>
      </c>
      <c r="C5265" s="260">
        <v>1409.040039</v>
      </c>
      <c r="D5265" s="260">
        <v>1397.719971</v>
      </c>
      <c r="E5265" s="260">
        <v>1409.040039</v>
      </c>
      <c r="F5265" s="261">
        <v>1409.040039</v>
      </c>
      <c r="G5265" s="260">
        <v>900700000</v>
      </c>
      <c r="H5265" s="263">
        <f t="shared" si="82"/>
        <v>8.0989527479535407E-3</v>
      </c>
      <c r="I5265" s="262"/>
      <c r="J5265" s="266">
        <v>5263</v>
      </c>
      <c r="K5265">
        <v>8.0989527479535407E-3</v>
      </c>
      <c r="L5265" s="267">
        <v>3.8832279554189401E-3</v>
      </c>
    </row>
    <row r="5266" spans="1:12" ht="14.4" x14ac:dyDescent="0.3">
      <c r="A5266" s="8">
        <v>36495</v>
      </c>
      <c r="B5266" s="260">
        <v>1388.910034</v>
      </c>
      <c r="C5266" s="260">
        <v>1400.119995</v>
      </c>
      <c r="D5266" s="260">
        <v>1387.380005</v>
      </c>
      <c r="E5266" s="260">
        <v>1397.719971</v>
      </c>
      <c r="F5266" s="261">
        <v>1397.719971</v>
      </c>
      <c r="G5266" s="260">
        <v>884000000</v>
      </c>
      <c r="H5266" s="263">
        <f t="shared" si="82"/>
        <v>6.3430580702392644E-3</v>
      </c>
      <c r="I5266" s="262"/>
      <c r="J5266" s="266">
        <v>5264</v>
      </c>
      <c r="K5266">
        <v>6.3430580702392644E-3</v>
      </c>
      <c r="L5266" s="267">
        <v>3.8854497684056399E-3</v>
      </c>
    </row>
    <row r="5267" spans="1:12" ht="14.4" x14ac:dyDescent="0.3">
      <c r="A5267" s="8">
        <v>36494</v>
      </c>
      <c r="B5267" s="260">
        <v>1407.829956</v>
      </c>
      <c r="C5267" s="260">
        <v>1410.589966</v>
      </c>
      <c r="D5267" s="260">
        <v>1386.9499510000001</v>
      </c>
      <c r="E5267" s="260">
        <v>1388.910034</v>
      </c>
      <c r="F5267" s="261">
        <v>1388.910034</v>
      </c>
      <c r="G5267" s="260">
        <v>951500000</v>
      </c>
      <c r="H5267" s="263">
        <f t="shared" si="82"/>
        <v>-1.3439067636944104E-2</v>
      </c>
      <c r="I5267" s="262"/>
      <c r="J5267" s="266">
        <v>5265</v>
      </c>
      <c r="K5267">
        <v>-1.3439067636944104E-2</v>
      </c>
      <c r="L5267" s="267">
        <v>3.8875100617675419E-3</v>
      </c>
    </row>
    <row r="5268" spans="1:12" ht="14.4" x14ac:dyDescent="0.3">
      <c r="A5268" s="8">
        <v>36493</v>
      </c>
      <c r="B5268" s="260">
        <v>1416.619995</v>
      </c>
      <c r="C5268" s="260">
        <v>1416.619995</v>
      </c>
      <c r="D5268" s="260">
        <v>1404.150024</v>
      </c>
      <c r="E5268" s="260">
        <v>1407.829956</v>
      </c>
      <c r="F5268" s="261">
        <v>1407.829956</v>
      </c>
      <c r="G5268" s="260">
        <v>866100000</v>
      </c>
      <c r="H5268" s="263">
        <f t="shared" si="82"/>
        <v>-6.2049378316165714E-3</v>
      </c>
      <c r="I5268" s="262"/>
      <c r="J5268" s="266">
        <v>5266</v>
      </c>
      <c r="K5268">
        <v>-6.2049378316165714E-3</v>
      </c>
      <c r="L5268" s="267">
        <v>3.8919130362734008E-3</v>
      </c>
    </row>
    <row r="5269" spans="1:12" ht="14.4" x14ac:dyDescent="0.3">
      <c r="A5269" s="8">
        <v>36490</v>
      </c>
      <c r="B5269" s="260">
        <v>1417.079956</v>
      </c>
      <c r="C5269" s="260">
        <v>1425.23999</v>
      </c>
      <c r="D5269" s="260">
        <v>1416.1400149999999</v>
      </c>
      <c r="E5269" s="260">
        <v>1416.619995</v>
      </c>
      <c r="F5269" s="261">
        <v>1416.619995</v>
      </c>
      <c r="G5269" s="260">
        <v>312120000</v>
      </c>
      <c r="H5269" s="263">
        <f t="shared" si="82"/>
        <v>-3.2458366096600207E-4</v>
      </c>
      <c r="I5269" s="262"/>
      <c r="J5269" s="266">
        <v>5267</v>
      </c>
      <c r="K5269">
        <v>-3.2458366096600207E-4</v>
      </c>
      <c r="L5269" s="267">
        <v>3.8986709193409809E-3</v>
      </c>
    </row>
    <row r="5270" spans="1:12" ht="14.4" x14ac:dyDescent="0.3">
      <c r="A5270" s="8">
        <v>36488</v>
      </c>
      <c r="B5270" s="260">
        <v>1404.6400149999999</v>
      </c>
      <c r="C5270" s="260">
        <v>1419.709961</v>
      </c>
      <c r="D5270" s="260">
        <v>1399.170044</v>
      </c>
      <c r="E5270" s="260">
        <v>1417.079956</v>
      </c>
      <c r="F5270" s="261">
        <v>1417.079956</v>
      </c>
      <c r="G5270" s="260">
        <v>734800000</v>
      </c>
      <c r="H5270" s="263">
        <f t="shared" si="82"/>
        <v>8.8563196741907498E-3</v>
      </c>
      <c r="I5270" s="262"/>
      <c r="J5270" s="266">
        <v>5268</v>
      </c>
      <c r="K5270">
        <v>8.8563196741907498E-3</v>
      </c>
      <c r="L5270" s="267">
        <v>3.9066912155315686E-3</v>
      </c>
    </row>
    <row r="5271" spans="1:12" ht="14.4" x14ac:dyDescent="0.3">
      <c r="A5271" s="8">
        <v>36487</v>
      </c>
      <c r="B5271" s="260">
        <v>1420.9399410000001</v>
      </c>
      <c r="C5271" s="260">
        <v>1423.910034</v>
      </c>
      <c r="D5271" s="260">
        <v>1402.1999510000001</v>
      </c>
      <c r="E5271" s="260">
        <v>1404.6400149999999</v>
      </c>
      <c r="F5271" s="261">
        <v>1404.6400149999999</v>
      </c>
      <c r="G5271" s="260">
        <v>926100000</v>
      </c>
      <c r="H5271" s="263">
        <f t="shared" si="82"/>
        <v>-1.1471227973596768E-2</v>
      </c>
      <c r="I5271" s="262"/>
      <c r="J5271" s="266">
        <v>5269</v>
      </c>
      <c r="K5271">
        <v>-1.1471227973596768E-2</v>
      </c>
      <c r="L5271" s="267">
        <v>3.9070949824230976E-3</v>
      </c>
    </row>
    <row r="5272" spans="1:12" ht="14.4" x14ac:dyDescent="0.3">
      <c r="A5272" s="8">
        <v>36486</v>
      </c>
      <c r="B5272" s="260">
        <v>1422</v>
      </c>
      <c r="C5272" s="260">
        <v>1425</v>
      </c>
      <c r="D5272" s="260">
        <v>1412.400024</v>
      </c>
      <c r="E5272" s="260">
        <v>1420.9399410000001</v>
      </c>
      <c r="F5272" s="261">
        <v>1420.9399410000001</v>
      </c>
      <c r="G5272" s="260">
        <v>873500000</v>
      </c>
      <c r="H5272" s="263">
        <f t="shared" si="82"/>
        <v>-7.4547046413495793E-4</v>
      </c>
      <c r="I5272" s="262"/>
      <c r="J5272" s="266">
        <v>5270</v>
      </c>
      <c r="K5272">
        <v>-7.4547046413495793E-4</v>
      </c>
      <c r="L5272" s="267">
        <v>3.9119638755010268E-3</v>
      </c>
    </row>
    <row r="5273" spans="1:12" ht="14.4" x14ac:dyDescent="0.3">
      <c r="A5273" s="8">
        <v>36483</v>
      </c>
      <c r="B5273" s="260">
        <v>1424.9399410000001</v>
      </c>
      <c r="C5273" s="260">
        <v>1424.9399410000001</v>
      </c>
      <c r="D5273" s="260">
        <v>1417.540039</v>
      </c>
      <c r="E5273" s="260">
        <v>1422</v>
      </c>
      <c r="F5273" s="261">
        <v>1422</v>
      </c>
      <c r="G5273" s="260">
        <v>893800000</v>
      </c>
      <c r="H5273" s="263">
        <f t="shared" si="82"/>
        <v>-2.0632034483761374E-3</v>
      </c>
      <c r="I5273" s="262"/>
      <c r="J5273" s="266">
        <v>5271</v>
      </c>
      <c r="K5273">
        <v>-2.0632034483761374E-3</v>
      </c>
      <c r="L5273" s="267">
        <v>3.9143869124048051E-3</v>
      </c>
    </row>
    <row r="5274" spans="1:12" ht="14.4" x14ac:dyDescent="0.3">
      <c r="A5274" s="8">
        <v>36482</v>
      </c>
      <c r="B5274" s="260">
        <v>1410.709961</v>
      </c>
      <c r="C5274" s="260">
        <v>1425.3100589999999</v>
      </c>
      <c r="D5274" s="260">
        <v>1410.709961</v>
      </c>
      <c r="E5274" s="260">
        <v>1424.9399410000001</v>
      </c>
      <c r="F5274" s="261">
        <v>1424.9399410000001</v>
      </c>
      <c r="G5274" s="260">
        <v>1022800000</v>
      </c>
      <c r="H5274" s="263">
        <f t="shared" si="82"/>
        <v>1.0087105353614264E-2</v>
      </c>
      <c r="I5274" s="262"/>
      <c r="J5274" s="266">
        <v>5272</v>
      </c>
      <c r="K5274">
        <v>1.0087105353614264E-2</v>
      </c>
      <c r="L5274" s="267">
        <v>3.9188870443472388E-3</v>
      </c>
    </row>
    <row r="5275" spans="1:12" ht="14.4" x14ac:dyDescent="0.3">
      <c r="A5275" s="8">
        <v>36481</v>
      </c>
      <c r="B5275" s="260">
        <v>1420.0699460000001</v>
      </c>
      <c r="C5275" s="260">
        <v>1423.4399410000001</v>
      </c>
      <c r="D5275" s="260">
        <v>1410.6899410000001</v>
      </c>
      <c r="E5275" s="260">
        <v>1410.709961</v>
      </c>
      <c r="F5275" s="261">
        <v>1410.709961</v>
      </c>
      <c r="G5275" s="260">
        <v>960000000</v>
      </c>
      <c r="H5275" s="263">
        <f t="shared" si="82"/>
        <v>-6.5912140640430475E-3</v>
      </c>
      <c r="I5275" s="262"/>
      <c r="J5275" s="266">
        <v>5273</v>
      </c>
      <c r="K5275">
        <v>-6.5912140640430475E-3</v>
      </c>
      <c r="L5275" s="267">
        <v>3.9201574314383187E-3</v>
      </c>
    </row>
    <row r="5276" spans="1:12" ht="14.4" x14ac:dyDescent="0.3">
      <c r="A5276" s="8">
        <v>36480</v>
      </c>
      <c r="B5276" s="260">
        <v>1394.3900149999999</v>
      </c>
      <c r="C5276" s="260">
        <v>1420.3599850000001</v>
      </c>
      <c r="D5276" s="260">
        <v>1394.3900149999999</v>
      </c>
      <c r="E5276" s="260">
        <v>1420.0699460000001</v>
      </c>
      <c r="F5276" s="261">
        <v>1420.0699460000001</v>
      </c>
      <c r="G5276" s="260">
        <v>942200000</v>
      </c>
      <c r="H5276" s="263">
        <f t="shared" si="82"/>
        <v>1.8416605629523332E-2</v>
      </c>
      <c r="I5276" s="262"/>
      <c r="J5276" s="266">
        <v>5274</v>
      </c>
      <c r="K5276">
        <v>1.8416605629523332E-2</v>
      </c>
      <c r="L5276" s="267">
        <v>3.9209386894495336E-3</v>
      </c>
    </row>
    <row r="5277" spans="1:12" ht="14.4" x14ac:dyDescent="0.3">
      <c r="A5277" s="8">
        <v>36479</v>
      </c>
      <c r="B5277" s="260">
        <v>1396.0600589999999</v>
      </c>
      <c r="C5277" s="260">
        <v>1398.579956</v>
      </c>
      <c r="D5277" s="260">
        <v>1392.280029</v>
      </c>
      <c r="E5277" s="260">
        <v>1394.3900149999999</v>
      </c>
      <c r="F5277" s="261">
        <v>1394.3900149999999</v>
      </c>
      <c r="G5277" s="260">
        <v>795700000</v>
      </c>
      <c r="H5277" s="263">
        <f t="shared" si="82"/>
        <v>-1.1962551247230845E-3</v>
      </c>
      <c r="I5277" s="262"/>
      <c r="J5277" s="266">
        <v>5275</v>
      </c>
      <c r="K5277">
        <v>-1.1962551247230845E-3</v>
      </c>
      <c r="L5277" s="267">
        <v>3.9227529921196614E-3</v>
      </c>
    </row>
    <row r="5278" spans="1:12" ht="14.4" x14ac:dyDescent="0.3">
      <c r="A5278" s="8">
        <v>36476</v>
      </c>
      <c r="B5278" s="260">
        <v>1381.459961</v>
      </c>
      <c r="C5278" s="260">
        <v>1396.119995</v>
      </c>
      <c r="D5278" s="260">
        <v>1368.540039</v>
      </c>
      <c r="E5278" s="260">
        <v>1396.0600589999999</v>
      </c>
      <c r="F5278" s="261">
        <v>1396.0600589999999</v>
      </c>
      <c r="G5278" s="260">
        <v>900200000</v>
      </c>
      <c r="H5278" s="263">
        <f t="shared" si="82"/>
        <v>1.0568600185438084E-2</v>
      </c>
      <c r="I5278" s="262"/>
      <c r="J5278" s="266">
        <v>5276</v>
      </c>
      <c r="K5278">
        <v>1.0568600185438084E-2</v>
      </c>
      <c r="L5278" s="267">
        <v>3.9254130188142713E-3</v>
      </c>
    </row>
    <row r="5279" spans="1:12" ht="14.4" x14ac:dyDescent="0.3">
      <c r="A5279" s="8">
        <v>36475</v>
      </c>
      <c r="B5279" s="260">
        <v>1373.459961</v>
      </c>
      <c r="C5279" s="260">
        <v>1382.119995</v>
      </c>
      <c r="D5279" s="260">
        <v>1372.1899410000001</v>
      </c>
      <c r="E5279" s="260">
        <v>1381.459961</v>
      </c>
      <c r="F5279" s="261">
        <v>1381.459961</v>
      </c>
      <c r="G5279" s="260">
        <v>891300000</v>
      </c>
      <c r="H5279" s="263">
        <f t="shared" si="82"/>
        <v>5.8247056537238219E-3</v>
      </c>
      <c r="I5279" s="262"/>
      <c r="J5279" s="266">
        <v>5277</v>
      </c>
      <c r="K5279">
        <v>5.8247056537238219E-3</v>
      </c>
      <c r="L5279" s="267">
        <v>3.9263631901840686E-3</v>
      </c>
    </row>
    <row r="5280" spans="1:12" ht="14.4" x14ac:dyDescent="0.3">
      <c r="A5280" s="8">
        <v>36474</v>
      </c>
      <c r="B5280" s="260">
        <v>1365.280029</v>
      </c>
      <c r="C5280" s="260">
        <v>1379.1800539999999</v>
      </c>
      <c r="D5280" s="260">
        <v>1359.9799800000001</v>
      </c>
      <c r="E5280" s="260">
        <v>1373.459961</v>
      </c>
      <c r="F5280" s="261">
        <v>1373.459961</v>
      </c>
      <c r="G5280" s="260">
        <v>984700000</v>
      </c>
      <c r="H5280" s="263">
        <f t="shared" si="82"/>
        <v>5.9913950444227936E-3</v>
      </c>
      <c r="I5280" s="262"/>
      <c r="J5280" s="266">
        <v>5278</v>
      </c>
      <c r="K5280">
        <v>5.9913950444227936E-3</v>
      </c>
      <c r="L5280" s="267">
        <v>3.9313531004483383E-3</v>
      </c>
    </row>
    <row r="5281" spans="1:12" ht="14.4" x14ac:dyDescent="0.3">
      <c r="A5281" s="8">
        <v>36473</v>
      </c>
      <c r="B5281" s="260">
        <v>1377.01001</v>
      </c>
      <c r="C5281" s="260">
        <v>1383.8100589999999</v>
      </c>
      <c r="D5281" s="260">
        <v>1361.4499510000001</v>
      </c>
      <c r="E5281" s="260">
        <v>1365.280029</v>
      </c>
      <c r="F5281" s="261">
        <v>1365.280029</v>
      </c>
      <c r="G5281" s="260">
        <v>854300000</v>
      </c>
      <c r="H5281" s="263">
        <f t="shared" si="82"/>
        <v>-8.5184427962146422E-3</v>
      </c>
      <c r="I5281" s="262"/>
      <c r="J5281" s="266">
        <v>5279</v>
      </c>
      <c r="K5281">
        <v>-8.5184427962146422E-3</v>
      </c>
      <c r="L5281" s="267">
        <v>3.9444212511011798E-3</v>
      </c>
    </row>
    <row r="5282" spans="1:12" ht="14.4" x14ac:dyDescent="0.3">
      <c r="A5282" s="8">
        <v>36472</v>
      </c>
      <c r="B5282" s="260">
        <v>1370.2299800000001</v>
      </c>
      <c r="C5282" s="260">
        <v>1380.780029</v>
      </c>
      <c r="D5282" s="260">
        <v>1365.869995</v>
      </c>
      <c r="E5282" s="260">
        <v>1377.01001</v>
      </c>
      <c r="F5282" s="261">
        <v>1377.01001</v>
      </c>
      <c r="G5282" s="260">
        <v>806800000</v>
      </c>
      <c r="H5282" s="263">
        <f t="shared" si="82"/>
        <v>4.948096377222674E-3</v>
      </c>
      <c r="I5282" s="262"/>
      <c r="J5282" s="266">
        <v>5280</v>
      </c>
      <c r="K5282">
        <v>4.948096377222674E-3</v>
      </c>
      <c r="L5282" s="267">
        <v>3.9470108837469844E-3</v>
      </c>
    </row>
    <row r="5283" spans="1:12" ht="14.4" x14ac:dyDescent="0.3">
      <c r="A5283" s="8">
        <v>36469</v>
      </c>
      <c r="B5283" s="260">
        <v>1362.6400149999999</v>
      </c>
      <c r="C5283" s="260">
        <v>1387.4799800000001</v>
      </c>
      <c r="D5283" s="260">
        <v>1362.6400149999999</v>
      </c>
      <c r="E5283" s="260">
        <v>1370.2299800000001</v>
      </c>
      <c r="F5283" s="261">
        <v>1370.2299800000001</v>
      </c>
      <c r="G5283" s="260">
        <v>1007300000</v>
      </c>
      <c r="H5283" s="263">
        <f t="shared" si="82"/>
        <v>5.5700441176315526E-3</v>
      </c>
      <c r="I5283" s="262"/>
      <c r="J5283" s="266">
        <v>5281</v>
      </c>
      <c r="K5283">
        <v>5.5700441176315526E-3</v>
      </c>
      <c r="L5283" s="267">
        <v>3.9502784037680856E-3</v>
      </c>
    </row>
    <row r="5284" spans="1:12" ht="14.4" x14ac:dyDescent="0.3">
      <c r="A5284" s="8">
        <v>36468</v>
      </c>
      <c r="B5284" s="260">
        <v>1354.9300539999999</v>
      </c>
      <c r="C5284" s="260">
        <v>1369.410034</v>
      </c>
      <c r="D5284" s="260">
        <v>1354.9300539999999</v>
      </c>
      <c r="E5284" s="260">
        <v>1362.6400149999999</v>
      </c>
      <c r="F5284" s="261">
        <v>1362.6400149999999</v>
      </c>
      <c r="G5284" s="260">
        <v>981700000</v>
      </c>
      <c r="H5284" s="263">
        <f t="shared" si="82"/>
        <v>5.690301855242501E-3</v>
      </c>
      <c r="I5284" s="262"/>
      <c r="J5284" s="266">
        <v>5282</v>
      </c>
      <c r="K5284">
        <v>5.690301855242501E-3</v>
      </c>
      <c r="L5284" s="267">
        <v>3.9508337827714258E-3</v>
      </c>
    </row>
    <row r="5285" spans="1:12" ht="14.4" x14ac:dyDescent="0.3">
      <c r="A5285" s="8">
        <v>36467</v>
      </c>
      <c r="B5285" s="260">
        <v>1347.73999</v>
      </c>
      <c r="C5285" s="260">
        <v>1360.329956</v>
      </c>
      <c r="D5285" s="260">
        <v>1347.73999</v>
      </c>
      <c r="E5285" s="260">
        <v>1354.9300539999999</v>
      </c>
      <c r="F5285" s="261">
        <v>1354.9300539999999</v>
      </c>
      <c r="G5285" s="260">
        <v>914400000</v>
      </c>
      <c r="H5285" s="263">
        <f t="shared" si="82"/>
        <v>5.3349043979914051E-3</v>
      </c>
      <c r="I5285" s="262"/>
      <c r="J5285" s="266">
        <v>5283</v>
      </c>
      <c r="K5285">
        <v>5.3349043979914051E-3</v>
      </c>
      <c r="L5285" s="267">
        <v>3.951083330601732E-3</v>
      </c>
    </row>
    <row r="5286" spans="1:12" ht="14.4" x14ac:dyDescent="0.3">
      <c r="A5286" s="8">
        <v>36466</v>
      </c>
      <c r="B5286" s="260">
        <v>1354.119995</v>
      </c>
      <c r="C5286" s="260">
        <v>1369.3199460000001</v>
      </c>
      <c r="D5286" s="260">
        <v>1346.410034</v>
      </c>
      <c r="E5286" s="260">
        <v>1347.73999</v>
      </c>
      <c r="F5286" s="261">
        <v>1347.73999</v>
      </c>
      <c r="G5286" s="260">
        <v>904500000</v>
      </c>
      <c r="H5286" s="263">
        <f t="shared" si="82"/>
        <v>-4.7115506923741885E-3</v>
      </c>
      <c r="I5286" s="262"/>
      <c r="J5286" s="266">
        <v>5284</v>
      </c>
      <c r="K5286">
        <v>-4.7115506923741885E-3</v>
      </c>
      <c r="L5286" s="267">
        <v>3.9518730395757835E-3</v>
      </c>
    </row>
    <row r="5287" spans="1:12" ht="14.4" x14ac:dyDescent="0.3">
      <c r="A5287" s="8">
        <v>36465</v>
      </c>
      <c r="B5287" s="260">
        <v>1362.9300539999999</v>
      </c>
      <c r="C5287" s="260">
        <v>1367.3000489999999</v>
      </c>
      <c r="D5287" s="260">
        <v>1354.0500489999999</v>
      </c>
      <c r="E5287" s="260">
        <v>1354.119995</v>
      </c>
      <c r="F5287" s="261">
        <v>1354.119995</v>
      </c>
      <c r="G5287" s="260">
        <v>861000000</v>
      </c>
      <c r="H5287" s="263">
        <f t="shared" si="82"/>
        <v>-6.4640580594313539E-3</v>
      </c>
      <c r="I5287" s="262"/>
      <c r="J5287" s="266">
        <v>5285</v>
      </c>
      <c r="K5287">
        <v>-6.4640580594313539E-3</v>
      </c>
      <c r="L5287" s="267">
        <v>3.9531152655042871E-3</v>
      </c>
    </row>
    <row r="5288" spans="1:12" ht="14.4" x14ac:dyDescent="0.3">
      <c r="A5288" s="8">
        <v>36462</v>
      </c>
      <c r="B5288" s="260">
        <v>1342.4399410000001</v>
      </c>
      <c r="C5288" s="260">
        <v>1373.170044</v>
      </c>
      <c r="D5288" s="260">
        <v>1342.4399410000001</v>
      </c>
      <c r="E5288" s="260">
        <v>1362.9300539999999</v>
      </c>
      <c r="F5288" s="261">
        <v>1362.9300539999999</v>
      </c>
      <c r="G5288" s="260">
        <v>1120500000</v>
      </c>
      <c r="H5288" s="263">
        <f t="shared" si="82"/>
        <v>1.5263336834820706E-2</v>
      </c>
      <c r="I5288" s="262"/>
      <c r="J5288" s="266">
        <v>5286</v>
      </c>
      <c r="K5288">
        <v>1.5263336834820706E-2</v>
      </c>
      <c r="L5288" s="267">
        <v>3.9544381079091246E-3</v>
      </c>
    </row>
    <row r="5289" spans="1:12" ht="14.4" x14ac:dyDescent="0.3">
      <c r="A5289" s="8">
        <v>36461</v>
      </c>
      <c r="B5289" s="260">
        <v>1296.709961</v>
      </c>
      <c r="C5289" s="260">
        <v>1342.469971</v>
      </c>
      <c r="D5289" s="260">
        <v>1296.709961</v>
      </c>
      <c r="E5289" s="260">
        <v>1342.4399410000001</v>
      </c>
      <c r="F5289" s="261">
        <v>1342.4399410000001</v>
      </c>
      <c r="G5289" s="260">
        <v>1135100000</v>
      </c>
      <c r="H5289" s="263">
        <f t="shared" si="82"/>
        <v>3.5266159261037766E-2</v>
      </c>
      <c r="I5289" s="262"/>
      <c r="J5289" s="266">
        <v>5287</v>
      </c>
      <c r="K5289">
        <v>3.5266159261037766E-2</v>
      </c>
      <c r="L5289" s="267">
        <v>3.9589518007585086E-3</v>
      </c>
    </row>
    <row r="5290" spans="1:12" ht="14.4" x14ac:dyDescent="0.3">
      <c r="A5290" s="8">
        <v>36460</v>
      </c>
      <c r="B5290" s="260">
        <v>1281.910034</v>
      </c>
      <c r="C5290" s="260">
        <v>1299.3900149999999</v>
      </c>
      <c r="D5290" s="260">
        <v>1280.4799800000001</v>
      </c>
      <c r="E5290" s="260">
        <v>1296.709961</v>
      </c>
      <c r="F5290" s="261">
        <v>1296.709961</v>
      </c>
      <c r="G5290" s="260">
        <v>950100000</v>
      </c>
      <c r="H5290" s="263">
        <f t="shared" si="82"/>
        <v>1.1545215036517941E-2</v>
      </c>
      <c r="I5290" s="262"/>
      <c r="J5290" s="266">
        <v>5288</v>
      </c>
      <c r="K5290">
        <v>1.1545215036517941E-2</v>
      </c>
      <c r="L5290" s="267">
        <v>3.9596751963925543E-3</v>
      </c>
    </row>
    <row r="5291" spans="1:12" ht="14.4" x14ac:dyDescent="0.3">
      <c r="A5291" s="8">
        <v>36459</v>
      </c>
      <c r="B5291" s="260">
        <v>1293.630005</v>
      </c>
      <c r="C5291" s="260">
        <v>1303.459961</v>
      </c>
      <c r="D5291" s="260">
        <v>1281.8599850000001</v>
      </c>
      <c r="E5291" s="260">
        <v>1281.910034</v>
      </c>
      <c r="F5291" s="261">
        <v>1281.910034</v>
      </c>
      <c r="G5291" s="260">
        <v>878300000</v>
      </c>
      <c r="H5291" s="263">
        <f t="shared" si="82"/>
        <v>-9.0597550727033321E-3</v>
      </c>
      <c r="I5291" s="262"/>
      <c r="J5291" s="266">
        <v>5289</v>
      </c>
      <c r="K5291">
        <v>-9.0597550727033321E-3</v>
      </c>
      <c r="L5291" s="267">
        <v>3.9628903129962836E-3</v>
      </c>
    </row>
    <row r="5292" spans="1:12" ht="14.4" x14ac:dyDescent="0.3">
      <c r="A5292" s="8">
        <v>36458</v>
      </c>
      <c r="B5292" s="260">
        <v>1301.650024</v>
      </c>
      <c r="C5292" s="260">
        <v>1301.6800539999999</v>
      </c>
      <c r="D5292" s="260">
        <v>1286.0699460000001</v>
      </c>
      <c r="E5292" s="260">
        <v>1293.630005</v>
      </c>
      <c r="F5292" s="261">
        <v>1293.630005</v>
      </c>
      <c r="G5292" s="260">
        <v>777000000</v>
      </c>
      <c r="H5292" s="263">
        <f t="shared" si="82"/>
        <v>-6.1614250006728748E-3</v>
      </c>
      <c r="I5292" s="262"/>
      <c r="J5292" s="266">
        <v>5290</v>
      </c>
      <c r="K5292">
        <v>-6.1614250006728748E-3</v>
      </c>
      <c r="L5292" s="267">
        <v>3.9639993963008604E-3</v>
      </c>
    </row>
    <row r="5293" spans="1:12" ht="14.4" x14ac:dyDescent="0.3">
      <c r="A5293" s="8">
        <v>36455</v>
      </c>
      <c r="B5293" s="260">
        <v>1283.6099850000001</v>
      </c>
      <c r="C5293" s="260">
        <v>1308.8100589999999</v>
      </c>
      <c r="D5293" s="260">
        <v>1283.6099850000001</v>
      </c>
      <c r="E5293" s="260">
        <v>1301.650024</v>
      </c>
      <c r="F5293" s="261">
        <v>1301.650024</v>
      </c>
      <c r="G5293" s="260">
        <v>959200000</v>
      </c>
      <c r="H5293" s="263">
        <f t="shared" si="82"/>
        <v>1.405414355669723E-2</v>
      </c>
      <c r="I5293" s="262"/>
      <c r="J5293" s="266">
        <v>5291</v>
      </c>
      <c r="K5293">
        <v>1.405414355669723E-2</v>
      </c>
      <c r="L5293" s="267">
        <v>3.965206483439029E-3</v>
      </c>
    </row>
    <row r="5294" spans="1:12" ht="14.4" x14ac:dyDescent="0.3">
      <c r="A5294" s="8">
        <v>36454</v>
      </c>
      <c r="B5294" s="260">
        <v>1289.4300539999999</v>
      </c>
      <c r="C5294" s="260">
        <v>1289.4300539999999</v>
      </c>
      <c r="D5294" s="260">
        <v>1265.6099850000001</v>
      </c>
      <c r="E5294" s="260">
        <v>1283.6099850000001</v>
      </c>
      <c r="F5294" s="261">
        <v>1283.6099850000001</v>
      </c>
      <c r="G5294" s="260">
        <v>1012500000</v>
      </c>
      <c r="H5294" s="263">
        <f t="shared" si="82"/>
        <v>-4.5136756212135537E-3</v>
      </c>
      <c r="I5294" s="262"/>
      <c r="J5294" s="266">
        <v>5292</v>
      </c>
      <c r="K5294">
        <v>-4.5136756212135537E-3</v>
      </c>
      <c r="L5294" s="267">
        <v>3.9681943092001537E-3</v>
      </c>
    </row>
    <row r="5295" spans="1:12" ht="14.4" x14ac:dyDescent="0.3">
      <c r="A5295" s="8">
        <v>36453</v>
      </c>
      <c r="B5295" s="260">
        <v>1261.3199460000001</v>
      </c>
      <c r="C5295" s="260">
        <v>1289.4399410000001</v>
      </c>
      <c r="D5295" s="260">
        <v>1261.3199460000001</v>
      </c>
      <c r="E5295" s="260">
        <v>1289.4300539999999</v>
      </c>
      <c r="F5295" s="261">
        <v>1289.4300539999999</v>
      </c>
      <c r="G5295" s="260">
        <v>928800000</v>
      </c>
      <c r="H5295" s="263">
        <f t="shared" si="82"/>
        <v>2.2286262965352212E-2</v>
      </c>
      <c r="I5295" s="262"/>
      <c r="J5295" s="266">
        <v>5293</v>
      </c>
      <c r="K5295">
        <v>2.2286262965352212E-2</v>
      </c>
      <c r="L5295" s="267">
        <v>3.97369856319845E-3</v>
      </c>
    </row>
    <row r="5296" spans="1:12" ht="14.4" x14ac:dyDescent="0.3">
      <c r="A5296" s="8">
        <v>36452</v>
      </c>
      <c r="B5296" s="260">
        <v>1254.130005</v>
      </c>
      <c r="C5296" s="260">
        <v>1279.3199460000001</v>
      </c>
      <c r="D5296" s="260">
        <v>1254.130005</v>
      </c>
      <c r="E5296" s="260">
        <v>1261.3199460000001</v>
      </c>
      <c r="F5296" s="261">
        <v>1261.3199460000001</v>
      </c>
      <c r="G5296" s="260">
        <v>905700000</v>
      </c>
      <c r="H5296" s="263">
        <f t="shared" si="82"/>
        <v>5.733010909024611E-3</v>
      </c>
      <c r="I5296" s="262"/>
      <c r="J5296" s="266">
        <v>5294</v>
      </c>
      <c r="K5296">
        <v>5.733010909024611E-3</v>
      </c>
      <c r="L5296" s="267">
        <v>3.9738463470596862E-3</v>
      </c>
    </row>
    <row r="5297" spans="1:12" ht="14.4" x14ac:dyDescent="0.3">
      <c r="A5297" s="8">
        <v>36451</v>
      </c>
      <c r="B5297" s="260">
        <v>1247.410034</v>
      </c>
      <c r="C5297" s="260">
        <v>1254.130005</v>
      </c>
      <c r="D5297" s="260">
        <v>1233.6999510000001</v>
      </c>
      <c r="E5297" s="260">
        <v>1254.130005</v>
      </c>
      <c r="F5297" s="261">
        <v>1254.130005</v>
      </c>
      <c r="G5297" s="260">
        <v>818700000</v>
      </c>
      <c r="H5297" s="263">
        <f t="shared" si="82"/>
        <v>5.3871388050739273E-3</v>
      </c>
      <c r="I5297" s="262"/>
      <c r="J5297" s="266">
        <v>5295</v>
      </c>
      <c r="K5297">
        <v>5.3871388050739273E-3</v>
      </c>
      <c r="L5297" s="267">
        <v>3.9789298359812373E-3</v>
      </c>
    </row>
    <row r="5298" spans="1:12" ht="14.4" x14ac:dyDescent="0.3">
      <c r="A5298" s="8">
        <v>36448</v>
      </c>
      <c r="B5298" s="260">
        <v>1283.420044</v>
      </c>
      <c r="C5298" s="260">
        <v>1283.420044</v>
      </c>
      <c r="D5298" s="260">
        <v>1245.3900149999999</v>
      </c>
      <c r="E5298" s="260">
        <v>1247.410034</v>
      </c>
      <c r="F5298" s="261">
        <v>1247.410034</v>
      </c>
      <c r="G5298" s="260">
        <v>912600000</v>
      </c>
      <c r="H5298" s="263">
        <f t="shared" si="82"/>
        <v>-2.8057852273966798E-2</v>
      </c>
      <c r="I5298" s="262"/>
      <c r="J5298" s="266">
        <v>5296</v>
      </c>
      <c r="K5298">
        <v>-2.8057852273966798E-2</v>
      </c>
      <c r="L5298" s="267">
        <v>3.9814039339420119E-3</v>
      </c>
    </row>
    <row r="5299" spans="1:12" ht="14.4" x14ac:dyDescent="0.3">
      <c r="A5299" s="8">
        <v>36447</v>
      </c>
      <c r="B5299" s="260">
        <v>1285.5500489999999</v>
      </c>
      <c r="C5299" s="260">
        <v>1289.630005</v>
      </c>
      <c r="D5299" s="260">
        <v>1267.619995</v>
      </c>
      <c r="E5299" s="260">
        <v>1283.420044</v>
      </c>
      <c r="F5299" s="261">
        <v>1283.420044</v>
      </c>
      <c r="G5299" s="260">
        <v>892300000</v>
      </c>
      <c r="H5299" s="263">
        <f t="shared" si="82"/>
        <v>-1.6568822051361322E-3</v>
      </c>
      <c r="I5299" s="262"/>
      <c r="J5299" s="266">
        <v>5297</v>
      </c>
      <c r="K5299">
        <v>-1.6568822051361322E-3</v>
      </c>
      <c r="L5299" s="267">
        <v>3.9881458812581691E-3</v>
      </c>
    </row>
    <row r="5300" spans="1:12" ht="14.4" x14ac:dyDescent="0.3">
      <c r="A5300" s="8">
        <v>36446</v>
      </c>
      <c r="B5300" s="260">
        <v>1313.040039</v>
      </c>
      <c r="C5300" s="260">
        <v>1313.040039</v>
      </c>
      <c r="D5300" s="260">
        <v>1282.8000489999999</v>
      </c>
      <c r="E5300" s="260">
        <v>1285.5500489999999</v>
      </c>
      <c r="F5300" s="261">
        <v>1285.5500489999999</v>
      </c>
      <c r="G5300" s="260">
        <v>821500000</v>
      </c>
      <c r="H5300" s="263">
        <f t="shared" si="82"/>
        <v>-2.0936139937466167E-2</v>
      </c>
      <c r="I5300" s="262"/>
      <c r="J5300" s="266">
        <v>5298</v>
      </c>
      <c r="K5300">
        <v>-2.0936139937466167E-2</v>
      </c>
      <c r="L5300" s="267">
        <v>3.9933266507075765E-3</v>
      </c>
    </row>
    <row r="5301" spans="1:12" ht="14.4" x14ac:dyDescent="0.3">
      <c r="A5301" s="8">
        <v>36445</v>
      </c>
      <c r="B5301" s="260">
        <v>1335.209961</v>
      </c>
      <c r="C5301" s="260">
        <v>1335.209961</v>
      </c>
      <c r="D5301" s="260">
        <v>1311.8000489999999</v>
      </c>
      <c r="E5301" s="260">
        <v>1313.040039</v>
      </c>
      <c r="F5301" s="261">
        <v>1313.040039</v>
      </c>
      <c r="G5301" s="260">
        <v>778300000</v>
      </c>
      <c r="H5301" s="263">
        <f t="shared" si="82"/>
        <v>-1.6604071754674425E-2</v>
      </c>
      <c r="I5301" s="262"/>
      <c r="J5301" s="266">
        <v>5299</v>
      </c>
      <c r="K5301">
        <v>-1.6604071754674425E-2</v>
      </c>
      <c r="L5301" s="267">
        <v>4.0012012065199741E-3</v>
      </c>
    </row>
    <row r="5302" spans="1:12" ht="14.4" x14ac:dyDescent="0.3">
      <c r="A5302" s="8">
        <v>36444</v>
      </c>
      <c r="B5302" s="260">
        <v>1336.0200199999999</v>
      </c>
      <c r="C5302" s="260">
        <v>1339.2299800000001</v>
      </c>
      <c r="D5302" s="260">
        <v>1332.959961</v>
      </c>
      <c r="E5302" s="260">
        <v>1335.209961</v>
      </c>
      <c r="F5302" s="261">
        <v>1335.209961</v>
      </c>
      <c r="G5302" s="260">
        <v>655900000</v>
      </c>
      <c r="H5302" s="263">
        <f t="shared" si="82"/>
        <v>-6.0632250106544821E-4</v>
      </c>
      <c r="I5302" s="262"/>
      <c r="J5302" s="266">
        <v>5300</v>
      </c>
      <c r="K5302">
        <v>-6.0632250106544821E-4</v>
      </c>
      <c r="L5302" s="267">
        <v>4.0015685604344719E-3</v>
      </c>
    </row>
    <row r="5303" spans="1:12" ht="14.4" x14ac:dyDescent="0.3">
      <c r="A5303" s="8">
        <v>36441</v>
      </c>
      <c r="B5303" s="260">
        <v>1317.6400149999999</v>
      </c>
      <c r="C5303" s="260">
        <v>1336.6099850000001</v>
      </c>
      <c r="D5303" s="260">
        <v>1311.880005</v>
      </c>
      <c r="E5303" s="260">
        <v>1336.0200199999999</v>
      </c>
      <c r="F5303" s="261">
        <v>1336.0200199999999</v>
      </c>
      <c r="G5303" s="260">
        <v>897300000</v>
      </c>
      <c r="H5303" s="263">
        <f t="shared" si="82"/>
        <v>1.3949185506482956E-2</v>
      </c>
      <c r="I5303" s="262"/>
      <c r="J5303" s="266">
        <v>5301</v>
      </c>
      <c r="K5303">
        <v>1.3949185506482956E-2</v>
      </c>
      <c r="L5303" s="267">
        <v>4.0025086720878933E-3</v>
      </c>
    </row>
    <row r="5304" spans="1:12" ht="14.4" x14ac:dyDescent="0.3">
      <c r="A5304" s="8">
        <v>36440</v>
      </c>
      <c r="B5304" s="260">
        <v>1325.400024</v>
      </c>
      <c r="C5304" s="260">
        <v>1328.0500489999999</v>
      </c>
      <c r="D5304" s="260">
        <v>1314.130005</v>
      </c>
      <c r="E5304" s="260">
        <v>1317.6400149999999</v>
      </c>
      <c r="F5304" s="261">
        <v>1317.6400149999999</v>
      </c>
      <c r="G5304" s="260">
        <v>827800000</v>
      </c>
      <c r="H5304" s="263">
        <f t="shared" si="82"/>
        <v>-5.8548429602262343E-3</v>
      </c>
      <c r="I5304" s="262"/>
      <c r="J5304" s="266">
        <v>5302</v>
      </c>
      <c r="K5304">
        <v>-5.8548429602262343E-3</v>
      </c>
      <c r="L5304" s="267">
        <v>4.002562480098064E-3</v>
      </c>
    </row>
    <row r="5305" spans="1:12" ht="14.4" x14ac:dyDescent="0.3">
      <c r="A5305" s="8">
        <v>36439</v>
      </c>
      <c r="B5305" s="260">
        <v>1301.349976</v>
      </c>
      <c r="C5305" s="260">
        <v>1325.459961</v>
      </c>
      <c r="D5305" s="260">
        <v>1301.349976</v>
      </c>
      <c r="E5305" s="260">
        <v>1325.400024</v>
      </c>
      <c r="F5305" s="261">
        <v>1325.400024</v>
      </c>
      <c r="G5305" s="260">
        <v>895200000</v>
      </c>
      <c r="H5305" s="263">
        <f t="shared" si="82"/>
        <v>1.8480845616890427E-2</v>
      </c>
      <c r="I5305" s="262"/>
      <c r="J5305" s="266">
        <v>5303</v>
      </c>
      <c r="K5305">
        <v>1.8480845616890427E-2</v>
      </c>
      <c r="L5305" s="267">
        <v>4.0043256713211562E-3</v>
      </c>
    </row>
    <row r="5306" spans="1:12" ht="14.4" x14ac:dyDescent="0.3">
      <c r="A5306" s="8">
        <v>36438</v>
      </c>
      <c r="B5306" s="260">
        <v>1304.599976</v>
      </c>
      <c r="C5306" s="260">
        <v>1316.410034</v>
      </c>
      <c r="D5306" s="260">
        <v>1286.4399410000001</v>
      </c>
      <c r="E5306" s="260">
        <v>1301.349976</v>
      </c>
      <c r="F5306" s="261">
        <v>1301.349976</v>
      </c>
      <c r="G5306" s="260">
        <v>965700000</v>
      </c>
      <c r="H5306" s="263">
        <f t="shared" si="82"/>
        <v>-2.4911850833883504E-3</v>
      </c>
      <c r="I5306" s="262"/>
      <c r="J5306" s="266">
        <v>5304</v>
      </c>
      <c r="K5306">
        <v>-2.4911850833883504E-3</v>
      </c>
      <c r="L5306" s="267">
        <v>4.0055841913147405E-3</v>
      </c>
    </row>
    <row r="5307" spans="1:12" ht="14.4" x14ac:dyDescent="0.3">
      <c r="A5307" s="8">
        <v>36437</v>
      </c>
      <c r="B5307" s="260">
        <v>1282.8100589999999</v>
      </c>
      <c r="C5307" s="260">
        <v>1304.599976</v>
      </c>
      <c r="D5307" s="260">
        <v>1282.8100589999999</v>
      </c>
      <c r="E5307" s="260">
        <v>1304.599976</v>
      </c>
      <c r="F5307" s="261">
        <v>1304.599976</v>
      </c>
      <c r="G5307" s="260">
        <v>803300000</v>
      </c>
      <c r="H5307" s="263">
        <f t="shared" si="82"/>
        <v>1.6986082114904946E-2</v>
      </c>
      <c r="I5307" s="262"/>
      <c r="J5307" s="266">
        <v>5305</v>
      </c>
      <c r="K5307">
        <v>1.6986082114904946E-2</v>
      </c>
      <c r="L5307" s="267">
        <v>4.0073351229464012E-3</v>
      </c>
    </row>
    <row r="5308" spans="1:12" ht="14.4" x14ac:dyDescent="0.3">
      <c r="A5308" s="8">
        <v>36434</v>
      </c>
      <c r="B5308" s="260">
        <v>1282.709961</v>
      </c>
      <c r="C5308" s="260">
        <v>1283.170044</v>
      </c>
      <c r="D5308" s="260">
        <v>1265.780029</v>
      </c>
      <c r="E5308" s="260">
        <v>1282.8100589999999</v>
      </c>
      <c r="F5308" s="261">
        <v>1282.8100589999999</v>
      </c>
      <c r="G5308" s="260">
        <v>896200000</v>
      </c>
      <c r="H5308" s="263">
        <f t="shared" si="82"/>
        <v>7.803634729853712E-5</v>
      </c>
      <c r="I5308" s="262"/>
      <c r="J5308" s="266">
        <v>5306</v>
      </c>
      <c r="K5308">
        <v>7.803634729853712E-5</v>
      </c>
      <c r="L5308" s="267">
        <v>4.0120503628685101E-3</v>
      </c>
    </row>
    <row r="5309" spans="1:12" ht="14.4" x14ac:dyDescent="0.3">
      <c r="A5309" s="8">
        <v>36433</v>
      </c>
      <c r="B5309" s="260">
        <v>1268.369995</v>
      </c>
      <c r="C5309" s="260">
        <v>1291.3100589999999</v>
      </c>
      <c r="D5309" s="260">
        <v>1268.369995</v>
      </c>
      <c r="E5309" s="260">
        <v>1282.709961</v>
      </c>
      <c r="F5309" s="261">
        <v>1282.709961</v>
      </c>
      <c r="G5309" s="260">
        <v>1017600000</v>
      </c>
      <c r="H5309" s="263">
        <f t="shared" si="82"/>
        <v>1.1305822478085351E-2</v>
      </c>
      <c r="I5309" s="262"/>
      <c r="J5309" s="266">
        <v>5307</v>
      </c>
      <c r="K5309">
        <v>1.1305822478085351E-2</v>
      </c>
      <c r="L5309" s="267">
        <v>4.0122643769438006E-3</v>
      </c>
    </row>
    <row r="5310" spans="1:12" ht="14.4" x14ac:dyDescent="0.3">
      <c r="A5310" s="8">
        <v>36432</v>
      </c>
      <c r="B5310" s="260">
        <v>1282.1999510000001</v>
      </c>
      <c r="C5310" s="260">
        <v>1288.829956</v>
      </c>
      <c r="D5310" s="260">
        <v>1268.160034</v>
      </c>
      <c r="E5310" s="260">
        <v>1268.369995</v>
      </c>
      <c r="F5310" s="261">
        <v>1268.369995</v>
      </c>
      <c r="G5310" s="260">
        <v>856000000</v>
      </c>
      <c r="H5310" s="263">
        <f t="shared" si="82"/>
        <v>-1.0786114902916602E-2</v>
      </c>
      <c r="I5310" s="262"/>
      <c r="J5310" s="266">
        <v>5308</v>
      </c>
      <c r="K5310">
        <v>-1.0786114902916602E-2</v>
      </c>
      <c r="L5310" s="267">
        <v>4.0163556240282909E-3</v>
      </c>
    </row>
    <row r="5311" spans="1:12" ht="14.4" x14ac:dyDescent="0.3">
      <c r="A5311" s="8">
        <v>36431</v>
      </c>
      <c r="B5311" s="260">
        <v>1283.3100589999999</v>
      </c>
      <c r="C5311" s="260">
        <v>1285.5500489999999</v>
      </c>
      <c r="D5311" s="260">
        <v>1256.26001</v>
      </c>
      <c r="E5311" s="260">
        <v>1282.1999510000001</v>
      </c>
      <c r="F5311" s="261">
        <v>1282.1999510000001</v>
      </c>
      <c r="G5311" s="260">
        <v>885400000</v>
      </c>
      <c r="H5311" s="263">
        <f t="shared" si="82"/>
        <v>-8.6503490891740508E-4</v>
      </c>
      <c r="I5311" s="262"/>
      <c r="J5311" s="266">
        <v>5309</v>
      </c>
      <c r="K5311">
        <v>-8.6503490891740508E-4</v>
      </c>
      <c r="L5311" s="267">
        <v>4.0208220041505994E-3</v>
      </c>
    </row>
    <row r="5312" spans="1:12" ht="14.4" x14ac:dyDescent="0.3">
      <c r="A5312" s="8">
        <v>36430</v>
      </c>
      <c r="B5312" s="260">
        <v>1277.3599850000001</v>
      </c>
      <c r="C5312" s="260">
        <v>1295.030029</v>
      </c>
      <c r="D5312" s="260">
        <v>1277.3599850000001</v>
      </c>
      <c r="E5312" s="260">
        <v>1283.3100589999999</v>
      </c>
      <c r="F5312" s="261">
        <v>1283.3100589999999</v>
      </c>
      <c r="G5312" s="260">
        <v>780600000</v>
      </c>
      <c r="H5312" s="263">
        <f t="shared" si="82"/>
        <v>4.6581027039138525E-3</v>
      </c>
      <c r="I5312" s="262"/>
      <c r="J5312" s="266">
        <v>5310</v>
      </c>
      <c r="K5312">
        <v>4.6581027039138525E-3</v>
      </c>
      <c r="L5312" s="267">
        <v>4.0237055188797003E-3</v>
      </c>
    </row>
    <row r="5313" spans="1:12" ht="14.4" x14ac:dyDescent="0.3">
      <c r="A5313" s="8">
        <v>36427</v>
      </c>
      <c r="B5313" s="260">
        <v>1280.410034</v>
      </c>
      <c r="C5313" s="260">
        <v>1281.170044</v>
      </c>
      <c r="D5313" s="260">
        <v>1263.839966</v>
      </c>
      <c r="E5313" s="260">
        <v>1277.3599850000001</v>
      </c>
      <c r="F5313" s="261">
        <v>1277.3599850000001</v>
      </c>
      <c r="G5313" s="260">
        <v>872800000</v>
      </c>
      <c r="H5313" s="263">
        <f t="shared" si="82"/>
        <v>-2.3820877055075818E-3</v>
      </c>
      <c r="I5313" s="262"/>
      <c r="J5313" s="266">
        <v>5311</v>
      </c>
      <c r="K5313">
        <v>-2.3820877055075818E-3</v>
      </c>
      <c r="L5313" s="267">
        <v>4.0286358437744132E-3</v>
      </c>
    </row>
    <row r="5314" spans="1:12" ht="14.4" x14ac:dyDescent="0.3">
      <c r="A5314" s="8">
        <v>36426</v>
      </c>
      <c r="B5314" s="260">
        <v>1310.51001</v>
      </c>
      <c r="C5314" s="260">
        <v>1315.25</v>
      </c>
      <c r="D5314" s="260">
        <v>1277.3000489999999</v>
      </c>
      <c r="E5314" s="260">
        <v>1280.410034</v>
      </c>
      <c r="F5314" s="261">
        <v>1280.410034</v>
      </c>
      <c r="G5314" s="260">
        <v>890800000</v>
      </c>
      <c r="H5314" s="263">
        <f t="shared" si="82"/>
        <v>-2.2968138946149651E-2</v>
      </c>
      <c r="I5314" s="262"/>
      <c r="J5314" s="266">
        <v>5312</v>
      </c>
      <c r="K5314">
        <v>-2.2968138946149651E-2</v>
      </c>
      <c r="L5314" s="267">
        <v>4.0299432992317915E-3</v>
      </c>
    </row>
    <row r="5315" spans="1:12" ht="14.4" x14ac:dyDescent="0.3">
      <c r="A5315" s="8">
        <v>36425</v>
      </c>
      <c r="B5315" s="260">
        <v>1307.579956</v>
      </c>
      <c r="C5315" s="260">
        <v>1316.1800539999999</v>
      </c>
      <c r="D5315" s="260">
        <v>1297.8100589999999</v>
      </c>
      <c r="E5315" s="260">
        <v>1310.51001</v>
      </c>
      <c r="F5315" s="261">
        <v>1310.51001</v>
      </c>
      <c r="G5315" s="260">
        <v>822200000</v>
      </c>
      <c r="H5315" s="263">
        <f t="shared" si="82"/>
        <v>2.2408220518791181E-3</v>
      </c>
      <c r="I5315" s="262"/>
      <c r="J5315" s="266">
        <v>5313</v>
      </c>
      <c r="K5315">
        <v>2.2408220518791181E-3</v>
      </c>
      <c r="L5315" s="267">
        <v>4.030278280601954E-3</v>
      </c>
    </row>
    <row r="5316" spans="1:12" ht="14.4" x14ac:dyDescent="0.3">
      <c r="A5316" s="8">
        <v>36424</v>
      </c>
      <c r="B5316" s="260">
        <v>1335.5200199999999</v>
      </c>
      <c r="C5316" s="260">
        <v>1335.530029</v>
      </c>
      <c r="D5316" s="260">
        <v>1301.969971</v>
      </c>
      <c r="E5316" s="260">
        <v>1307.579956</v>
      </c>
      <c r="F5316" s="261">
        <v>1307.579956</v>
      </c>
      <c r="G5316" s="260">
        <v>817300000</v>
      </c>
      <c r="H5316" s="263">
        <f t="shared" ref="H5316:H5379" si="83">(F5316-F5317)/F5317</f>
        <v>-2.0928075290772796E-2</v>
      </c>
      <c r="I5316" s="262"/>
      <c r="J5316" s="266">
        <v>5314</v>
      </c>
      <c r="K5316">
        <v>-2.0928075290772796E-2</v>
      </c>
      <c r="L5316" s="267">
        <v>4.0313176279877282E-3</v>
      </c>
    </row>
    <row r="5317" spans="1:12" ht="14.4" x14ac:dyDescent="0.3">
      <c r="A5317" s="8">
        <v>36423</v>
      </c>
      <c r="B5317" s="260">
        <v>1335.420044</v>
      </c>
      <c r="C5317" s="260">
        <v>1338.380005</v>
      </c>
      <c r="D5317" s="260">
        <v>1330.6099850000001</v>
      </c>
      <c r="E5317" s="260">
        <v>1335.530029</v>
      </c>
      <c r="F5317" s="261">
        <v>1335.530029</v>
      </c>
      <c r="G5317" s="260">
        <v>568000000</v>
      </c>
      <c r="H5317" s="263">
        <f t="shared" si="83"/>
        <v>8.2359854110480545E-5</v>
      </c>
      <c r="I5317" s="262"/>
      <c r="J5317" s="266">
        <v>5315</v>
      </c>
      <c r="K5317">
        <v>8.2359854110480545E-5</v>
      </c>
      <c r="L5317" s="267">
        <v>4.034732195317592E-3</v>
      </c>
    </row>
    <row r="5318" spans="1:12" ht="14.4" x14ac:dyDescent="0.3">
      <c r="A5318" s="8">
        <v>36420</v>
      </c>
      <c r="B5318" s="260">
        <v>1318.4799800000001</v>
      </c>
      <c r="C5318" s="260">
        <v>1337.589966</v>
      </c>
      <c r="D5318" s="260">
        <v>1318.4799800000001</v>
      </c>
      <c r="E5318" s="260">
        <v>1335.420044</v>
      </c>
      <c r="F5318" s="261">
        <v>1335.420044</v>
      </c>
      <c r="G5318" s="260">
        <v>861900000</v>
      </c>
      <c r="H5318" s="263">
        <f t="shared" si="83"/>
        <v>1.2848176883201437E-2</v>
      </c>
      <c r="I5318" s="262"/>
      <c r="J5318" s="266">
        <v>5316</v>
      </c>
      <c r="K5318">
        <v>1.2848176883201437E-2</v>
      </c>
      <c r="L5318" s="267">
        <v>4.0357685435132348E-3</v>
      </c>
    </row>
    <row r="5319" spans="1:12" ht="14.4" x14ac:dyDescent="0.3">
      <c r="A5319" s="8">
        <v>36419</v>
      </c>
      <c r="B5319" s="260">
        <v>1317.969971</v>
      </c>
      <c r="C5319" s="260">
        <v>1322.51001</v>
      </c>
      <c r="D5319" s="260">
        <v>1299.969971</v>
      </c>
      <c r="E5319" s="260">
        <v>1318.4799800000001</v>
      </c>
      <c r="F5319" s="261">
        <v>1318.4799800000001</v>
      </c>
      <c r="G5319" s="260">
        <v>739000000</v>
      </c>
      <c r="H5319" s="263">
        <f t="shared" si="83"/>
        <v>3.869655691875258E-4</v>
      </c>
      <c r="I5319" s="262"/>
      <c r="J5319" s="266">
        <v>5317</v>
      </c>
      <c r="K5319">
        <v>3.869655691875258E-4</v>
      </c>
      <c r="L5319" s="267">
        <v>4.0415194181464666E-3</v>
      </c>
    </row>
    <row r="5320" spans="1:12" ht="14.4" x14ac:dyDescent="0.3">
      <c r="A5320" s="8">
        <v>36418</v>
      </c>
      <c r="B5320" s="260">
        <v>1336.290039</v>
      </c>
      <c r="C5320" s="260">
        <v>1347.209961</v>
      </c>
      <c r="D5320" s="260">
        <v>1317.969971</v>
      </c>
      <c r="E5320" s="260">
        <v>1317.969971</v>
      </c>
      <c r="F5320" s="261">
        <v>1317.969971</v>
      </c>
      <c r="G5320" s="260">
        <v>787300000</v>
      </c>
      <c r="H5320" s="263">
        <f t="shared" si="83"/>
        <v>-1.3709649451334413E-2</v>
      </c>
      <c r="I5320" s="262"/>
      <c r="J5320" s="266">
        <v>5318</v>
      </c>
      <c r="K5320">
        <v>-1.3709649451334413E-2</v>
      </c>
      <c r="L5320" s="267">
        <v>4.0419491296382884E-3</v>
      </c>
    </row>
    <row r="5321" spans="1:12" ht="14.4" x14ac:dyDescent="0.3">
      <c r="A5321" s="8">
        <v>36417</v>
      </c>
      <c r="B5321" s="260">
        <v>1344.130005</v>
      </c>
      <c r="C5321" s="260">
        <v>1344.1800539999999</v>
      </c>
      <c r="D5321" s="260">
        <v>1330.6099850000001</v>
      </c>
      <c r="E5321" s="260">
        <v>1336.290039</v>
      </c>
      <c r="F5321" s="261">
        <v>1336.290039</v>
      </c>
      <c r="G5321" s="260">
        <v>734500000</v>
      </c>
      <c r="H5321" s="263">
        <f t="shared" si="83"/>
        <v>-5.8327438349239169E-3</v>
      </c>
      <c r="I5321" s="262"/>
      <c r="J5321" s="266">
        <v>5319</v>
      </c>
      <c r="K5321">
        <v>-5.8327438349239169E-3</v>
      </c>
      <c r="L5321" s="267">
        <v>4.0474032319839119E-3</v>
      </c>
    </row>
    <row r="5322" spans="1:12" ht="14.4" x14ac:dyDescent="0.3">
      <c r="A5322" s="8">
        <v>36416</v>
      </c>
      <c r="B5322" s="260">
        <v>1351.660034</v>
      </c>
      <c r="C5322" s="260">
        <v>1351.660034</v>
      </c>
      <c r="D5322" s="260">
        <v>1341.6999510000001</v>
      </c>
      <c r="E5322" s="260">
        <v>1344.130005</v>
      </c>
      <c r="F5322" s="261">
        <v>1344.130005</v>
      </c>
      <c r="G5322" s="260">
        <v>657900000</v>
      </c>
      <c r="H5322" s="263">
        <f t="shared" si="83"/>
        <v>-5.5709489151027254E-3</v>
      </c>
      <c r="I5322" s="262"/>
      <c r="J5322" s="266">
        <v>5320</v>
      </c>
      <c r="K5322">
        <v>-5.5709489151027254E-3</v>
      </c>
      <c r="L5322" s="267">
        <v>4.0484519040855258E-3</v>
      </c>
    </row>
    <row r="5323" spans="1:12" ht="14.4" x14ac:dyDescent="0.3">
      <c r="A5323" s="8">
        <v>36413</v>
      </c>
      <c r="B5323" s="260">
        <v>1347.660034</v>
      </c>
      <c r="C5323" s="260">
        <v>1357.619995</v>
      </c>
      <c r="D5323" s="260">
        <v>1346.1999510000001</v>
      </c>
      <c r="E5323" s="260">
        <v>1351.660034</v>
      </c>
      <c r="F5323" s="261">
        <v>1351.660034</v>
      </c>
      <c r="G5323" s="260">
        <v>808500000</v>
      </c>
      <c r="H5323" s="263">
        <f t="shared" si="83"/>
        <v>2.9681076080646019E-3</v>
      </c>
      <c r="I5323" s="262"/>
      <c r="J5323" s="266">
        <v>5321</v>
      </c>
      <c r="K5323">
        <v>2.9681076080646019E-3</v>
      </c>
      <c r="L5323" s="267">
        <v>4.0489847741788168E-3</v>
      </c>
    </row>
    <row r="5324" spans="1:12" ht="14.4" x14ac:dyDescent="0.3">
      <c r="A5324" s="8">
        <v>36412</v>
      </c>
      <c r="B5324" s="260">
        <v>1344.150024</v>
      </c>
      <c r="C5324" s="260">
        <v>1347.660034</v>
      </c>
      <c r="D5324" s="260">
        <v>1333.910034</v>
      </c>
      <c r="E5324" s="260">
        <v>1347.660034</v>
      </c>
      <c r="F5324" s="261">
        <v>1347.660034</v>
      </c>
      <c r="G5324" s="260">
        <v>773900000</v>
      </c>
      <c r="H5324" s="263">
        <f t="shared" si="83"/>
        <v>2.6113230943928963E-3</v>
      </c>
      <c r="I5324" s="262"/>
      <c r="J5324" s="266">
        <v>5322</v>
      </c>
      <c r="K5324">
        <v>2.6113230943928963E-3</v>
      </c>
      <c r="L5324" s="267">
        <v>4.0499741783159337E-3</v>
      </c>
    </row>
    <row r="5325" spans="1:12" ht="14.4" x14ac:dyDescent="0.3">
      <c r="A5325" s="8">
        <v>36411</v>
      </c>
      <c r="B5325" s="260">
        <v>1350.4499510000001</v>
      </c>
      <c r="C5325" s="260">
        <v>1355.1800539999999</v>
      </c>
      <c r="D5325" s="260">
        <v>1337.3599850000001</v>
      </c>
      <c r="E5325" s="260">
        <v>1344.150024</v>
      </c>
      <c r="F5325" s="261">
        <v>1344.150024</v>
      </c>
      <c r="G5325" s="260">
        <v>791200000</v>
      </c>
      <c r="H5325" s="263">
        <f t="shared" si="83"/>
        <v>-4.6650577426693724E-3</v>
      </c>
      <c r="I5325" s="262"/>
      <c r="J5325" s="266">
        <v>5323</v>
      </c>
      <c r="K5325">
        <v>-4.6650577426693724E-3</v>
      </c>
      <c r="L5325" s="267">
        <v>4.0513765543283495E-3</v>
      </c>
    </row>
    <row r="5326" spans="1:12" ht="14.4" x14ac:dyDescent="0.3">
      <c r="A5326" s="8">
        <v>36410</v>
      </c>
      <c r="B5326" s="260">
        <v>1357.23999</v>
      </c>
      <c r="C5326" s="260">
        <v>1361.3900149999999</v>
      </c>
      <c r="D5326" s="260">
        <v>1349.589966</v>
      </c>
      <c r="E5326" s="260">
        <v>1350.4499510000001</v>
      </c>
      <c r="F5326" s="261">
        <v>1350.4499510000001</v>
      </c>
      <c r="G5326" s="260">
        <v>715300000</v>
      </c>
      <c r="H5326" s="263">
        <f t="shared" si="83"/>
        <v>-5.0028285712388851E-3</v>
      </c>
      <c r="I5326" s="262"/>
      <c r="J5326" s="266">
        <v>5324</v>
      </c>
      <c r="K5326">
        <v>-5.0028285712388851E-3</v>
      </c>
      <c r="L5326" s="267">
        <v>4.0566689684615768E-3</v>
      </c>
    </row>
    <row r="5327" spans="1:12" ht="14.4" x14ac:dyDescent="0.3">
      <c r="A5327" s="8">
        <v>36406</v>
      </c>
      <c r="B5327" s="260">
        <v>1319.1099850000001</v>
      </c>
      <c r="C5327" s="260">
        <v>1357.73999</v>
      </c>
      <c r="D5327" s="260">
        <v>1319.1099850000001</v>
      </c>
      <c r="E5327" s="260">
        <v>1357.23999</v>
      </c>
      <c r="F5327" s="261">
        <v>1357.23999</v>
      </c>
      <c r="G5327" s="260">
        <v>663200000</v>
      </c>
      <c r="H5327" s="263">
        <f t="shared" si="83"/>
        <v>2.8905857308024228E-2</v>
      </c>
      <c r="I5327" s="262"/>
      <c r="J5327" s="266">
        <v>5325</v>
      </c>
      <c r="K5327">
        <v>2.8905857308024228E-2</v>
      </c>
      <c r="L5327" s="267">
        <v>4.0605617654640479E-3</v>
      </c>
    </row>
    <row r="5328" spans="1:12" ht="14.4" x14ac:dyDescent="0.3">
      <c r="A5328" s="8">
        <v>36405</v>
      </c>
      <c r="B5328" s="260">
        <v>1331.0699460000001</v>
      </c>
      <c r="C5328" s="260">
        <v>1331.0699460000001</v>
      </c>
      <c r="D5328" s="260">
        <v>1304.880005</v>
      </c>
      <c r="E5328" s="260">
        <v>1319.1099850000001</v>
      </c>
      <c r="F5328" s="261">
        <v>1319.1099850000001</v>
      </c>
      <c r="G5328" s="260">
        <v>687100000</v>
      </c>
      <c r="H5328" s="263">
        <f t="shared" si="83"/>
        <v>-8.9852235308451774E-3</v>
      </c>
      <c r="I5328" s="262"/>
      <c r="J5328" s="266">
        <v>5326</v>
      </c>
      <c r="K5328">
        <v>-8.9852235308451774E-3</v>
      </c>
      <c r="L5328" s="267">
        <v>4.0617503937481559E-3</v>
      </c>
    </row>
    <row r="5329" spans="1:12" ht="14.4" x14ac:dyDescent="0.3">
      <c r="A5329" s="8">
        <v>36404</v>
      </c>
      <c r="B5329" s="260">
        <v>1320.410034</v>
      </c>
      <c r="C5329" s="260">
        <v>1331.1800539999999</v>
      </c>
      <c r="D5329" s="260">
        <v>1320.3900149999999</v>
      </c>
      <c r="E5329" s="260">
        <v>1331.0699460000001</v>
      </c>
      <c r="F5329" s="261">
        <v>1331.0699460000001</v>
      </c>
      <c r="G5329" s="260">
        <v>708200000</v>
      </c>
      <c r="H5329" s="263">
        <f t="shared" si="83"/>
        <v>8.0731831215394081E-3</v>
      </c>
      <c r="I5329" s="262"/>
      <c r="J5329" s="266">
        <v>5327</v>
      </c>
      <c r="K5329">
        <v>8.0731831215394081E-3</v>
      </c>
      <c r="L5329" s="267">
        <v>4.0641667971809629E-3</v>
      </c>
    </row>
    <row r="5330" spans="1:12" ht="14.4" x14ac:dyDescent="0.3">
      <c r="A5330" s="8">
        <v>36403</v>
      </c>
      <c r="B5330" s="260">
        <v>1324.0200199999999</v>
      </c>
      <c r="C5330" s="260">
        <v>1333.2700199999999</v>
      </c>
      <c r="D5330" s="260">
        <v>1306.959961</v>
      </c>
      <c r="E5330" s="260">
        <v>1320.410034</v>
      </c>
      <c r="F5330" s="261">
        <v>1320.410034</v>
      </c>
      <c r="G5330" s="260">
        <v>861700000</v>
      </c>
      <c r="H5330" s="263">
        <f t="shared" si="83"/>
        <v>-2.7265343011957897E-3</v>
      </c>
      <c r="I5330" s="262"/>
      <c r="J5330" s="266">
        <v>5328</v>
      </c>
      <c r="K5330">
        <v>-2.7265343011957897E-3</v>
      </c>
      <c r="L5330" s="267">
        <v>4.0667408525843877E-3</v>
      </c>
    </row>
    <row r="5331" spans="1:12" ht="14.4" x14ac:dyDescent="0.3">
      <c r="A5331" s="8">
        <v>36402</v>
      </c>
      <c r="B5331" s="260">
        <v>1348.2700199999999</v>
      </c>
      <c r="C5331" s="260">
        <v>1350.6999510000001</v>
      </c>
      <c r="D5331" s="260">
        <v>1322.8000489999999</v>
      </c>
      <c r="E5331" s="260">
        <v>1324.0200199999999</v>
      </c>
      <c r="F5331" s="261">
        <v>1324.0200199999999</v>
      </c>
      <c r="G5331" s="260">
        <v>597900000</v>
      </c>
      <c r="H5331" s="263">
        <f t="shared" si="83"/>
        <v>-1.7986011437085874E-2</v>
      </c>
      <c r="I5331" s="262"/>
      <c r="J5331" s="266">
        <v>5329</v>
      </c>
      <c r="K5331">
        <v>-1.7986011437085874E-2</v>
      </c>
      <c r="L5331" s="267">
        <v>4.0727005840515843E-3</v>
      </c>
    </row>
    <row r="5332" spans="1:12" ht="14.4" x14ac:dyDescent="0.3">
      <c r="A5332" s="8">
        <v>36399</v>
      </c>
      <c r="B5332" s="260">
        <v>1362.01001</v>
      </c>
      <c r="C5332" s="260">
        <v>1365.630005</v>
      </c>
      <c r="D5332" s="260">
        <v>1347.349976</v>
      </c>
      <c r="E5332" s="260">
        <v>1348.2700199999999</v>
      </c>
      <c r="F5332" s="261">
        <v>1348.2700199999999</v>
      </c>
      <c r="G5332" s="260">
        <v>570050000</v>
      </c>
      <c r="H5332" s="263">
        <f t="shared" si="83"/>
        <v>-1.0088024242934921E-2</v>
      </c>
      <c r="I5332" s="262"/>
      <c r="J5332" s="266">
        <v>5330</v>
      </c>
      <c r="K5332">
        <v>-1.0088024242934921E-2</v>
      </c>
      <c r="L5332" s="267">
        <v>4.074720643295681E-3</v>
      </c>
    </row>
    <row r="5333" spans="1:12" ht="14.4" x14ac:dyDescent="0.3">
      <c r="A5333" s="8">
        <v>36398</v>
      </c>
      <c r="B5333" s="260">
        <v>1381.790039</v>
      </c>
      <c r="C5333" s="260">
        <v>1381.790039</v>
      </c>
      <c r="D5333" s="260">
        <v>1361.530029</v>
      </c>
      <c r="E5333" s="260">
        <v>1362.01001</v>
      </c>
      <c r="F5333" s="261">
        <v>1362.01001</v>
      </c>
      <c r="G5333" s="260">
        <v>719000000</v>
      </c>
      <c r="H5333" s="263">
        <f t="shared" si="83"/>
        <v>-1.4314786213334407E-2</v>
      </c>
      <c r="I5333" s="262"/>
      <c r="J5333" s="266">
        <v>5331</v>
      </c>
      <c r="K5333">
        <v>-1.4314786213334407E-2</v>
      </c>
      <c r="L5333" s="267">
        <v>4.0747386048680077E-3</v>
      </c>
    </row>
    <row r="5334" spans="1:12" ht="14.4" x14ac:dyDescent="0.3">
      <c r="A5334" s="8">
        <v>36397</v>
      </c>
      <c r="B5334" s="260">
        <v>1363.5</v>
      </c>
      <c r="C5334" s="260">
        <v>1382.839966</v>
      </c>
      <c r="D5334" s="260">
        <v>1359.1999510000001</v>
      </c>
      <c r="E5334" s="260">
        <v>1381.790039</v>
      </c>
      <c r="F5334" s="261">
        <v>1381.790039</v>
      </c>
      <c r="G5334" s="260">
        <v>864600000</v>
      </c>
      <c r="H5334" s="263">
        <f t="shared" si="83"/>
        <v>1.3414036670333685E-2</v>
      </c>
      <c r="I5334" s="262"/>
      <c r="J5334" s="266">
        <v>5332</v>
      </c>
      <c r="K5334">
        <v>1.3414036670333685E-2</v>
      </c>
      <c r="L5334" s="267">
        <v>4.0759335616775199E-3</v>
      </c>
    </row>
    <row r="5335" spans="1:12" ht="14.4" x14ac:dyDescent="0.3">
      <c r="A5335" s="8">
        <v>36396</v>
      </c>
      <c r="B5335" s="260">
        <v>1360.219971</v>
      </c>
      <c r="C5335" s="260">
        <v>1373.3199460000001</v>
      </c>
      <c r="D5335" s="260">
        <v>1353.630005</v>
      </c>
      <c r="E5335" s="260">
        <v>1363.5</v>
      </c>
      <c r="F5335" s="261">
        <v>1363.5</v>
      </c>
      <c r="G5335" s="260">
        <v>732700000</v>
      </c>
      <c r="H5335" s="263">
        <f t="shared" si="83"/>
        <v>2.411396002066208E-3</v>
      </c>
      <c r="I5335" s="262"/>
      <c r="J5335" s="266">
        <v>5333</v>
      </c>
      <c r="K5335">
        <v>2.411396002066208E-3</v>
      </c>
      <c r="L5335" s="267">
        <v>4.0767602809595477E-3</v>
      </c>
    </row>
    <row r="5336" spans="1:12" ht="14.4" x14ac:dyDescent="0.3">
      <c r="A5336" s="8">
        <v>36395</v>
      </c>
      <c r="B5336" s="260">
        <v>1336.6099850000001</v>
      </c>
      <c r="C5336" s="260">
        <v>1360.23999</v>
      </c>
      <c r="D5336" s="260">
        <v>1336.6099850000001</v>
      </c>
      <c r="E5336" s="260">
        <v>1360.219971</v>
      </c>
      <c r="F5336" s="261">
        <v>1360.219971</v>
      </c>
      <c r="G5336" s="260">
        <v>682600000</v>
      </c>
      <c r="H5336" s="263">
        <f t="shared" si="83"/>
        <v>1.7664080221576329E-2</v>
      </c>
      <c r="I5336" s="262"/>
      <c r="J5336" s="266">
        <v>5334</v>
      </c>
      <c r="K5336">
        <v>1.7664080221576329E-2</v>
      </c>
      <c r="L5336" s="267">
        <v>4.080920306236132E-3</v>
      </c>
    </row>
    <row r="5337" spans="1:12" ht="14.4" x14ac:dyDescent="0.3">
      <c r="A5337" s="8">
        <v>36392</v>
      </c>
      <c r="B5337" s="260">
        <v>1323.589966</v>
      </c>
      <c r="C5337" s="260">
        <v>1336.6099850000001</v>
      </c>
      <c r="D5337" s="260">
        <v>1323.589966</v>
      </c>
      <c r="E5337" s="260">
        <v>1336.6099850000001</v>
      </c>
      <c r="F5337" s="261">
        <v>1336.6099850000001</v>
      </c>
      <c r="G5337" s="260">
        <v>661200000</v>
      </c>
      <c r="H5337" s="263">
        <f t="shared" si="83"/>
        <v>9.836897630274153E-3</v>
      </c>
      <c r="I5337" s="262"/>
      <c r="J5337" s="266">
        <v>5335</v>
      </c>
      <c r="K5337">
        <v>9.836897630274153E-3</v>
      </c>
      <c r="L5337" s="267">
        <v>4.083801443501337E-3</v>
      </c>
    </row>
    <row r="5338" spans="1:12" ht="14.4" x14ac:dyDescent="0.3">
      <c r="A5338" s="8">
        <v>36391</v>
      </c>
      <c r="B5338" s="260">
        <v>1332.839966</v>
      </c>
      <c r="C5338" s="260">
        <v>1332.839966</v>
      </c>
      <c r="D5338" s="260">
        <v>1315.349976</v>
      </c>
      <c r="E5338" s="260">
        <v>1323.589966</v>
      </c>
      <c r="F5338" s="261">
        <v>1323.589966</v>
      </c>
      <c r="G5338" s="260">
        <v>684200000</v>
      </c>
      <c r="H5338" s="263">
        <f t="shared" si="83"/>
        <v>-6.9400680021325231E-3</v>
      </c>
      <c r="I5338" s="262"/>
      <c r="J5338" s="266">
        <v>5336</v>
      </c>
      <c r="K5338">
        <v>-6.9400680021325231E-3</v>
      </c>
      <c r="L5338" s="267">
        <v>4.0851438780648321E-3</v>
      </c>
    </row>
    <row r="5339" spans="1:12" ht="14.4" x14ac:dyDescent="0.3">
      <c r="A5339" s="8">
        <v>36390</v>
      </c>
      <c r="B5339" s="260">
        <v>1344.160034</v>
      </c>
      <c r="C5339" s="260">
        <v>1344.160034</v>
      </c>
      <c r="D5339" s="260">
        <v>1332.130005</v>
      </c>
      <c r="E5339" s="260">
        <v>1332.839966</v>
      </c>
      <c r="F5339" s="261">
        <v>1332.839966</v>
      </c>
      <c r="G5339" s="260">
        <v>682800000</v>
      </c>
      <c r="H5339" s="263">
        <f t="shared" si="83"/>
        <v>-8.4216668504220622E-3</v>
      </c>
      <c r="I5339" s="262"/>
      <c r="J5339" s="266">
        <v>5337</v>
      </c>
      <c r="K5339">
        <v>-8.4216668504220622E-3</v>
      </c>
      <c r="L5339" s="267">
        <v>4.0886951849016303E-3</v>
      </c>
    </row>
    <row r="5340" spans="1:12" ht="14.4" x14ac:dyDescent="0.3">
      <c r="A5340" s="8">
        <v>36389</v>
      </c>
      <c r="B5340" s="260">
        <v>1330.7700199999999</v>
      </c>
      <c r="C5340" s="260">
        <v>1344.160034</v>
      </c>
      <c r="D5340" s="260">
        <v>1328.76001</v>
      </c>
      <c r="E5340" s="260">
        <v>1344.160034</v>
      </c>
      <c r="F5340" s="261">
        <v>1344.160034</v>
      </c>
      <c r="G5340" s="260">
        <v>691500000</v>
      </c>
      <c r="H5340" s="263">
        <f t="shared" si="83"/>
        <v>1.0061854263894573E-2</v>
      </c>
      <c r="I5340" s="262"/>
      <c r="J5340" s="266">
        <v>5338</v>
      </c>
      <c r="K5340">
        <v>1.0061854263894573E-2</v>
      </c>
      <c r="L5340" s="267">
        <v>4.0921389283654023E-3</v>
      </c>
    </row>
    <row r="5341" spans="1:12" ht="14.4" x14ac:dyDescent="0.3">
      <c r="A5341" s="8">
        <v>36388</v>
      </c>
      <c r="B5341" s="260">
        <v>1327.6800539999999</v>
      </c>
      <c r="C5341" s="260">
        <v>1331.0500489999999</v>
      </c>
      <c r="D5341" s="260">
        <v>1320.51001</v>
      </c>
      <c r="E5341" s="260">
        <v>1330.7700199999999</v>
      </c>
      <c r="F5341" s="261">
        <v>1330.7700199999999</v>
      </c>
      <c r="G5341" s="260">
        <v>583550000</v>
      </c>
      <c r="H5341" s="263">
        <f t="shared" si="83"/>
        <v>2.3273423372525896E-3</v>
      </c>
      <c r="I5341" s="262"/>
      <c r="J5341" s="266">
        <v>5339</v>
      </c>
      <c r="K5341">
        <v>2.3273423372525896E-3</v>
      </c>
      <c r="L5341" s="267">
        <v>4.0943084379728E-3</v>
      </c>
    </row>
    <row r="5342" spans="1:12" ht="14.4" x14ac:dyDescent="0.3">
      <c r="A5342" s="8">
        <v>36385</v>
      </c>
      <c r="B5342" s="260">
        <v>1298.160034</v>
      </c>
      <c r="C5342" s="260">
        <v>1327.719971</v>
      </c>
      <c r="D5342" s="260">
        <v>1298.160034</v>
      </c>
      <c r="E5342" s="260">
        <v>1327.6800539999999</v>
      </c>
      <c r="F5342" s="261">
        <v>1327.6800539999999</v>
      </c>
      <c r="G5342" s="260">
        <v>691700000</v>
      </c>
      <c r="H5342" s="263">
        <f t="shared" si="83"/>
        <v>2.2739892791985253E-2</v>
      </c>
      <c r="I5342" s="262"/>
      <c r="J5342" s="266">
        <v>5340</v>
      </c>
      <c r="K5342">
        <v>2.2739892791985253E-2</v>
      </c>
      <c r="L5342" s="267">
        <v>4.0954247808978684E-3</v>
      </c>
    </row>
    <row r="5343" spans="1:12" ht="14.4" x14ac:dyDescent="0.3">
      <c r="A5343" s="8">
        <v>36384</v>
      </c>
      <c r="B5343" s="260">
        <v>1301.9300539999999</v>
      </c>
      <c r="C5343" s="260">
        <v>1313.6099850000001</v>
      </c>
      <c r="D5343" s="260">
        <v>1298.0600589999999</v>
      </c>
      <c r="E5343" s="260">
        <v>1298.160034</v>
      </c>
      <c r="F5343" s="261">
        <v>1298.160034</v>
      </c>
      <c r="G5343" s="260">
        <v>745600000</v>
      </c>
      <c r="H5343" s="263">
        <f t="shared" si="83"/>
        <v>-2.8957162394531617E-3</v>
      </c>
      <c r="I5343" s="262"/>
      <c r="J5343" s="266">
        <v>5341</v>
      </c>
      <c r="K5343">
        <v>-2.8957162394531617E-3</v>
      </c>
      <c r="L5343" s="267">
        <v>4.0964998966543506E-3</v>
      </c>
    </row>
    <row r="5344" spans="1:12" ht="14.4" x14ac:dyDescent="0.3">
      <c r="A5344" s="8">
        <v>36383</v>
      </c>
      <c r="B5344" s="260">
        <v>1281.4300539999999</v>
      </c>
      <c r="C5344" s="260">
        <v>1301.9300539999999</v>
      </c>
      <c r="D5344" s="260">
        <v>1281.4300539999999</v>
      </c>
      <c r="E5344" s="260">
        <v>1301.9300539999999</v>
      </c>
      <c r="F5344" s="261">
        <v>1301.9300539999999</v>
      </c>
      <c r="G5344" s="260">
        <v>792300000</v>
      </c>
      <c r="H5344" s="263">
        <f t="shared" si="83"/>
        <v>1.5997751836714764E-2</v>
      </c>
      <c r="I5344" s="262"/>
      <c r="J5344" s="266">
        <v>5342</v>
      </c>
      <c r="K5344">
        <v>1.5997751836714764E-2</v>
      </c>
      <c r="L5344" s="267">
        <v>4.0973820210256431E-3</v>
      </c>
    </row>
    <row r="5345" spans="1:12" ht="14.4" x14ac:dyDescent="0.3">
      <c r="A5345" s="8">
        <v>36382</v>
      </c>
      <c r="B5345" s="260">
        <v>1297.8000489999999</v>
      </c>
      <c r="C5345" s="260">
        <v>1298.619995</v>
      </c>
      <c r="D5345" s="260">
        <v>1267.7299800000001</v>
      </c>
      <c r="E5345" s="260">
        <v>1281.4300539999999</v>
      </c>
      <c r="F5345" s="261">
        <v>1281.4300539999999</v>
      </c>
      <c r="G5345" s="260">
        <v>836200000</v>
      </c>
      <c r="H5345" s="263">
        <f t="shared" si="83"/>
        <v>-1.2613649546872547E-2</v>
      </c>
      <c r="I5345" s="262"/>
      <c r="J5345" s="266">
        <v>5343</v>
      </c>
      <c r="K5345">
        <v>-1.2613649546872547E-2</v>
      </c>
      <c r="L5345" s="267">
        <v>4.0980455174692261E-3</v>
      </c>
    </row>
    <row r="5346" spans="1:12" ht="14.4" x14ac:dyDescent="0.3">
      <c r="A5346" s="8">
        <v>36381</v>
      </c>
      <c r="B5346" s="260">
        <v>1300.290039</v>
      </c>
      <c r="C5346" s="260">
        <v>1306.6800539999999</v>
      </c>
      <c r="D5346" s="260">
        <v>1295.98999</v>
      </c>
      <c r="E5346" s="260">
        <v>1297.8000489999999</v>
      </c>
      <c r="F5346" s="261">
        <v>1297.8000489999999</v>
      </c>
      <c r="G5346" s="260">
        <v>684300000</v>
      </c>
      <c r="H5346" s="263">
        <f t="shared" si="83"/>
        <v>-1.9149496845449836E-3</v>
      </c>
      <c r="I5346" s="262"/>
      <c r="J5346" s="266">
        <v>5344</v>
      </c>
      <c r="K5346">
        <v>-1.9149496845449836E-3</v>
      </c>
      <c r="L5346" s="267">
        <v>4.1087721365509191E-3</v>
      </c>
    </row>
    <row r="5347" spans="1:12" ht="14.4" x14ac:dyDescent="0.3">
      <c r="A5347" s="8">
        <v>36378</v>
      </c>
      <c r="B5347" s="260">
        <v>1313.709961</v>
      </c>
      <c r="C5347" s="260">
        <v>1316.73999</v>
      </c>
      <c r="D5347" s="260">
        <v>1293.1899410000001</v>
      </c>
      <c r="E5347" s="260">
        <v>1300.290039</v>
      </c>
      <c r="F5347" s="261">
        <v>1300.290039</v>
      </c>
      <c r="G5347" s="260">
        <v>698900000</v>
      </c>
      <c r="H5347" s="263">
        <f t="shared" si="83"/>
        <v>-1.0215285259605368E-2</v>
      </c>
      <c r="I5347" s="262"/>
      <c r="J5347" s="266">
        <v>5345</v>
      </c>
      <c r="K5347">
        <v>-1.0215285259605368E-2</v>
      </c>
      <c r="L5347" s="267">
        <v>4.1104174792071114E-3</v>
      </c>
    </row>
    <row r="5348" spans="1:12" ht="14.4" x14ac:dyDescent="0.3">
      <c r="A5348" s="8">
        <v>36377</v>
      </c>
      <c r="B5348" s="260">
        <v>1305.329956</v>
      </c>
      <c r="C5348" s="260">
        <v>1313.709961</v>
      </c>
      <c r="D5348" s="260">
        <v>1287.2299800000001</v>
      </c>
      <c r="E5348" s="260">
        <v>1313.709961</v>
      </c>
      <c r="F5348" s="261">
        <v>1313.709961</v>
      </c>
      <c r="G5348" s="260">
        <v>859300000</v>
      </c>
      <c r="H5348" s="263">
        <f t="shared" si="83"/>
        <v>6.4198365796180219E-3</v>
      </c>
      <c r="I5348" s="262"/>
      <c r="J5348" s="266">
        <v>5346</v>
      </c>
      <c r="K5348">
        <v>6.4198365796180219E-3</v>
      </c>
      <c r="L5348" s="267">
        <v>4.1139002648687374E-3</v>
      </c>
    </row>
    <row r="5349" spans="1:12" ht="14.4" x14ac:dyDescent="0.3">
      <c r="A5349" s="8">
        <v>36376</v>
      </c>
      <c r="B5349" s="260">
        <v>1322.1800539999999</v>
      </c>
      <c r="C5349" s="260">
        <v>1330.160034</v>
      </c>
      <c r="D5349" s="260">
        <v>1304.5</v>
      </c>
      <c r="E5349" s="260">
        <v>1305.329956</v>
      </c>
      <c r="F5349" s="261">
        <v>1305.329956</v>
      </c>
      <c r="G5349" s="260">
        <v>789300000</v>
      </c>
      <c r="H5349" s="263">
        <f t="shared" si="83"/>
        <v>-1.2744178033107652E-2</v>
      </c>
      <c r="I5349" s="262"/>
      <c r="J5349" s="266">
        <v>5347</v>
      </c>
      <c r="K5349">
        <v>-1.2744178033107652E-2</v>
      </c>
      <c r="L5349" s="267">
        <v>4.1170578580605726E-3</v>
      </c>
    </row>
    <row r="5350" spans="1:12" ht="14.4" x14ac:dyDescent="0.3">
      <c r="A5350" s="8">
        <v>36375</v>
      </c>
      <c r="B5350" s="260">
        <v>1328.0500489999999</v>
      </c>
      <c r="C5350" s="260">
        <v>1336.130005</v>
      </c>
      <c r="D5350" s="260">
        <v>1314.910034</v>
      </c>
      <c r="E5350" s="260">
        <v>1322.1800539999999</v>
      </c>
      <c r="F5350" s="261">
        <v>1322.1800539999999</v>
      </c>
      <c r="G5350" s="260">
        <v>739600000</v>
      </c>
      <c r="H5350" s="263">
        <f t="shared" si="83"/>
        <v>-4.4200103786901914E-3</v>
      </c>
      <c r="I5350" s="262"/>
      <c r="J5350" s="266">
        <v>5348</v>
      </c>
      <c r="K5350">
        <v>-4.4200103786901914E-3</v>
      </c>
      <c r="L5350" s="267">
        <v>4.1233837950230808E-3</v>
      </c>
    </row>
    <row r="5351" spans="1:12" ht="14.4" x14ac:dyDescent="0.3">
      <c r="A5351" s="8">
        <v>36374</v>
      </c>
      <c r="B5351" s="260">
        <v>1328.719971</v>
      </c>
      <c r="C5351" s="260">
        <v>1344.6899410000001</v>
      </c>
      <c r="D5351" s="260">
        <v>1325.209961</v>
      </c>
      <c r="E5351" s="260">
        <v>1328.0500489999999</v>
      </c>
      <c r="F5351" s="261">
        <v>1328.0500489999999</v>
      </c>
      <c r="G5351" s="260">
        <v>649550000</v>
      </c>
      <c r="H5351" s="263">
        <f t="shared" si="83"/>
        <v>-5.0418599450707162E-4</v>
      </c>
      <c r="I5351" s="262"/>
      <c r="J5351" s="266">
        <v>5349</v>
      </c>
      <c r="K5351">
        <v>-5.0418599450707162E-4</v>
      </c>
      <c r="L5351" s="267">
        <v>4.1235057887003433E-3</v>
      </c>
    </row>
    <row r="5352" spans="1:12" ht="14.4" x14ac:dyDescent="0.3">
      <c r="A5352" s="8">
        <v>36371</v>
      </c>
      <c r="B5352" s="260">
        <v>1341.030029</v>
      </c>
      <c r="C5352" s="260">
        <v>1350.920044</v>
      </c>
      <c r="D5352" s="260">
        <v>1328.48999</v>
      </c>
      <c r="E5352" s="260">
        <v>1328.719971</v>
      </c>
      <c r="F5352" s="261">
        <v>1328.719971</v>
      </c>
      <c r="G5352" s="260">
        <v>736800000</v>
      </c>
      <c r="H5352" s="263">
        <f t="shared" si="83"/>
        <v>-9.1795543230151089E-3</v>
      </c>
      <c r="I5352" s="262"/>
      <c r="J5352" s="266">
        <v>5350</v>
      </c>
      <c r="K5352">
        <v>-9.1795543230151089E-3</v>
      </c>
      <c r="L5352" s="267">
        <v>4.1235143687404401E-3</v>
      </c>
    </row>
    <row r="5353" spans="1:12" ht="14.4" x14ac:dyDescent="0.3">
      <c r="A5353" s="8">
        <v>36370</v>
      </c>
      <c r="B5353" s="260">
        <v>1365.400024</v>
      </c>
      <c r="C5353" s="260">
        <v>1365.400024</v>
      </c>
      <c r="D5353" s="260">
        <v>1332.8199460000001</v>
      </c>
      <c r="E5353" s="260">
        <v>1341.030029</v>
      </c>
      <c r="F5353" s="261">
        <v>1341.030029</v>
      </c>
      <c r="G5353" s="260">
        <v>770100000</v>
      </c>
      <c r="H5353" s="263">
        <f t="shared" si="83"/>
        <v>-1.7848245621533705E-2</v>
      </c>
      <c r="I5353" s="262"/>
      <c r="J5353" s="266">
        <v>5351</v>
      </c>
      <c r="K5353">
        <v>-1.7848245621533705E-2</v>
      </c>
      <c r="L5353" s="267">
        <v>4.1239686032279272E-3</v>
      </c>
    </row>
    <row r="5354" spans="1:12" ht="14.4" x14ac:dyDescent="0.3">
      <c r="A5354" s="8">
        <v>36369</v>
      </c>
      <c r="B5354" s="260">
        <v>1362.839966</v>
      </c>
      <c r="C5354" s="260">
        <v>1370.530029</v>
      </c>
      <c r="D5354" s="260">
        <v>1355.540039</v>
      </c>
      <c r="E5354" s="260">
        <v>1365.400024</v>
      </c>
      <c r="F5354" s="261">
        <v>1365.400024</v>
      </c>
      <c r="G5354" s="260">
        <v>690900000</v>
      </c>
      <c r="H5354" s="263">
        <f t="shared" si="83"/>
        <v>1.8784729417012315E-3</v>
      </c>
      <c r="I5354" s="262"/>
      <c r="J5354" s="266">
        <v>5352</v>
      </c>
      <c r="K5354">
        <v>1.8784729417012315E-3</v>
      </c>
      <c r="L5354" s="267">
        <v>4.1345043286154419E-3</v>
      </c>
    </row>
    <row r="5355" spans="1:12" ht="14.4" x14ac:dyDescent="0.3">
      <c r="A5355" s="8">
        <v>36368</v>
      </c>
      <c r="B5355" s="260">
        <v>1347.75</v>
      </c>
      <c r="C5355" s="260">
        <v>1368.6999510000001</v>
      </c>
      <c r="D5355" s="260">
        <v>1347.75</v>
      </c>
      <c r="E5355" s="260">
        <v>1362.839966</v>
      </c>
      <c r="F5355" s="261">
        <v>1362.839966</v>
      </c>
      <c r="G5355" s="260">
        <v>723800000</v>
      </c>
      <c r="H5355" s="263">
        <f t="shared" si="83"/>
        <v>1.1188902985777148E-2</v>
      </c>
      <c r="I5355" s="262"/>
      <c r="J5355" s="266">
        <v>5353</v>
      </c>
      <c r="K5355">
        <v>1.1188902985777148E-2</v>
      </c>
      <c r="L5355" s="267">
        <v>4.1368904636383975E-3</v>
      </c>
    </row>
    <row r="5356" spans="1:12" ht="14.4" x14ac:dyDescent="0.3">
      <c r="A5356" s="8">
        <v>36367</v>
      </c>
      <c r="B5356" s="260">
        <v>1356.9399410000001</v>
      </c>
      <c r="C5356" s="260">
        <v>1358.6099850000001</v>
      </c>
      <c r="D5356" s="260">
        <v>1346.1999510000001</v>
      </c>
      <c r="E5356" s="260">
        <v>1347.76001</v>
      </c>
      <c r="F5356" s="261">
        <v>1347.76001</v>
      </c>
      <c r="G5356" s="260">
        <v>613450000</v>
      </c>
      <c r="H5356" s="263">
        <f t="shared" si="83"/>
        <v>-6.7651711933801231E-3</v>
      </c>
      <c r="I5356" s="262"/>
      <c r="J5356" s="266">
        <v>5354</v>
      </c>
      <c r="K5356">
        <v>-6.7651711933801231E-3</v>
      </c>
      <c r="L5356" s="267">
        <v>4.1382483813054045E-3</v>
      </c>
    </row>
    <row r="5357" spans="1:12" ht="14.4" x14ac:dyDescent="0.3">
      <c r="A5357" s="8">
        <v>36364</v>
      </c>
      <c r="B5357" s="260">
        <v>1360.969971</v>
      </c>
      <c r="C5357" s="260">
        <v>1367.410034</v>
      </c>
      <c r="D5357" s="260">
        <v>1349.910034</v>
      </c>
      <c r="E5357" s="260">
        <v>1356.9399410000001</v>
      </c>
      <c r="F5357" s="261">
        <v>1356.9399410000001</v>
      </c>
      <c r="G5357" s="260">
        <v>630580000</v>
      </c>
      <c r="H5357" s="263">
        <f t="shared" si="83"/>
        <v>-2.9611454226567187E-3</v>
      </c>
      <c r="I5357" s="262"/>
      <c r="J5357" s="266">
        <v>5355</v>
      </c>
      <c r="K5357">
        <v>-2.9611454226567187E-3</v>
      </c>
      <c r="L5357" s="267">
        <v>4.139081011478897E-3</v>
      </c>
    </row>
    <row r="5358" spans="1:12" ht="14.4" x14ac:dyDescent="0.3">
      <c r="A5358" s="8">
        <v>36363</v>
      </c>
      <c r="B5358" s="260">
        <v>1379.290039</v>
      </c>
      <c r="C5358" s="260">
        <v>1379.290039</v>
      </c>
      <c r="D5358" s="260">
        <v>1353.9799800000001</v>
      </c>
      <c r="E5358" s="260">
        <v>1360.969971</v>
      </c>
      <c r="F5358" s="261">
        <v>1360.969971</v>
      </c>
      <c r="G5358" s="260">
        <v>771700000</v>
      </c>
      <c r="H5358" s="263">
        <f t="shared" si="83"/>
        <v>-1.3282244837555876E-2</v>
      </c>
      <c r="I5358" s="262"/>
      <c r="J5358" s="266">
        <v>5356</v>
      </c>
      <c r="K5358">
        <v>-1.3282244837555876E-2</v>
      </c>
      <c r="L5358" s="267">
        <v>4.1426076584959734E-3</v>
      </c>
    </row>
    <row r="5359" spans="1:12" ht="14.4" x14ac:dyDescent="0.3">
      <c r="A5359" s="8">
        <v>36362</v>
      </c>
      <c r="B5359" s="260">
        <v>1377.099976</v>
      </c>
      <c r="C5359" s="260">
        <v>1386.660034</v>
      </c>
      <c r="D5359" s="260">
        <v>1372.630005</v>
      </c>
      <c r="E5359" s="260">
        <v>1379.290039</v>
      </c>
      <c r="F5359" s="261">
        <v>1379.290039</v>
      </c>
      <c r="G5359" s="260">
        <v>785500000</v>
      </c>
      <c r="H5359" s="263">
        <f t="shared" si="83"/>
        <v>1.5903442292994486E-3</v>
      </c>
      <c r="I5359" s="262"/>
      <c r="J5359" s="266">
        <v>5357</v>
      </c>
      <c r="K5359">
        <v>1.5903442292994486E-3</v>
      </c>
      <c r="L5359" s="267">
        <v>4.14605769184996E-3</v>
      </c>
    </row>
    <row r="5360" spans="1:12" ht="14.4" x14ac:dyDescent="0.3">
      <c r="A5360" s="8">
        <v>36361</v>
      </c>
      <c r="B5360" s="260">
        <v>1407.650024</v>
      </c>
      <c r="C5360" s="260">
        <v>1407.650024</v>
      </c>
      <c r="D5360" s="260">
        <v>1375.150024</v>
      </c>
      <c r="E5360" s="260">
        <v>1377.099976</v>
      </c>
      <c r="F5360" s="261">
        <v>1377.099976</v>
      </c>
      <c r="G5360" s="260">
        <v>754800000</v>
      </c>
      <c r="H5360" s="263">
        <f t="shared" si="83"/>
        <v>-2.1702871792797312E-2</v>
      </c>
      <c r="I5360" s="262"/>
      <c r="J5360" s="266">
        <v>5358</v>
      </c>
      <c r="K5360">
        <v>-2.1702871792797312E-2</v>
      </c>
      <c r="L5360" s="267">
        <v>4.1506396379414967E-3</v>
      </c>
    </row>
    <row r="5361" spans="1:12" ht="14.4" x14ac:dyDescent="0.3">
      <c r="A5361" s="8">
        <v>36360</v>
      </c>
      <c r="B5361" s="260">
        <v>1418.780029</v>
      </c>
      <c r="C5361" s="260">
        <v>1420.329956</v>
      </c>
      <c r="D5361" s="260">
        <v>1404.5600589999999</v>
      </c>
      <c r="E5361" s="260">
        <v>1407.650024</v>
      </c>
      <c r="F5361" s="261">
        <v>1407.650024</v>
      </c>
      <c r="G5361" s="260">
        <v>642330000</v>
      </c>
      <c r="H5361" s="263">
        <f t="shared" si="83"/>
        <v>-7.8447714039538274E-3</v>
      </c>
      <c r="I5361" s="262"/>
      <c r="J5361" s="266">
        <v>5359</v>
      </c>
      <c r="K5361">
        <v>-7.8447714039538274E-3</v>
      </c>
      <c r="L5361" s="267">
        <v>4.152778612666305E-3</v>
      </c>
    </row>
    <row r="5362" spans="1:12" ht="14.4" x14ac:dyDescent="0.3">
      <c r="A5362" s="8">
        <v>36357</v>
      </c>
      <c r="B5362" s="260">
        <v>1409.619995</v>
      </c>
      <c r="C5362" s="260">
        <v>1418.780029</v>
      </c>
      <c r="D5362" s="260">
        <v>1407.0699460000001</v>
      </c>
      <c r="E5362" s="260">
        <v>1418.780029</v>
      </c>
      <c r="F5362" s="261">
        <v>1418.780029</v>
      </c>
      <c r="G5362" s="260">
        <v>714100000</v>
      </c>
      <c r="H5362" s="263">
        <f t="shared" si="83"/>
        <v>6.4982293330763915E-3</v>
      </c>
      <c r="I5362" s="262"/>
      <c r="J5362" s="266">
        <v>5360</v>
      </c>
      <c r="K5362">
        <v>6.4982293330763915E-3</v>
      </c>
      <c r="L5362" s="267">
        <v>4.1574686515362409E-3</v>
      </c>
    </row>
    <row r="5363" spans="1:12" ht="14.4" x14ac:dyDescent="0.3">
      <c r="A5363" s="8">
        <v>36356</v>
      </c>
      <c r="B5363" s="260">
        <v>1398.170044</v>
      </c>
      <c r="C5363" s="260">
        <v>1409.839966</v>
      </c>
      <c r="D5363" s="260">
        <v>1398.170044</v>
      </c>
      <c r="E5363" s="260">
        <v>1409.619995</v>
      </c>
      <c r="F5363" s="261">
        <v>1409.619995</v>
      </c>
      <c r="G5363" s="260">
        <v>818800000</v>
      </c>
      <c r="H5363" s="263">
        <f t="shared" si="83"/>
        <v>8.1892406786538592E-3</v>
      </c>
      <c r="I5363" s="262"/>
      <c r="J5363" s="266">
        <v>5361</v>
      </c>
      <c r="K5363">
        <v>8.1892406786538592E-3</v>
      </c>
      <c r="L5363" s="267">
        <v>4.1642217069280969E-3</v>
      </c>
    </row>
    <row r="5364" spans="1:12" ht="14.4" x14ac:dyDescent="0.3">
      <c r="A5364" s="8">
        <v>36355</v>
      </c>
      <c r="B5364" s="260">
        <v>1393.5600589999999</v>
      </c>
      <c r="C5364" s="260">
        <v>1400.0500489999999</v>
      </c>
      <c r="D5364" s="260">
        <v>1386.51001</v>
      </c>
      <c r="E5364" s="260">
        <v>1398.170044</v>
      </c>
      <c r="F5364" s="261">
        <v>1398.170044</v>
      </c>
      <c r="G5364" s="260">
        <v>756100000</v>
      </c>
      <c r="H5364" s="263">
        <f t="shared" si="83"/>
        <v>3.3080633807114962E-3</v>
      </c>
      <c r="I5364" s="262"/>
      <c r="J5364" s="266">
        <v>5362</v>
      </c>
      <c r="K5364">
        <v>3.3080633807114962E-3</v>
      </c>
      <c r="L5364" s="267">
        <v>4.1670669774614274E-3</v>
      </c>
    </row>
    <row r="5365" spans="1:12" ht="14.4" x14ac:dyDescent="0.3">
      <c r="A5365" s="8">
        <v>36354</v>
      </c>
      <c r="B5365" s="260">
        <v>1399.099976</v>
      </c>
      <c r="C5365" s="260">
        <v>1399.099976</v>
      </c>
      <c r="D5365" s="260">
        <v>1386.839966</v>
      </c>
      <c r="E5365" s="260">
        <v>1393.5600589999999</v>
      </c>
      <c r="F5365" s="261">
        <v>1393.5600589999999</v>
      </c>
      <c r="G5365" s="260">
        <v>736000000</v>
      </c>
      <c r="H5365" s="263">
        <f t="shared" si="83"/>
        <v>-3.9596291151677209E-3</v>
      </c>
      <c r="I5365" s="262"/>
      <c r="J5365" s="266">
        <v>5363</v>
      </c>
      <c r="K5365">
        <v>-3.9596291151677209E-3</v>
      </c>
      <c r="L5365" s="267">
        <v>4.1675082931221068E-3</v>
      </c>
    </row>
    <row r="5366" spans="1:12" ht="14.4" x14ac:dyDescent="0.3">
      <c r="A5366" s="8">
        <v>36353</v>
      </c>
      <c r="B5366" s="260">
        <v>1403.280029</v>
      </c>
      <c r="C5366" s="260">
        <v>1406.8199460000001</v>
      </c>
      <c r="D5366" s="260">
        <v>1394.6999510000001</v>
      </c>
      <c r="E5366" s="260">
        <v>1399.099976</v>
      </c>
      <c r="F5366" s="261">
        <v>1399.099976</v>
      </c>
      <c r="G5366" s="260">
        <v>685300000</v>
      </c>
      <c r="H5366" s="263">
        <f t="shared" si="83"/>
        <v>-2.9787732409894104E-3</v>
      </c>
      <c r="I5366" s="262"/>
      <c r="J5366" s="266">
        <v>5364</v>
      </c>
      <c r="K5366">
        <v>-2.9787732409894104E-3</v>
      </c>
      <c r="L5366" s="267">
        <v>4.1702222676166982E-3</v>
      </c>
    </row>
    <row r="5367" spans="1:12" ht="14.4" x14ac:dyDescent="0.3">
      <c r="A5367" s="8">
        <v>36350</v>
      </c>
      <c r="B5367" s="260">
        <v>1394.420044</v>
      </c>
      <c r="C5367" s="260">
        <v>1403.280029</v>
      </c>
      <c r="D5367" s="260">
        <v>1394.420044</v>
      </c>
      <c r="E5367" s="260">
        <v>1403.280029</v>
      </c>
      <c r="F5367" s="261">
        <v>1403.280029</v>
      </c>
      <c r="G5367" s="260">
        <v>701000000</v>
      </c>
      <c r="H5367" s="263">
        <f t="shared" si="83"/>
        <v>6.3538852859461991E-3</v>
      </c>
      <c r="I5367" s="262"/>
      <c r="J5367" s="266">
        <v>5365</v>
      </c>
      <c r="K5367">
        <v>6.3538852859461991E-3</v>
      </c>
      <c r="L5367" s="267">
        <v>4.1744242725764037E-3</v>
      </c>
    </row>
    <row r="5368" spans="1:12" ht="14.4" x14ac:dyDescent="0.3">
      <c r="A5368" s="8">
        <v>36349</v>
      </c>
      <c r="B5368" s="260">
        <v>1395.8599850000001</v>
      </c>
      <c r="C5368" s="260">
        <v>1403.25</v>
      </c>
      <c r="D5368" s="260">
        <v>1386.6899410000001</v>
      </c>
      <c r="E5368" s="260">
        <v>1394.420044</v>
      </c>
      <c r="F5368" s="261">
        <v>1394.420044</v>
      </c>
      <c r="G5368" s="260">
        <v>830600000</v>
      </c>
      <c r="H5368" s="263">
        <f t="shared" si="83"/>
        <v>-1.0315798256800733E-3</v>
      </c>
      <c r="I5368" s="262"/>
      <c r="J5368" s="266">
        <v>5366</v>
      </c>
      <c r="K5368">
        <v>-1.0315798256800733E-3</v>
      </c>
      <c r="L5368" s="267">
        <v>4.1825810316799246E-3</v>
      </c>
    </row>
    <row r="5369" spans="1:12" ht="14.4" x14ac:dyDescent="0.3">
      <c r="A5369" s="8">
        <v>36348</v>
      </c>
      <c r="B5369" s="260">
        <v>1388.119995</v>
      </c>
      <c r="C5369" s="260">
        <v>1395.880005</v>
      </c>
      <c r="D5369" s="260">
        <v>1384.9499510000001</v>
      </c>
      <c r="E5369" s="260">
        <v>1395.8599850000001</v>
      </c>
      <c r="F5369" s="261">
        <v>1395.8599850000001</v>
      </c>
      <c r="G5369" s="260">
        <v>791200000</v>
      </c>
      <c r="H5369" s="263">
        <f t="shared" si="83"/>
        <v>5.5758796270347182E-3</v>
      </c>
      <c r="I5369" s="262"/>
      <c r="J5369" s="266">
        <v>5367</v>
      </c>
      <c r="K5369">
        <v>5.5758796270347182E-3</v>
      </c>
      <c r="L5369" s="267">
        <v>4.1847517493251146E-3</v>
      </c>
    </row>
    <row r="5370" spans="1:12" ht="14.4" x14ac:dyDescent="0.3">
      <c r="A5370" s="8">
        <v>36347</v>
      </c>
      <c r="B5370" s="260">
        <v>1391.219971</v>
      </c>
      <c r="C5370" s="260">
        <v>1405.290039</v>
      </c>
      <c r="D5370" s="260">
        <v>1387.079956</v>
      </c>
      <c r="E5370" s="260">
        <v>1388.119995</v>
      </c>
      <c r="F5370" s="261">
        <v>1388.119995</v>
      </c>
      <c r="G5370" s="260">
        <v>722900000</v>
      </c>
      <c r="H5370" s="263">
        <f t="shared" si="83"/>
        <v>-2.2282428836697381E-3</v>
      </c>
      <c r="I5370" s="262"/>
      <c r="J5370" s="266">
        <v>5368</v>
      </c>
      <c r="K5370">
        <v>-2.2282428836697381E-3</v>
      </c>
      <c r="L5370" s="267">
        <v>4.1871517076511443E-3</v>
      </c>
    </row>
    <row r="5371" spans="1:12" ht="14.4" x14ac:dyDescent="0.3">
      <c r="A5371" s="8">
        <v>36343</v>
      </c>
      <c r="B5371" s="260">
        <v>1380.959961</v>
      </c>
      <c r="C5371" s="260">
        <v>1391.219971</v>
      </c>
      <c r="D5371" s="260">
        <v>1379.5699460000001</v>
      </c>
      <c r="E5371" s="260">
        <v>1391.219971</v>
      </c>
      <c r="F5371" s="261">
        <v>1391.219971</v>
      </c>
      <c r="G5371" s="260">
        <v>613570000</v>
      </c>
      <c r="H5371" s="263">
        <f t="shared" si="83"/>
        <v>7.4296216325999368E-3</v>
      </c>
      <c r="I5371" s="262"/>
      <c r="J5371" s="266">
        <v>5369</v>
      </c>
      <c r="K5371">
        <v>7.4296216325999368E-3</v>
      </c>
      <c r="L5371" s="267">
        <v>4.1879373006382349E-3</v>
      </c>
    </row>
    <row r="5372" spans="1:12" ht="14.4" x14ac:dyDescent="0.3">
      <c r="A5372" s="8">
        <v>36342</v>
      </c>
      <c r="B5372" s="260">
        <v>1372.709961</v>
      </c>
      <c r="C5372" s="260">
        <v>1382.8000489999999</v>
      </c>
      <c r="D5372" s="260">
        <v>1360.8000489999999</v>
      </c>
      <c r="E5372" s="260">
        <v>1380.959961</v>
      </c>
      <c r="F5372" s="261">
        <v>1380.959961</v>
      </c>
      <c r="G5372" s="260">
        <v>843400000</v>
      </c>
      <c r="H5372" s="263">
        <f t="shared" si="83"/>
        <v>6.0100095682193424E-3</v>
      </c>
      <c r="I5372" s="262"/>
      <c r="J5372" s="266">
        <v>5370</v>
      </c>
      <c r="K5372">
        <v>6.0100095682193424E-3</v>
      </c>
      <c r="L5372" s="267">
        <v>4.1895298152682964E-3</v>
      </c>
    </row>
    <row r="5373" spans="1:12" ht="14.4" x14ac:dyDescent="0.3">
      <c r="A5373" s="8">
        <v>36341</v>
      </c>
      <c r="B5373" s="260">
        <v>1351.4499510000001</v>
      </c>
      <c r="C5373" s="260">
        <v>1372.9300539999999</v>
      </c>
      <c r="D5373" s="260">
        <v>1338.780029</v>
      </c>
      <c r="E5373" s="260">
        <v>1372.709961</v>
      </c>
      <c r="F5373" s="261">
        <v>1372.709961</v>
      </c>
      <c r="G5373" s="260">
        <v>1117000000</v>
      </c>
      <c r="H5373" s="263">
        <f t="shared" si="83"/>
        <v>1.5731259588465489E-2</v>
      </c>
      <c r="I5373" s="262"/>
      <c r="J5373" s="266">
        <v>5371</v>
      </c>
      <c r="K5373">
        <v>1.5731259588465489E-2</v>
      </c>
      <c r="L5373" s="267">
        <v>4.190876733239644E-3</v>
      </c>
    </row>
    <row r="5374" spans="1:12" ht="14.4" x14ac:dyDescent="0.3">
      <c r="A5374" s="8">
        <v>36340</v>
      </c>
      <c r="B5374" s="260">
        <v>1331.349976</v>
      </c>
      <c r="C5374" s="260">
        <v>1351.51001</v>
      </c>
      <c r="D5374" s="260">
        <v>1328.400024</v>
      </c>
      <c r="E5374" s="260">
        <v>1351.4499510000001</v>
      </c>
      <c r="F5374" s="261">
        <v>1351.4499510000001</v>
      </c>
      <c r="G5374" s="260">
        <v>820100000</v>
      </c>
      <c r="H5374" s="263">
        <f t="shared" si="83"/>
        <v>1.5097438962210254E-2</v>
      </c>
      <c r="I5374" s="262"/>
      <c r="J5374" s="266">
        <v>5372</v>
      </c>
      <c r="K5374">
        <v>1.5097438962210254E-2</v>
      </c>
      <c r="L5374" s="267">
        <v>4.1930460132722806E-3</v>
      </c>
    </row>
    <row r="5375" spans="1:12" ht="14.4" x14ac:dyDescent="0.3">
      <c r="A5375" s="8">
        <v>36339</v>
      </c>
      <c r="B5375" s="260">
        <v>1315.3100589999999</v>
      </c>
      <c r="C5375" s="260">
        <v>1333.6800539999999</v>
      </c>
      <c r="D5375" s="260">
        <v>1315.3100589999999</v>
      </c>
      <c r="E5375" s="260">
        <v>1331.349976</v>
      </c>
      <c r="F5375" s="261">
        <v>1331.349976</v>
      </c>
      <c r="G5375" s="260">
        <v>652910000</v>
      </c>
      <c r="H5375" s="263">
        <f t="shared" si="83"/>
        <v>1.2194780151073155E-2</v>
      </c>
      <c r="I5375" s="262"/>
      <c r="J5375" s="266">
        <v>5373</v>
      </c>
      <c r="K5375">
        <v>1.2194780151073155E-2</v>
      </c>
      <c r="L5375" s="267">
        <v>4.2010413156484882E-3</v>
      </c>
    </row>
    <row r="5376" spans="1:12" ht="14.4" x14ac:dyDescent="0.3">
      <c r="A5376" s="8">
        <v>36336</v>
      </c>
      <c r="B5376" s="260">
        <v>1315.780029</v>
      </c>
      <c r="C5376" s="260">
        <v>1329.130005</v>
      </c>
      <c r="D5376" s="260">
        <v>1312.6400149999999</v>
      </c>
      <c r="E5376" s="260">
        <v>1315.3100589999999</v>
      </c>
      <c r="F5376" s="261">
        <v>1315.3100589999999</v>
      </c>
      <c r="G5376" s="260">
        <v>623460000</v>
      </c>
      <c r="H5376" s="263">
        <f t="shared" si="83"/>
        <v>-3.5717976382213581E-4</v>
      </c>
      <c r="I5376" s="262"/>
      <c r="J5376" s="266">
        <v>5374</v>
      </c>
      <c r="K5376">
        <v>-3.5717976382213581E-4</v>
      </c>
      <c r="L5376" s="267">
        <v>4.2010849337998646E-3</v>
      </c>
    </row>
    <row r="5377" spans="1:12" ht="14.4" x14ac:dyDescent="0.3">
      <c r="A5377" s="8">
        <v>36335</v>
      </c>
      <c r="B5377" s="260">
        <v>1333.0600589999999</v>
      </c>
      <c r="C5377" s="260">
        <v>1333.0600589999999</v>
      </c>
      <c r="D5377" s="260">
        <v>1308.469971</v>
      </c>
      <c r="E5377" s="260">
        <v>1315.780029</v>
      </c>
      <c r="F5377" s="261">
        <v>1315.780029</v>
      </c>
      <c r="G5377" s="260">
        <v>690400000</v>
      </c>
      <c r="H5377" s="263">
        <f t="shared" si="83"/>
        <v>-1.2962679275652875E-2</v>
      </c>
      <c r="I5377" s="262"/>
      <c r="J5377" s="266">
        <v>5375</v>
      </c>
      <c r="K5377">
        <v>-1.2962679275652875E-2</v>
      </c>
      <c r="L5377" s="267">
        <v>4.2058625913049125E-3</v>
      </c>
    </row>
    <row r="5378" spans="1:12" ht="14.4" x14ac:dyDescent="0.3">
      <c r="A5378" s="8">
        <v>36334</v>
      </c>
      <c r="B5378" s="260">
        <v>1335.869995</v>
      </c>
      <c r="C5378" s="260">
        <v>1335.880005</v>
      </c>
      <c r="D5378" s="260">
        <v>1322.5500489999999</v>
      </c>
      <c r="E5378" s="260">
        <v>1333.0600589999999</v>
      </c>
      <c r="F5378" s="261">
        <v>1333.0600589999999</v>
      </c>
      <c r="G5378" s="260">
        <v>731800000</v>
      </c>
      <c r="H5378" s="263">
        <f t="shared" si="83"/>
        <v>-2.110927620329247E-3</v>
      </c>
      <c r="I5378" s="262"/>
      <c r="J5378" s="266">
        <v>5376</v>
      </c>
      <c r="K5378">
        <v>-2.110927620329247E-3</v>
      </c>
      <c r="L5378" s="267">
        <v>4.2114615408808355E-3</v>
      </c>
    </row>
    <row r="5379" spans="1:12" ht="14.4" x14ac:dyDescent="0.3">
      <c r="A5379" s="8">
        <v>36333</v>
      </c>
      <c r="B5379" s="260">
        <v>1349</v>
      </c>
      <c r="C5379" s="260">
        <v>1351.119995</v>
      </c>
      <c r="D5379" s="260">
        <v>1335.5200199999999</v>
      </c>
      <c r="E5379" s="260">
        <v>1335.880005</v>
      </c>
      <c r="F5379" s="261">
        <v>1335.880005</v>
      </c>
      <c r="G5379" s="260">
        <v>716500000</v>
      </c>
      <c r="H5379" s="263">
        <f t="shared" si="83"/>
        <v>-9.7257190511490128E-3</v>
      </c>
      <c r="I5379" s="262"/>
      <c r="J5379" s="266">
        <v>5377</v>
      </c>
      <c r="K5379">
        <v>-9.7257190511490128E-3</v>
      </c>
      <c r="L5379" s="267">
        <v>4.2177392207974418E-3</v>
      </c>
    </row>
    <row r="5380" spans="1:12" ht="14.4" x14ac:dyDescent="0.3">
      <c r="A5380" s="8">
        <v>36332</v>
      </c>
      <c r="B5380" s="260">
        <v>1342.839966</v>
      </c>
      <c r="C5380" s="260">
        <v>1349.0600589999999</v>
      </c>
      <c r="D5380" s="260">
        <v>1337.630005</v>
      </c>
      <c r="E5380" s="260">
        <v>1349</v>
      </c>
      <c r="F5380" s="261">
        <v>1349</v>
      </c>
      <c r="G5380" s="260">
        <v>686600000</v>
      </c>
      <c r="H5380" s="263">
        <f t="shared" ref="H5380:H5443" si="84">(F5380-F5381)/F5381</f>
        <v>4.5873180393559984E-3</v>
      </c>
      <c r="I5380" s="262"/>
      <c r="J5380" s="266">
        <v>5378</v>
      </c>
      <c r="K5380">
        <v>4.5873180393559984E-3</v>
      </c>
      <c r="L5380" s="267">
        <v>4.2207776711802513E-3</v>
      </c>
    </row>
    <row r="5381" spans="1:12" ht="14.4" x14ac:dyDescent="0.3">
      <c r="A5381" s="8">
        <v>36329</v>
      </c>
      <c r="B5381" s="260">
        <v>1339.900024</v>
      </c>
      <c r="C5381" s="260">
        <v>1344.4799800000001</v>
      </c>
      <c r="D5381" s="260">
        <v>1333.5200199999999</v>
      </c>
      <c r="E5381" s="260">
        <v>1342.839966</v>
      </c>
      <c r="F5381" s="261">
        <v>1342.839966</v>
      </c>
      <c r="G5381" s="260">
        <v>914500000</v>
      </c>
      <c r="H5381" s="263">
        <f t="shared" si="84"/>
        <v>2.1941502704234399E-3</v>
      </c>
      <c r="I5381" s="262"/>
      <c r="J5381" s="266">
        <v>5379</v>
      </c>
      <c r="K5381">
        <v>2.1941502704234399E-3</v>
      </c>
      <c r="L5381" s="267">
        <v>4.2209070556166253E-3</v>
      </c>
    </row>
    <row r="5382" spans="1:12" ht="14.4" x14ac:dyDescent="0.3">
      <c r="A5382" s="8">
        <v>36328</v>
      </c>
      <c r="B5382" s="260">
        <v>1330.410034</v>
      </c>
      <c r="C5382" s="260">
        <v>1343.540039</v>
      </c>
      <c r="D5382" s="260">
        <v>1322.75</v>
      </c>
      <c r="E5382" s="260">
        <v>1339.900024</v>
      </c>
      <c r="F5382" s="261">
        <v>1339.900024</v>
      </c>
      <c r="G5382" s="260">
        <v>700300000</v>
      </c>
      <c r="H5382" s="263">
        <f t="shared" si="84"/>
        <v>7.1331317093779783E-3</v>
      </c>
      <c r="I5382" s="262"/>
      <c r="J5382" s="266">
        <v>5380</v>
      </c>
      <c r="K5382">
        <v>7.1331317093779783E-3</v>
      </c>
      <c r="L5382" s="267">
        <v>4.2211257328447866E-3</v>
      </c>
    </row>
    <row r="5383" spans="1:12" ht="14.4" x14ac:dyDescent="0.3">
      <c r="A5383" s="8">
        <v>36327</v>
      </c>
      <c r="B5383" s="260">
        <v>1301.160034</v>
      </c>
      <c r="C5383" s="260">
        <v>1332.829956</v>
      </c>
      <c r="D5383" s="260">
        <v>1301.160034</v>
      </c>
      <c r="E5383" s="260">
        <v>1330.410034</v>
      </c>
      <c r="F5383" s="261">
        <v>1330.410034</v>
      </c>
      <c r="G5383" s="260">
        <v>806800000</v>
      </c>
      <c r="H5383" s="263">
        <f t="shared" si="84"/>
        <v>2.2479940388331971E-2</v>
      </c>
      <c r="I5383" s="262"/>
      <c r="J5383" s="266">
        <v>5381</v>
      </c>
      <c r="K5383">
        <v>2.2479940388331971E-2</v>
      </c>
      <c r="L5383" s="267">
        <v>4.2213589380632995E-3</v>
      </c>
    </row>
    <row r="5384" spans="1:12" ht="14.4" x14ac:dyDescent="0.3">
      <c r="A5384" s="8">
        <v>36326</v>
      </c>
      <c r="B5384" s="260">
        <v>1294</v>
      </c>
      <c r="C5384" s="260">
        <v>1310.76001</v>
      </c>
      <c r="D5384" s="260">
        <v>1294</v>
      </c>
      <c r="E5384" s="260">
        <v>1301.160034</v>
      </c>
      <c r="F5384" s="261">
        <v>1301.160034</v>
      </c>
      <c r="G5384" s="260">
        <v>696600000</v>
      </c>
      <c r="H5384" s="263">
        <f t="shared" si="84"/>
        <v>5.5332565687789765E-3</v>
      </c>
      <c r="I5384" s="262"/>
      <c r="J5384" s="266">
        <v>5382</v>
      </c>
      <c r="K5384">
        <v>5.5332565687789765E-3</v>
      </c>
      <c r="L5384" s="267">
        <v>4.2220342792496906E-3</v>
      </c>
    </row>
    <row r="5385" spans="1:12" ht="14.4" x14ac:dyDescent="0.3">
      <c r="A5385" s="8">
        <v>36325</v>
      </c>
      <c r="B5385" s="260">
        <v>1293.6400149999999</v>
      </c>
      <c r="C5385" s="260">
        <v>1301.98999</v>
      </c>
      <c r="D5385" s="260">
        <v>1292.1999510000001</v>
      </c>
      <c r="E5385" s="260">
        <v>1294</v>
      </c>
      <c r="F5385" s="261">
        <v>1294</v>
      </c>
      <c r="G5385" s="260">
        <v>669400000</v>
      </c>
      <c r="H5385" s="263">
        <f t="shared" si="84"/>
        <v>2.7827293205679907E-4</v>
      </c>
      <c r="I5385" s="262"/>
      <c r="J5385" s="266">
        <v>5383</v>
      </c>
      <c r="K5385">
        <v>2.7827293205679907E-4</v>
      </c>
      <c r="L5385" s="267">
        <v>4.2230735808899932E-3</v>
      </c>
    </row>
    <row r="5386" spans="1:12" ht="14.4" x14ac:dyDescent="0.3">
      <c r="A5386" s="8">
        <v>36322</v>
      </c>
      <c r="B5386" s="260">
        <v>1302.8199460000001</v>
      </c>
      <c r="C5386" s="260">
        <v>1311.969971</v>
      </c>
      <c r="D5386" s="260">
        <v>1287.880005</v>
      </c>
      <c r="E5386" s="260">
        <v>1293.6400149999999</v>
      </c>
      <c r="F5386" s="261">
        <v>1293.6400149999999</v>
      </c>
      <c r="G5386" s="260">
        <v>698200000</v>
      </c>
      <c r="H5386" s="263">
        <f t="shared" si="84"/>
        <v>-7.0462008416319749E-3</v>
      </c>
      <c r="I5386" s="262"/>
      <c r="J5386" s="266">
        <v>5384</v>
      </c>
      <c r="K5386">
        <v>-7.0462008416319749E-3</v>
      </c>
      <c r="L5386" s="267">
        <v>4.2379597771331273E-3</v>
      </c>
    </row>
    <row r="5387" spans="1:12" ht="14.4" x14ac:dyDescent="0.3">
      <c r="A5387" s="8">
        <v>36321</v>
      </c>
      <c r="B5387" s="260">
        <v>1318.6400149999999</v>
      </c>
      <c r="C5387" s="260">
        <v>1318.6400149999999</v>
      </c>
      <c r="D5387" s="260">
        <v>1293.280029</v>
      </c>
      <c r="E5387" s="260">
        <v>1302.8199460000001</v>
      </c>
      <c r="F5387" s="261">
        <v>1302.8199460000001</v>
      </c>
      <c r="G5387" s="260">
        <v>716500000</v>
      </c>
      <c r="H5387" s="263">
        <f t="shared" si="84"/>
        <v>-1.1997261436056054E-2</v>
      </c>
      <c r="I5387" s="262"/>
      <c r="J5387" s="266">
        <v>5385</v>
      </c>
      <c r="K5387">
        <v>-1.1997261436056054E-2</v>
      </c>
      <c r="L5387" s="267">
        <v>4.2401545446989833E-3</v>
      </c>
    </row>
    <row r="5388" spans="1:12" ht="14.4" x14ac:dyDescent="0.3">
      <c r="A5388" s="8">
        <v>36320</v>
      </c>
      <c r="B5388" s="260">
        <v>1317.329956</v>
      </c>
      <c r="C5388" s="260">
        <v>1326.01001</v>
      </c>
      <c r="D5388" s="260">
        <v>1314.7299800000001</v>
      </c>
      <c r="E5388" s="260">
        <v>1318.6400149999999</v>
      </c>
      <c r="F5388" s="261">
        <v>1318.6400149999999</v>
      </c>
      <c r="G5388" s="260">
        <v>662000000</v>
      </c>
      <c r="H5388" s="263">
        <f t="shared" si="84"/>
        <v>9.9448053544446248E-4</v>
      </c>
      <c r="I5388" s="262"/>
      <c r="J5388" s="266">
        <v>5386</v>
      </c>
      <c r="K5388">
        <v>9.9448053544446248E-4</v>
      </c>
      <c r="L5388" s="267">
        <v>4.2420914629585508E-3</v>
      </c>
    </row>
    <row r="5389" spans="1:12" ht="14.4" x14ac:dyDescent="0.3">
      <c r="A5389" s="8">
        <v>36319</v>
      </c>
      <c r="B5389" s="260">
        <v>1334.5200199999999</v>
      </c>
      <c r="C5389" s="260">
        <v>1334.5200199999999</v>
      </c>
      <c r="D5389" s="260">
        <v>1312.829956</v>
      </c>
      <c r="E5389" s="260">
        <v>1317.329956</v>
      </c>
      <c r="F5389" s="261">
        <v>1317.329956</v>
      </c>
      <c r="G5389" s="260">
        <v>685900000</v>
      </c>
      <c r="H5389" s="263">
        <f t="shared" si="84"/>
        <v>-1.2881083642341981E-2</v>
      </c>
      <c r="I5389" s="262"/>
      <c r="J5389" s="266">
        <v>5387</v>
      </c>
      <c r="K5389">
        <v>-1.2881083642341981E-2</v>
      </c>
      <c r="L5389" s="267">
        <v>4.2422657426936369E-3</v>
      </c>
    </row>
    <row r="5390" spans="1:12" ht="14.4" x14ac:dyDescent="0.3">
      <c r="A5390" s="8">
        <v>36318</v>
      </c>
      <c r="B5390" s="260">
        <v>1327.75</v>
      </c>
      <c r="C5390" s="260">
        <v>1336.420044</v>
      </c>
      <c r="D5390" s="260">
        <v>1325.8900149999999</v>
      </c>
      <c r="E5390" s="260">
        <v>1334.5200199999999</v>
      </c>
      <c r="F5390" s="261">
        <v>1334.5200199999999</v>
      </c>
      <c r="G5390" s="260">
        <v>664300000</v>
      </c>
      <c r="H5390" s="263">
        <f t="shared" si="84"/>
        <v>5.0988665034832851E-3</v>
      </c>
      <c r="I5390" s="262"/>
      <c r="J5390" s="266">
        <v>5388</v>
      </c>
      <c r="K5390">
        <v>5.0988665034832851E-3</v>
      </c>
      <c r="L5390" s="267">
        <v>4.2456288662697768E-3</v>
      </c>
    </row>
    <row r="5391" spans="1:12" ht="14.4" x14ac:dyDescent="0.3">
      <c r="A5391" s="8">
        <v>36315</v>
      </c>
      <c r="B5391" s="260">
        <v>1299.540039</v>
      </c>
      <c r="C5391" s="260">
        <v>1327.75</v>
      </c>
      <c r="D5391" s="260">
        <v>1299.540039</v>
      </c>
      <c r="E5391" s="260">
        <v>1327.75</v>
      </c>
      <c r="F5391" s="261">
        <v>1327.75</v>
      </c>
      <c r="G5391" s="260">
        <v>694500000</v>
      </c>
      <c r="H5391" s="263">
        <f t="shared" si="84"/>
        <v>2.1707650517415127E-2</v>
      </c>
      <c r="I5391" s="262"/>
      <c r="J5391" s="266">
        <v>5389</v>
      </c>
      <c r="K5391">
        <v>2.1707650517415127E-2</v>
      </c>
      <c r="L5391" s="267">
        <v>4.2473438060829389E-3</v>
      </c>
    </row>
    <row r="5392" spans="1:12" ht="14.4" x14ac:dyDescent="0.3">
      <c r="A5392" s="8">
        <v>36314</v>
      </c>
      <c r="B5392" s="260">
        <v>1294.8100589999999</v>
      </c>
      <c r="C5392" s="260">
        <v>1304.150024</v>
      </c>
      <c r="D5392" s="260">
        <v>1294.1999510000001</v>
      </c>
      <c r="E5392" s="260">
        <v>1299.540039</v>
      </c>
      <c r="F5392" s="261">
        <v>1299.540039</v>
      </c>
      <c r="G5392" s="260">
        <v>719600000</v>
      </c>
      <c r="H5392" s="263">
        <f t="shared" si="84"/>
        <v>3.653030007855437E-3</v>
      </c>
      <c r="I5392" s="262"/>
      <c r="J5392" s="266">
        <v>5390</v>
      </c>
      <c r="K5392">
        <v>3.653030007855437E-3</v>
      </c>
      <c r="L5392" s="267">
        <v>4.2483918237263586E-3</v>
      </c>
    </row>
    <row r="5393" spans="1:12" ht="14.4" x14ac:dyDescent="0.3">
      <c r="A5393" s="8">
        <v>36313</v>
      </c>
      <c r="B5393" s="260">
        <v>1294.26001</v>
      </c>
      <c r="C5393" s="260">
        <v>1297.099976</v>
      </c>
      <c r="D5393" s="260">
        <v>1277.469971</v>
      </c>
      <c r="E5393" s="260">
        <v>1294.8100589999999</v>
      </c>
      <c r="F5393" s="261">
        <v>1294.8100589999999</v>
      </c>
      <c r="G5393" s="260">
        <v>728000000</v>
      </c>
      <c r="H5393" s="263">
        <f t="shared" si="84"/>
        <v>4.2499111133005222E-4</v>
      </c>
      <c r="I5393" s="262"/>
      <c r="J5393" s="266">
        <v>5391</v>
      </c>
      <c r="K5393">
        <v>4.2499111133005222E-4</v>
      </c>
      <c r="L5393" s="267">
        <v>4.2493624927850597E-3</v>
      </c>
    </row>
    <row r="5394" spans="1:12" ht="14.4" x14ac:dyDescent="0.3">
      <c r="A5394" s="8">
        <v>36312</v>
      </c>
      <c r="B5394" s="260">
        <v>1301.839966</v>
      </c>
      <c r="C5394" s="260">
        <v>1301.839966</v>
      </c>
      <c r="D5394" s="260">
        <v>1281.4399410000001</v>
      </c>
      <c r="E5394" s="260">
        <v>1294.26001</v>
      </c>
      <c r="F5394" s="261">
        <v>1294.26001</v>
      </c>
      <c r="G5394" s="260">
        <v>683800000</v>
      </c>
      <c r="H5394" s="263">
        <f t="shared" si="84"/>
        <v>-5.8224944678031479E-3</v>
      </c>
      <c r="I5394" s="262"/>
      <c r="J5394" s="266">
        <v>5392</v>
      </c>
      <c r="K5394">
        <v>-5.8224944678031479E-3</v>
      </c>
      <c r="L5394" s="267">
        <v>4.2498274870061874E-3</v>
      </c>
    </row>
    <row r="5395" spans="1:12" ht="14.4" x14ac:dyDescent="0.3">
      <c r="A5395" s="8">
        <v>36308</v>
      </c>
      <c r="B5395" s="260">
        <v>1281.410034</v>
      </c>
      <c r="C5395" s="260">
        <v>1304</v>
      </c>
      <c r="D5395" s="260">
        <v>1281.410034</v>
      </c>
      <c r="E5395" s="260">
        <v>1301.839966</v>
      </c>
      <c r="F5395" s="261">
        <v>1301.839966</v>
      </c>
      <c r="G5395" s="260">
        <v>649960000</v>
      </c>
      <c r="H5395" s="263">
        <f t="shared" si="84"/>
        <v>1.5943321386540671E-2</v>
      </c>
      <c r="I5395" s="262"/>
      <c r="J5395" s="266">
        <v>5393</v>
      </c>
      <c r="K5395">
        <v>1.5943321386540671E-2</v>
      </c>
      <c r="L5395" s="267">
        <v>4.2518864042929011E-3</v>
      </c>
    </row>
    <row r="5396" spans="1:12" ht="14.4" x14ac:dyDescent="0.3">
      <c r="A5396" s="8">
        <v>36307</v>
      </c>
      <c r="B5396" s="260">
        <v>1304.76001</v>
      </c>
      <c r="C5396" s="260">
        <v>1304.76001</v>
      </c>
      <c r="D5396" s="260">
        <v>1277.3100589999999</v>
      </c>
      <c r="E5396" s="260">
        <v>1281.410034</v>
      </c>
      <c r="F5396" s="261">
        <v>1281.410034</v>
      </c>
      <c r="G5396" s="260">
        <v>811400000</v>
      </c>
      <c r="H5396" s="263">
        <f t="shared" si="84"/>
        <v>-1.7895992995677398E-2</v>
      </c>
      <c r="I5396" s="262"/>
      <c r="J5396" s="266">
        <v>5394</v>
      </c>
      <c r="K5396">
        <v>-1.7895992995677398E-2</v>
      </c>
      <c r="L5396" s="267">
        <v>4.264159963580069E-3</v>
      </c>
    </row>
    <row r="5397" spans="1:12" ht="14.4" x14ac:dyDescent="0.3">
      <c r="A5397" s="8">
        <v>36306</v>
      </c>
      <c r="B5397" s="260">
        <v>1284.400024</v>
      </c>
      <c r="C5397" s="260">
        <v>1304.849976</v>
      </c>
      <c r="D5397" s="260">
        <v>1278.4300539999999</v>
      </c>
      <c r="E5397" s="260">
        <v>1304.76001</v>
      </c>
      <c r="F5397" s="261">
        <v>1304.76001</v>
      </c>
      <c r="G5397" s="260">
        <v>870800000</v>
      </c>
      <c r="H5397" s="263">
        <f t="shared" si="84"/>
        <v>1.5851748380222651E-2</v>
      </c>
      <c r="I5397" s="262"/>
      <c r="J5397" s="266">
        <v>5395</v>
      </c>
      <c r="K5397">
        <v>1.5851748380222651E-2</v>
      </c>
      <c r="L5397" s="267">
        <v>4.2655400396494035E-3</v>
      </c>
    </row>
    <row r="5398" spans="1:12" ht="14.4" x14ac:dyDescent="0.3">
      <c r="A5398" s="8">
        <v>36305</v>
      </c>
      <c r="B5398" s="260">
        <v>1306.650024</v>
      </c>
      <c r="C5398" s="260">
        <v>1317.5200199999999</v>
      </c>
      <c r="D5398" s="260">
        <v>1284.380005</v>
      </c>
      <c r="E5398" s="260">
        <v>1284.400024</v>
      </c>
      <c r="F5398" s="261">
        <v>1284.400024</v>
      </c>
      <c r="G5398" s="260">
        <v>826700000</v>
      </c>
      <c r="H5398" s="263">
        <f t="shared" si="84"/>
        <v>-1.7028278109150367E-2</v>
      </c>
      <c r="I5398" s="262"/>
      <c r="J5398" s="266">
        <v>5396</v>
      </c>
      <c r="K5398">
        <v>-1.7028278109150367E-2</v>
      </c>
      <c r="L5398" s="267">
        <v>4.2696423009932725E-3</v>
      </c>
    </row>
    <row r="5399" spans="1:12" ht="14.4" x14ac:dyDescent="0.3">
      <c r="A5399" s="8">
        <v>36304</v>
      </c>
      <c r="B5399" s="260">
        <v>1330.290039</v>
      </c>
      <c r="C5399" s="260">
        <v>1333.0200199999999</v>
      </c>
      <c r="D5399" s="260">
        <v>1303.530029</v>
      </c>
      <c r="E5399" s="260">
        <v>1306.650024</v>
      </c>
      <c r="F5399" s="261">
        <v>1306.650024</v>
      </c>
      <c r="G5399" s="260">
        <v>754700000</v>
      </c>
      <c r="H5399" s="263">
        <f t="shared" si="84"/>
        <v>-1.7770572060939824E-2</v>
      </c>
      <c r="I5399" s="262"/>
      <c r="J5399" s="266">
        <v>5397</v>
      </c>
      <c r="K5399">
        <v>-1.7770572060939824E-2</v>
      </c>
      <c r="L5399" s="267">
        <v>4.2698462291494181E-3</v>
      </c>
    </row>
    <row r="5400" spans="1:12" ht="14.4" x14ac:dyDescent="0.3">
      <c r="A5400" s="8">
        <v>36301</v>
      </c>
      <c r="B5400" s="260">
        <v>1338.829956</v>
      </c>
      <c r="C5400" s="260">
        <v>1340.880005</v>
      </c>
      <c r="D5400" s="260">
        <v>1326.1899410000001</v>
      </c>
      <c r="E5400" s="260">
        <v>1330.290039</v>
      </c>
      <c r="F5400" s="261">
        <v>1330.290039</v>
      </c>
      <c r="G5400" s="260">
        <v>686600000</v>
      </c>
      <c r="H5400" s="263">
        <f t="shared" si="84"/>
        <v>-6.3786420088138953E-3</v>
      </c>
      <c r="I5400" s="262"/>
      <c r="J5400" s="266">
        <v>5398</v>
      </c>
      <c r="K5400">
        <v>-6.3786420088138953E-3</v>
      </c>
      <c r="L5400" s="267">
        <v>4.2700302218512979E-3</v>
      </c>
    </row>
    <row r="5401" spans="1:12" ht="14.4" x14ac:dyDescent="0.3">
      <c r="A5401" s="8">
        <v>36300</v>
      </c>
      <c r="B5401" s="260">
        <v>1344.2299800000001</v>
      </c>
      <c r="C5401" s="260">
        <v>1350.48999</v>
      </c>
      <c r="D5401" s="260">
        <v>1338.829956</v>
      </c>
      <c r="E5401" s="260">
        <v>1338.829956</v>
      </c>
      <c r="F5401" s="261">
        <v>1338.829956</v>
      </c>
      <c r="G5401" s="260">
        <v>752200000</v>
      </c>
      <c r="H5401" s="263">
        <f t="shared" si="84"/>
        <v>-4.0171875946406355E-3</v>
      </c>
      <c r="I5401" s="262"/>
      <c r="J5401" s="266">
        <v>5399</v>
      </c>
      <c r="K5401">
        <v>-4.0171875946406355E-3</v>
      </c>
      <c r="L5401" s="267">
        <v>4.2703005278545893E-3</v>
      </c>
    </row>
    <row r="5402" spans="1:12" ht="14.4" x14ac:dyDescent="0.3">
      <c r="A5402" s="8">
        <v>36299</v>
      </c>
      <c r="B5402" s="260">
        <v>1333.3199460000001</v>
      </c>
      <c r="C5402" s="260">
        <v>1344.2299800000001</v>
      </c>
      <c r="D5402" s="260">
        <v>1327.0500489999999</v>
      </c>
      <c r="E5402" s="260">
        <v>1344.2299800000001</v>
      </c>
      <c r="F5402" s="261">
        <v>1344.2299800000001</v>
      </c>
      <c r="G5402" s="260">
        <v>801100000</v>
      </c>
      <c r="H5402" s="263">
        <f t="shared" si="84"/>
        <v>8.1826076574721806E-3</v>
      </c>
      <c r="I5402" s="262"/>
      <c r="J5402" s="266">
        <v>5400</v>
      </c>
      <c r="K5402">
        <v>8.1826076574721806E-3</v>
      </c>
      <c r="L5402" s="267">
        <v>4.2720024562496808E-3</v>
      </c>
    </row>
    <row r="5403" spans="1:12" ht="14.4" x14ac:dyDescent="0.3">
      <c r="A5403" s="8">
        <v>36298</v>
      </c>
      <c r="B5403" s="260">
        <v>1339.48999</v>
      </c>
      <c r="C5403" s="260">
        <v>1345.4399410000001</v>
      </c>
      <c r="D5403" s="260">
        <v>1323.459961</v>
      </c>
      <c r="E5403" s="260">
        <v>1333.3199460000001</v>
      </c>
      <c r="F5403" s="261">
        <v>1333.3199460000001</v>
      </c>
      <c r="G5403" s="260">
        <v>753400000</v>
      </c>
      <c r="H5403" s="263">
        <f t="shared" si="84"/>
        <v>-4.606263612317074E-3</v>
      </c>
      <c r="I5403" s="262"/>
      <c r="J5403" s="266">
        <v>5401</v>
      </c>
      <c r="K5403">
        <v>-4.606263612317074E-3</v>
      </c>
      <c r="L5403" s="267">
        <v>4.2858527661860145E-3</v>
      </c>
    </row>
    <row r="5404" spans="1:12" ht="14.4" x14ac:dyDescent="0.3">
      <c r="A5404" s="8">
        <v>36297</v>
      </c>
      <c r="B5404" s="260">
        <v>1337.8000489999999</v>
      </c>
      <c r="C5404" s="260">
        <v>1339.9499510000001</v>
      </c>
      <c r="D5404" s="260">
        <v>1321.1899410000001</v>
      </c>
      <c r="E5404" s="260">
        <v>1339.48999</v>
      </c>
      <c r="F5404" s="261">
        <v>1339.48999</v>
      </c>
      <c r="G5404" s="260">
        <v>665500000</v>
      </c>
      <c r="H5404" s="263">
        <f t="shared" si="84"/>
        <v>1.2632239034998645E-3</v>
      </c>
      <c r="I5404" s="262"/>
      <c r="J5404" s="266">
        <v>5402</v>
      </c>
      <c r="K5404">
        <v>1.2632239034998645E-3</v>
      </c>
      <c r="L5404" s="267">
        <v>4.2868573656226977E-3</v>
      </c>
    </row>
    <row r="5405" spans="1:12" ht="14.4" x14ac:dyDescent="0.3">
      <c r="A5405" s="8">
        <v>36294</v>
      </c>
      <c r="B5405" s="260">
        <v>1367.5600589999999</v>
      </c>
      <c r="C5405" s="260">
        <v>1367.5600589999999</v>
      </c>
      <c r="D5405" s="260">
        <v>1332.630005</v>
      </c>
      <c r="E5405" s="260">
        <v>1337.8000489999999</v>
      </c>
      <c r="F5405" s="261">
        <v>1337.8000489999999</v>
      </c>
      <c r="G5405" s="260">
        <v>727800000</v>
      </c>
      <c r="H5405" s="263">
        <f t="shared" si="84"/>
        <v>-2.1761391614318833E-2</v>
      </c>
      <c r="I5405" s="262"/>
      <c r="J5405" s="266">
        <v>5403</v>
      </c>
      <c r="K5405">
        <v>-2.1761391614318833E-2</v>
      </c>
      <c r="L5405" s="267">
        <v>4.2955979807250367E-3</v>
      </c>
    </row>
    <row r="5406" spans="1:12" ht="14.4" x14ac:dyDescent="0.3">
      <c r="A5406" s="8">
        <v>36293</v>
      </c>
      <c r="B5406" s="260">
        <v>1364</v>
      </c>
      <c r="C5406" s="260">
        <v>1375.9799800000001</v>
      </c>
      <c r="D5406" s="260">
        <v>1364</v>
      </c>
      <c r="E5406" s="260">
        <v>1367.5600589999999</v>
      </c>
      <c r="F5406" s="261">
        <v>1367.5600589999999</v>
      </c>
      <c r="G5406" s="260">
        <v>796900000</v>
      </c>
      <c r="H5406" s="263">
        <f t="shared" si="84"/>
        <v>2.6100139296187023E-3</v>
      </c>
      <c r="I5406" s="262"/>
      <c r="J5406" s="266">
        <v>5404</v>
      </c>
      <c r="K5406">
        <v>2.6100139296187023E-3</v>
      </c>
      <c r="L5406" s="267">
        <v>4.2961155308961141E-3</v>
      </c>
    </row>
    <row r="5407" spans="1:12" ht="14.4" x14ac:dyDescent="0.3">
      <c r="A5407" s="8">
        <v>36292</v>
      </c>
      <c r="B5407" s="260">
        <v>1355.6099850000001</v>
      </c>
      <c r="C5407" s="260">
        <v>1367.3599850000001</v>
      </c>
      <c r="D5407" s="260">
        <v>1333.099976</v>
      </c>
      <c r="E5407" s="260">
        <v>1364</v>
      </c>
      <c r="F5407" s="261">
        <v>1364</v>
      </c>
      <c r="G5407" s="260">
        <v>825500000</v>
      </c>
      <c r="H5407" s="263">
        <f t="shared" si="84"/>
        <v>6.1891068174744586E-3</v>
      </c>
      <c r="I5407" s="262"/>
      <c r="J5407" s="266">
        <v>5405</v>
      </c>
      <c r="K5407">
        <v>6.1891068174744586E-3</v>
      </c>
      <c r="L5407" s="267">
        <v>4.2966905416751246E-3</v>
      </c>
    </row>
    <row r="5408" spans="1:12" ht="14.4" x14ac:dyDescent="0.3">
      <c r="A5408" s="8">
        <v>36291</v>
      </c>
      <c r="B5408" s="260">
        <v>1340.3000489999999</v>
      </c>
      <c r="C5408" s="260">
        <v>1360</v>
      </c>
      <c r="D5408" s="260">
        <v>1340.3000489999999</v>
      </c>
      <c r="E5408" s="260">
        <v>1355.6099850000001</v>
      </c>
      <c r="F5408" s="261">
        <v>1355.6099850000001</v>
      </c>
      <c r="G5408" s="260">
        <v>836100000</v>
      </c>
      <c r="H5408" s="263">
        <f t="shared" si="84"/>
        <v>1.1422767619401995E-2</v>
      </c>
      <c r="I5408" s="262"/>
      <c r="J5408" s="266">
        <v>5406</v>
      </c>
      <c r="K5408">
        <v>1.1422767619401995E-2</v>
      </c>
      <c r="L5408" s="267">
        <v>4.3074196850102636E-3</v>
      </c>
    </row>
    <row r="5409" spans="1:12" ht="14.4" x14ac:dyDescent="0.3">
      <c r="A5409" s="8">
        <v>36290</v>
      </c>
      <c r="B5409" s="260">
        <v>1345</v>
      </c>
      <c r="C5409" s="260">
        <v>1352.01001</v>
      </c>
      <c r="D5409" s="260">
        <v>1334</v>
      </c>
      <c r="E5409" s="260">
        <v>1340.3000489999999</v>
      </c>
      <c r="F5409" s="261">
        <v>1340.3000489999999</v>
      </c>
      <c r="G5409" s="260">
        <v>773300000</v>
      </c>
      <c r="H5409" s="263">
        <f t="shared" si="84"/>
        <v>-3.4943873605948368E-3</v>
      </c>
      <c r="I5409" s="262"/>
      <c r="J5409" s="266">
        <v>5407</v>
      </c>
      <c r="K5409">
        <v>-3.4943873605948368E-3</v>
      </c>
      <c r="L5409" s="267">
        <v>4.3102017123040261E-3</v>
      </c>
    </row>
    <row r="5410" spans="1:12" ht="14.4" x14ac:dyDescent="0.3">
      <c r="A5410" s="8">
        <v>36287</v>
      </c>
      <c r="B5410" s="260">
        <v>1332.0500489999999</v>
      </c>
      <c r="C5410" s="260">
        <v>1345.98999</v>
      </c>
      <c r="D5410" s="260">
        <v>1332.0500489999999</v>
      </c>
      <c r="E5410" s="260">
        <v>1345</v>
      </c>
      <c r="F5410" s="261">
        <v>1345</v>
      </c>
      <c r="G5410" s="260">
        <v>814900000</v>
      </c>
      <c r="H5410" s="263">
        <f t="shared" si="84"/>
        <v>9.7218201446123403E-3</v>
      </c>
      <c r="I5410" s="262"/>
      <c r="J5410" s="266">
        <v>5408</v>
      </c>
      <c r="K5410">
        <v>9.7218201446123403E-3</v>
      </c>
      <c r="L5410" s="267">
        <v>4.3111076146502281E-3</v>
      </c>
    </row>
    <row r="5411" spans="1:12" ht="14.4" x14ac:dyDescent="0.3">
      <c r="A5411" s="8">
        <v>36286</v>
      </c>
      <c r="B5411" s="260">
        <v>1347.3100589999999</v>
      </c>
      <c r="C5411" s="260">
        <v>1348.3599850000001</v>
      </c>
      <c r="D5411" s="260">
        <v>1322.5600589999999</v>
      </c>
      <c r="E5411" s="260">
        <v>1332.0500489999999</v>
      </c>
      <c r="F5411" s="261">
        <v>1332.0500489999999</v>
      </c>
      <c r="G5411" s="260">
        <v>875400000</v>
      </c>
      <c r="H5411" s="263">
        <f t="shared" si="84"/>
        <v>-1.1326279276298319E-2</v>
      </c>
      <c r="I5411" s="262"/>
      <c r="J5411" s="266">
        <v>5409</v>
      </c>
      <c r="K5411">
        <v>-1.1326279276298319E-2</v>
      </c>
      <c r="L5411" s="267">
        <v>4.3210846183130234E-3</v>
      </c>
    </row>
    <row r="5412" spans="1:12" ht="14.4" x14ac:dyDescent="0.3">
      <c r="A5412" s="8">
        <v>36285</v>
      </c>
      <c r="B5412" s="260">
        <v>1332</v>
      </c>
      <c r="C5412" s="260">
        <v>1347.3199460000001</v>
      </c>
      <c r="D5412" s="260">
        <v>1317.4399410000001</v>
      </c>
      <c r="E5412" s="260">
        <v>1347.3100589999999</v>
      </c>
      <c r="F5412" s="261">
        <v>1347.3100589999999</v>
      </c>
      <c r="G5412" s="260">
        <v>913500000</v>
      </c>
      <c r="H5412" s="263">
        <f t="shared" si="84"/>
        <v>1.1494038288288221E-2</v>
      </c>
      <c r="I5412" s="262"/>
      <c r="J5412" s="266">
        <v>5410</v>
      </c>
      <c r="K5412">
        <v>1.1494038288288221E-2</v>
      </c>
      <c r="L5412" s="267">
        <v>4.3216551665963389E-3</v>
      </c>
    </row>
    <row r="5413" spans="1:12" ht="14.4" x14ac:dyDescent="0.3">
      <c r="A5413" s="8">
        <v>36284</v>
      </c>
      <c r="B5413" s="260">
        <v>1354.630005</v>
      </c>
      <c r="C5413" s="260">
        <v>1354.6400149999999</v>
      </c>
      <c r="D5413" s="260">
        <v>1330.6400149999999</v>
      </c>
      <c r="E5413" s="260">
        <v>1332</v>
      </c>
      <c r="F5413" s="261">
        <v>1332</v>
      </c>
      <c r="G5413" s="260">
        <v>933100000</v>
      </c>
      <c r="H5413" s="263">
        <f t="shared" si="84"/>
        <v>-1.6705672335967474E-2</v>
      </c>
      <c r="I5413" s="262"/>
      <c r="J5413" s="266">
        <v>5411</v>
      </c>
      <c r="K5413">
        <v>-1.6705672335967474E-2</v>
      </c>
      <c r="L5413" s="267">
        <v>4.3250780855236589E-3</v>
      </c>
    </row>
    <row r="5414" spans="1:12" ht="14.4" x14ac:dyDescent="0.3">
      <c r="A5414" s="8">
        <v>36283</v>
      </c>
      <c r="B5414" s="260">
        <v>1335.1800539999999</v>
      </c>
      <c r="C5414" s="260">
        <v>1354.630005</v>
      </c>
      <c r="D5414" s="260">
        <v>1329.01001</v>
      </c>
      <c r="E5414" s="260">
        <v>1354.630005</v>
      </c>
      <c r="F5414" s="261">
        <v>1354.630005</v>
      </c>
      <c r="G5414" s="260">
        <v>811400000</v>
      </c>
      <c r="H5414" s="263">
        <f t="shared" si="84"/>
        <v>1.456728696757483E-2</v>
      </c>
      <c r="I5414" s="262"/>
      <c r="J5414" s="266">
        <v>5412</v>
      </c>
      <c r="K5414">
        <v>1.456728696757483E-2</v>
      </c>
      <c r="L5414" s="267">
        <v>4.3267664890060727E-3</v>
      </c>
    </row>
    <row r="5415" spans="1:12" ht="14.4" x14ac:dyDescent="0.3">
      <c r="A5415" s="8">
        <v>36280</v>
      </c>
      <c r="B5415" s="260">
        <v>1342.829956</v>
      </c>
      <c r="C5415" s="260">
        <v>1351.829956</v>
      </c>
      <c r="D5415" s="260">
        <v>1314.579956</v>
      </c>
      <c r="E5415" s="260">
        <v>1335.1800539999999</v>
      </c>
      <c r="F5415" s="261">
        <v>1335.1800539999999</v>
      </c>
      <c r="G5415" s="260">
        <v>936500000</v>
      </c>
      <c r="H5415" s="263">
        <f t="shared" si="84"/>
        <v>-5.6968508676910326E-3</v>
      </c>
      <c r="I5415" s="262"/>
      <c r="J5415" s="266">
        <v>5413</v>
      </c>
      <c r="K5415">
        <v>-5.6968508676910326E-3</v>
      </c>
      <c r="L5415" s="267">
        <v>4.3284512425544996E-3</v>
      </c>
    </row>
    <row r="5416" spans="1:12" ht="14.4" x14ac:dyDescent="0.3">
      <c r="A5416" s="8">
        <v>36279</v>
      </c>
      <c r="B5416" s="260">
        <v>1350.910034</v>
      </c>
      <c r="C5416" s="260">
        <v>1356.75</v>
      </c>
      <c r="D5416" s="260">
        <v>1336.8100589999999</v>
      </c>
      <c r="E5416" s="260">
        <v>1342.829956</v>
      </c>
      <c r="F5416" s="261">
        <v>1342.829956</v>
      </c>
      <c r="G5416" s="260">
        <v>1003600000</v>
      </c>
      <c r="H5416" s="263">
        <f t="shared" si="84"/>
        <v>-5.9812110330360888E-3</v>
      </c>
      <c r="I5416" s="262"/>
      <c r="J5416" s="266">
        <v>5414</v>
      </c>
      <c r="K5416">
        <v>-5.9812110330360888E-3</v>
      </c>
      <c r="L5416" s="267">
        <v>4.3413261381816124E-3</v>
      </c>
    </row>
    <row r="5417" spans="1:12" ht="14.4" x14ac:dyDescent="0.3">
      <c r="A5417" s="8">
        <v>36278</v>
      </c>
      <c r="B5417" s="260">
        <v>1362.8000489999999</v>
      </c>
      <c r="C5417" s="260">
        <v>1368.619995</v>
      </c>
      <c r="D5417" s="260">
        <v>1348.290039</v>
      </c>
      <c r="E5417" s="260">
        <v>1350.910034</v>
      </c>
      <c r="F5417" s="261">
        <v>1350.910034</v>
      </c>
      <c r="G5417" s="260">
        <v>951700000</v>
      </c>
      <c r="H5417" s="263">
        <f t="shared" si="84"/>
        <v>-8.7246951661945158E-3</v>
      </c>
      <c r="I5417" s="262"/>
      <c r="J5417" s="266">
        <v>5415</v>
      </c>
      <c r="K5417">
        <v>-8.7246951661945158E-3</v>
      </c>
      <c r="L5417" s="267">
        <v>4.3442569783843886E-3</v>
      </c>
    </row>
    <row r="5418" spans="1:12" ht="14.4" x14ac:dyDescent="0.3">
      <c r="A5418" s="8">
        <v>36277</v>
      </c>
      <c r="B5418" s="260">
        <v>1360.040039</v>
      </c>
      <c r="C5418" s="260">
        <v>1371.5600589999999</v>
      </c>
      <c r="D5418" s="260">
        <v>1356.5500489999999</v>
      </c>
      <c r="E5418" s="260">
        <v>1362.8000489999999</v>
      </c>
      <c r="F5418" s="261">
        <v>1362.8000489999999</v>
      </c>
      <c r="G5418" s="260">
        <v>891700000</v>
      </c>
      <c r="H5418" s="263">
        <f t="shared" si="84"/>
        <v>2.0293593724118042E-3</v>
      </c>
      <c r="I5418" s="262"/>
      <c r="J5418" s="266">
        <v>5416</v>
      </c>
      <c r="K5418">
        <v>2.0293593724118042E-3</v>
      </c>
      <c r="L5418" s="267">
        <v>4.3458140492872877E-3</v>
      </c>
    </row>
    <row r="5419" spans="1:12" ht="14.4" x14ac:dyDescent="0.3">
      <c r="A5419" s="8">
        <v>36276</v>
      </c>
      <c r="B5419" s="260">
        <v>1356.849976</v>
      </c>
      <c r="C5419" s="260">
        <v>1363.5600589999999</v>
      </c>
      <c r="D5419" s="260">
        <v>1353.719971</v>
      </c>
      <c r="E5419" s="260">
        <v>1360.040039</v>
      </c>
      <c r="F5419" s="261">
        <v>1360.040039</v>
      </c>
      <c r="G5419" s="260">
        <v>712000000</v>
      </c>
      <c r="H5419" s="263">
        <f t="shared" si="84"/>
        <v>2.3510801167600931E-3</v>
      </c>
      <c r="I5419" s="262"/>
      <c r="J5419" s="266">
        <v>5417</v>
      </c>
      <c r="K5419">
        <v>2.3510801167600931E-3</v>
      </c>
      <c r="L5419" s="267">
        <v>4.3461985855761491E-3</v>
      </c>
    </row>
    <row r="5420" spans="1:12" ht="14.4" x14ac:dyDescent="0.3">
      <c r="A5420" s="8">
        <v>36273</v>
      </c>
      <c r="B5420" s="260">
        <v>1358.829956</v>
      </c>
      <c r="C5420" s="260">
        <v>1363.650024</v>
      </c>
      <c r="D5420" s="260">
        <v>1348.4499510000001</v>
      </c>
      <c r="E5420" s="260">
        <v>1356.849976</v>
      </c>
      <c r="F5420" s="261">
        <v>1356.849976</v>
      </c>
      <c r="G5420" s="260">
        <v>744900000</v>
      </c>
      <c r="H5420" s="263">
        <f t="shared" si="84"/>
        <v>-1.4497652950997402E-3</v>
      </c>
      <c r="I5420" s="262"/>
      <c r="J5420" s="266">
        <v>5418</v>
      </c>
      <c r="K5420">
        <v>-1.4497652950997402E-3</v>
      </c>
      <c r="L5420" s="267">
        <v>4.3503150624556279E-3</v>
      </c>
    </row>
    <row r="5421" spans="1:12" ht="14.4" x14ac:dyDescent="0.3">
      <c r="A5421" s="8">
        <v>36272</v>
      </c>
      <c r="B5421" s="260">
        <v>1336.119995</v>
      </c>
      <c r="C5421" s="260">
        <v>1358.839966</v>
      </c>
      <c r="D5421" s="260">
        <v>1336.119995</v>
      </c>
      <c r="E5421" s="260">
        <v>1358.8199460000001</v>
      </c>
      <c r="F5421" s="261">
        <v>1358.8199460000001</v>
      </c>
      <c r="G5421" s="260">
        <v>927900000</v>
      </c>
      <c r="H5421" s="263">
        <f t="shared" si="84"/>
        <v>1.6989455352024768E-2</v>
      </c>
      <c r="I5421" s="262"/>
      <c r="J5421" s="266">
        <v>5419</v>
      </c>
      <c r="K5421">
        <v>1.6989455352024768E-2</v>
      </c>
      <c r="L5421" s="267">
        <v>4.3511099497689195E-3</v>
      </c>
    </row>
    <row r="5422" spans="1:12" ht="14.4" x14ac:dyDescent="0.3">
      <c r="A5422" s="8">
        <v>36271</v>
      </c>
      <c r="B5422" s="260">
        <v>1306.170044</v>
      </c>
      <c r="C5422" s="260">
        <v>1336.119995</v>
      </c>
      <c r="D5422" s="260">
        <v>1301.839966</v>
      </c>
      <c r="E5422" s="260">
        <v>1336.119995</v>
      </c>
      <c r="F5422" s="261">
        <v>1336.119995</v>
      </c>
      <c r="G5422" s="260">
        <v>920000000</v>
      </c>
      <c r="H5422" s="263">
        <f t="shared" si="84"/>
        <v>2.2929595681341515E-2</v>
      </c>
      <c r="I5422" s="262"/>
      <c r="J5422" s="266">
        <v>5420</v>
      </c>
      <c r="K5422">
        <v>2.2929595681341515E-2</v>
      </c>
      <c r="L5422" s="267">
        <v>4.352273920778393E-3</v>
      </c>
    </row>
    <row r="5423" spans="1:12" ht="14.4" x14ac:dyDescent="0.3">
      <c r="A5423" s="8">
        <v>36270</v>
      </c>
      <c r="B5423" s="260">
        <v>1289.4799800000001</v>
      </c>
      <c r="C5423" s="260">
        <v>1306.3000489999999</v>
      </c>
      <c r="D5423" s="260">
        <v>1284.209961</v>
      </c>
      <c r="E5423" s="260">
        <v>1306.170044</v>
      </c>
      <c r="F5423" s="261">
        <v>1306.170044</v>
      </c>
      <c r="G5423" s="260">
        <v>985400000</v>
      </c>
      <c r="H5423" s="263">
        <f t="shared" si="84"/>
        <v>1.2943251744009156E-2</v>
      </c>
      <c r="I5423" s="262"/>
      <c r="J5423" s="266">
        <v>5421</v>
      </c>
      <c r="K5423">
        <v>1.2943251744009156E-2</v>
      </c>
      <c r="L5423" s="267">
        <v>4.3564665642064236E-3</v>
      </c>
    </row>
    <row r="5424" spans="1:12" ht="14.4" x14ac:dyDescent="0.3">
      <c r="A5424" s="8">
        <v>36269</v>
      </c>
      <c r="B5424" s="260">
        <v>1319</v>
      </c>
      <c r="C5424" s="260">
        <v>1340.099976</v>
      </c>
      <c r="D5424" s="260">
        <v>1284.4799800000001</v>
      </c>
      <c r="E5424" s="260">
        <v>1289.4799800000001</v>
      </c>
      <c r="F5424" s="261">
        <v>1289.4799800000001</v>
      </c>
      <c r="G5424" s="260">
        <v>1214400000</v>
      </c>
      <c r="H5424" s="263">
        <f t="shared" si="84"/>
        <v>-2.2380606520090926E-2</v>
      </c>
      <c r="I5424" s="262"/>
      <c r="J5424" s="266">
        <v>5422</v>
      </c>
      <c r="K5424">
        <v>-2.2380606520090926E-2</v>
      </c>
      <c r="L5424" s="267">
        <v>4.3592905920972029E-3</v>
      </c>
    </row>
    <row r="5425" spans="1:12" ht="14.4" x14ac:dyDescent="0.3">
      <c r="A5425" s="8">
        <v>36266</v>
      </c>
      <c r="B5425" s="260">
        <v>1322.8599850000001</v>
      </c>
      <c r="C5425" s="260">
        <v>1325.030029</v>
      </c>
      <c r="D5425" s="260">
        <v>1311.400024</v>
      </c>
      <c r="E5425" s="260">
        <v>1319</v>
      </c>
      <c r="F5425" s="261">
        <v>1319</v>
      </c>
      <c r="G5425" s="260">
        <v>1002300000</v>
      </c>
      <c r="H5425" s="263">
        <f t="shared" si="84"/>
        <v>-2.9103647955918848E-3</v>
      </c>
      <c r="I5425" s="262"/>
      <c r="J5425" s="266">
        <v>5423</v>
      </c>
      <c r="K5425">
        <v>-2.9103647955918848E-3</v>
      </c>
      <c r="L5425" s="267">
        <v>4.3619305241553016E-3</v>
      </c>
    </row>
    <row r="5426" spans="1:12" ht="14.4" x14ac:dyDescent="0.3">
      <c r="A5426" s="8">
        <v>36265</v>
      </c>
      <c r="B5426" s="260">
        <v>1328.4399410000001</v>
      </c>
      <c r="C5426" s="260">
        <v>1332.410034</v>
      </c>
      <c r="D5426" s="260">
        <v>1308.380005</v>
      </c>
      <c r="E5426" s="260">
        <v>1322.849976</v>
      </c>
      <c r="F5426" s="261">
        <v>1322.849976</v>
      </c>
      <c r="G5426" s="260">
        <v>1089800000</v>
      </c>
      <c r="H5426" s="263">
        <f t="shared" si="84"/>
        <v>-4.2079169915594395E-3</v>
      </c>
      <c r="I5426" s="262"/>
      <c r="J5426" s="266">
        <v>5424</v>
      </c>
      <c r="K5426">
        <v>-4.2079169915594395E-3</v>
      </c>
      <c r="L5426" s="267">
        <v>4.3678973395861369E-3</v>
      </c>
    </row>
    <row r="5427" spans="1:12" ht="14.4" x14ac:dyDescent="0.3">
      <c r="A5427" s="8">
        <v>36264</v>
      </c>
      <c r="B5427" s="260">
        <v>1349.8199460000001</v>
      </c>
      <c r="C5427" s="260">
        <v>1357.23999</v>
      </c>
      <c r="D5427" s="260">
        <v>1326.410034</v>
      </c>
      <c r="E5427" s="260">
        <v>1328.4399410000001</v>
      </c>
      <c r="F5427" s="261">
        <v>1328.4399410000001</v>
      </c>
      <c r="G5427" s="260">
        <v>952000000</v>
      </c>
      <c r="H5427" s="263">
        <f t="shared" si="84"/>
        <v>-1.5839153261408379E-2</v>
      </c>
      <c r="I5427" s="262"/>
      <c r="J5427" s="266">
        <v>5425</v>
      </c>
      <c r="K5427">
        <v>-1.5839153261408379E-2</v>
      </c>
      <c r="L5427" s="267">
        <v>4.3695684855752231E-3</v>
      </c>
    </row>
    <row r="5428" spans="1:12" ht="14.4" x14ac:dyDescent="0.3">
      <c r="A5428" s="8">
        <v>36263</v>
      </c>
      <c r="B5428" s="260">
        <v>1358.6400149999999</v>
      </c>
      <c r="C5428" s="260">
        <v>1362.380005</v>
      </c>
      <c r="D5428" s="260">
        <v>1344.030029</v>
      </c>
      <c r="E5428" s="260">
        <v>1349.8199460000001</v>
      </c>
      <c r="F5428" s="261">
        <v>1349.8199460000001</v>
      </c>
      <c r="G5428" s="260">
        <v>810900000</v>
      </c>
      <c r="H5428" s="263">
        <f t="shared" si="84"/>
        <v>-6.484516731985402E-3</v>
      </c>
      <c r="I5428" s="262"/>
      <c r="J5428" s="266">
        <v>5426</v>
      </c>
      <c r="K5428">
        <v>-6.484516731985402E-3</v>
      </c>
      <c r="L5428" s="267">
        <v>4.3710290089851054E-3</v>
      </c>
    </row>
    <row r="5429" spans="1:12" ht="14.4" x14ac:dyDescent="0.3">
      <c r="A5429" s="8">
        <v>36262</v>
      </c>
      <c r="B5429" s="260">
        <v>1348.349976</v>
      </c>
      <c r="C5429" s="260">
        <v>1358.6899410000001</v>
      </c>
      <c r="D5429" s="260">
        <v>1333.4799800000001</v>
      </c>
      <c r="E5429" s="260">
        <v>1358.630005</v>
      </c>
      <c r="F5429" s="261">
        <v>1358.630005</v>
      </c>
      <c r="G5429" s="260">
        <v>810800000</v>
      </c>
      <c r="H5429" s="263">
        <f t="shared" si="84"/>
        <v>7.6241548433119959E-3</v>
      </c>
      <c r="I5429" s="262"/>
      <c r="J5429" s="266">
        <v>5427</v>
      </c>
      <c r="K5429">
        <v>7.6241548433119959E-3</v>
      </c>
      <c r="L5429" s="267">
        <v>4.3716309383454496E-3</v>
      </c>
    </row>
    <row r="5430" spans="1:12" ht="14.4" x14ac:dyDescent="0.3">
      <c r="A5430" s="8">
        <v>36259</v>
      </c>
      <c r="B5430" s="260">
        <v>1343.9799800000001</v>
      </c>
      <c r="C5430" s="260">
        <v>1351.219971</v>
      </c>
      <c r="D5430" s="260">
        <v>1335.23999</v>
      </c>
      <c r="E5430" s="260">
        <v>1348.349976</v>
      </c>
      <c r="F5430" s="261">
        <v>1348.349976</v>
      </c>
      <c r="G5430" s="260">
        <v>716100000</v>
      </c>
      <c r="H5430" s="263">
        <f t="shared" si="84"/>
        <v>3.2515335533494336E-3</v>
      </c>
      <c r="I5430" s="262"/>
      <c r="J5430" s="266">
        <v>5428</v>
      </c>
      <c r="K5430">
        <v>3.2515335533494336E-3</v>
      </c>
      <c r="L5430" s="267">
        <v>4.3760811727163694E-3</v>
      </c>
    </row>
    <row r="5431" spans="1:12" ht="14.4" x14ac:dyDescent="0.3">
      <c r="A5431" s="8">
        <v>36258</v>
      </c>
      <c r="B5431" s="260">
        <v>1326.8900149999999</v>
      </c>
      <c r="C5431" s="260">
        <v>1344.079956</v>
      </c>
      <c r="D5431" s="260">
        <v>1321.599976</v>
      </c>
      <c r="E5431" s="260">
        <v>1343.9799800000001</v>
      </c>
      <c r="F5431" s="261">
        <v>1343.9799800000001</v>
      </c>
      <c r="G5431" s="260">
        <v>850500000</v>
      </c>
      <c r="H5431" s="263">
        <f t="shared" si="84"/>
        <v>1.28797148270048E-2</v>
      </c>
      <c r="I5431" s="262"/>
      <c r="J5431" s="266">
        <v>5429</v>
      </c>
      <c r="K5431">
        <v>1.28797148270048E-2</v>
      </c>
      <c r="L5431" s="267">
        <v>4.3796788385678173E-3</v>
      </c>
    </row>
    <row r="5432" spans="1:12" ht="14.4" x14ac:dyDescent="0.3">
      <c r="A5432" s="8">
        <v>36257</v>
      </c>
      <c r="B5432" s="260">
        <v>1317.8900149999999</v>
      </c>
      <c r="C5432" s="260">
        <v>1329.579956</v>
      </c>
      <c r="D5432" s="260">
        <v>1312.589966</v>
      </c>
      <c r="E5432" s="260">
        <v>1326.8900149999999</v>
      </c>
      <c r="F5432" s="261">
        <v>1326.8900149999999</v>
      </c>
      <c r="G5432" s="260">
        <v>816400000</v>
      </c>
      <c r="H5432" s="263">
        <f t="shared" si="84"/>
        <v>6.8290979501806157E-3</v>
      </c>
      <c r="I5432" s="262"/>
      <c r="J5432" s="266">
        <v>5430</v>
      </c>
      <c r="K5432">
        <v>6.8290979501806157E-3</v>
      </c>
      <c r="L5432" s="267">
        <v>4.3833496148736719E-3</v>
      </c>
    </row>
    <row r="5433" spans="1:12" ht="14.4" x14ac:dyDescent="0.3">
      <c r="A5433" s="8">
        <v>36256</v>
      </c>
      <c r="B5433" s="260">
        <v>1321.119995</v>
      </c>
      <c r="C5433" s="260">
        <v>1326.76001</v>
      </c>
      <c r="D5433" s="260">
        <v>1311.0699460000001</v>
      </c>
      <c r="E5433" s="260">
        <v>1317.8900149999999</v>
      </c>
      <c r="F5433" s="261">
        <v>1317.8900149999999</v>
      </c>
      <c r="G5433" s="260">
        <v>787500000</v>
      </c>
      <c r="H5433" s="263">
        <f t="shared" si="84"/>
        <v>-2.4448801109849742E-3</v>
      </c>
      <c r="I5433" s="262"/>
      <c r="J5433" s="266">
        <v>5431</v>
      </c>
      <c r="K5433">
        <v>-2.4448801109849742E-3</v>
      </c>
      <c r="L5433" s="267">
        <v>4.3838128117769104E-3</v>
      </c>
    </row>
    <row r="5434" spans="1:12" ht="14.4" x14ac:dyDescent="0.3">
      <c r="A5434" s="8">
        <v>36255</v>
      </c>
      <c r="B5434" s="260">
        <v>1293.719971</v>
      </c>
      <c r="C5434" s="260">
        <v>1321.119995</v>
      </c>
      <c r="D5434" s="260">
        <v>1293.719971</v>
      </c>
      <c r="E5434" s="260">
        <v>1321.119995</v>
      </c>
      <c r="F5434" s="261">
        <v>1321.119995</v>
      </c>
      <c r="G5434" s="260">
        <v>695800000</v>
      </c>
      <c r="H5434" s="263">
        <f t="shared" si="84"/>
        <v>2.1179254099958567E-2</v>
      </c>
      <c r="I5434" s="262"/>
      <c r="J5434" s="266">
        <v>5432</v>
      </c>
      <c r="K5434">
        <v>2.1179254099958567E-2</v>
      </c>
      <c r="L5434" s="267">
        <v>4.385235280832624E-3</v>
      </c>
    </row>
    <row r="5435" spans="1:12" ht="14.4" x14ac:dyDescent="0.3">
      <c r="A5435" s="8">
        <v>36251</v>
      </c>
      <c r="B5435" s="260">
        <v>1286.369995</v>
      </c>
      <c r="C5435" s="260">
        <v>1294.540039</v>
      </c>
      <c r="D5435" s="260">
        <v>1282.5600589999999</v>
      </c>
      <c r="E5435" s="260">
        <v>1293.719971</v>
      </c>
      <c r="F5435" s="261">
        <v>1293.719971</v>
      </c>
      <c r="G5435" s="260">
        <v>703000000</v>
      </c>
      <c r="H5435" s="263">
        <f t="shared" si="84"/>
        <v>5.7137340178709389E-3</v>
      </c>
      <c r="I5435" s="262"/>
      <c r="J5435" s="266">
        <v>5433</v>
      </c>
      <c r="K5435">
        <v>5.7137340178709389E-3</v>
      </c>
      <c r="L5435" s="267">
        <v>4.3863694890887922E-3</v>
      </c>
    </row>
    <row r="5436" spans="1:12" ht="14.4" x14ac:dyDescent="0.3">
      <c r="A5436" s="8">
        <v>36250</v>
      </c>
      <c r="B5436" s="260">
        <v>1300.75</v>
      </c>
      <c r="C5436" s="260">
        <v>1313.599976</v>
      </c>
      <c r="D5436" s="260">
        <v>1285.869995</v>
      </c>
      <c r="E5436" s="260">
        <v>1286.369995</v>
      </c>
      <c r="F5436" s="261">
        <v>1286.369995</v>
      </c>
      <c r="G5436" s="260">
        <v>924300000</v>
      </c>
      <c r="H5436" s="263">
        <f t="shared" si="84"/>
        <v>-1.1055164328272138E-2</v>
      </c>
      <c r="I5436" s="262"/>
      <c r="J5436" s="266">
        <v>5434</v>
      </c>
      <c r="K5436">
        <v>-1.1055164328272138E-2</v>
      </c>
      <c r="L5436" s="267">
        <v>4.3948439487699869E-3</v>
      </c>
    </row>
    <row r="5437" spans="1:12" ht="14.4" x14ac:dyDescent="0.3">
      <c r="A5437" s="8">
        <v>36249</v>
      </c>
      <c r="B5437" s="260">
        <v>1310.170044</v>
      </c>
      <c r="C5437" s="260">
        <v>1310.170044</v>
      </c>
      <c r="D5437" s="260">
        <v>1295.469971</v>
      </c>
      <c r="E5437" s="260">
        <v>1300.75</v>
      </c>
      <c r="F5437" s="261">
        <v>1300.75</v>
      </c>
      <c r="G5437" s="260">
        <v>729000000</v>
      </c>
      <c r="H5437" s="263">
        <f t="shared" si="84"/>
        <v>-7.1899399953003059E-3</v>
      </c>
      <c r="I5437" s="262"/>
      <c r="J5437" s="266">
        <v>5435</v>
      </c>
      <c r="K5437">
        <v>-7.1899399953003059E-3</v>
      </c>
      <c r="L5437" s="267">
        <v>4.3991919671511918E-3</v>
      </c>
    </row>
    <row r="5438" spans="1:12" ht="14.4" x14ac:dyDescent="0.3">
      <c r="A5438" s="8">
        <v>36248</v>
      </c>
      <c r="B5438" s="260">
        <v>1282.8000489999999</v>
      </c>
      <c r="C5438" s="260">
        <v>1311.76001</v>
      </c>
      <c r="D5438" s="260">
        <v>1282.8000489999999</v>
      </c>
      <c r="E5438" s="260">
        <v>1310.170044</v>
      </c>
      <c r="F5438" s="261">
        <v>1310.170044</v>
      </c>
      <c r="G5438" s="260">
        <v>747900000</v>
      </c>
      <c r="H5438" s="263">
        <f t="shared" si="84"/>
        <v>2.1336134981703621E-2</v>
      </c>
      <c r="I5438" s="262"/>
      <c r="J5438" s="266">
        <v>5436</v>
      </c>
      <c r="K5438">
        <v>2.1336134981703621E-2</v>
      </c>
      <c r="L5438" s="267">
        <v>4.4013282783512244E-3</v>
      </c>
    </row>
    <row r="5439" spans="1:12" ht="14.4" x14ac:dyDescent="0.3">
      <c r="A5439" s="8">
        <v>36245</v>
      </c>
      <c r="B5439" s="260">
        <v>1289.98999</v>
      </c>
      <c r="C5439" s="260">
        <v>1289.98999</v>
      </c>
      <c r="D5439" s="260">
        <v>1277.25</v>
      </c>
      <c r="E5439" s="260">
        <v>1282.8000489999999</v>
      </c>
      <c r="F5439" s="261">
        <v>1282.8000489999999</v>
      </c>
      <c r="G5439" s="260">
        <v>707200000</v>
      </c>
      <c r="H5439" s="263">
        <f t="shared" si="84"/>
        <v>-5.5736409241439848E-3</v>
      </c>
      <c r="I5439" s="262"/>
      <c r="J5439" s="266">
        <v>5437</v>
      </c>
      <c r="K5439">
        <v>-5.5736409241439848E-3</v>
      </c>
      <c r="L5439" s="267">
        <v>4.4031615654833841E-3</v>
      </c>
    </row>
    <row r="5440" spans="1:12" ht="14.4" x14ac:dyDescent="0.3">
      <c r="A5440" s="8">
        <v>36244</v>
      </c>
      <c r="B5440" s="260">
        <v>1268.589966</v>
      </c>
      <c r="C5440" s="260">
        <v>1289.98999</v>
      </c>
      <c r="D5440" s="260">
        <v>1268.589966</v>
      </c>
      <c r="E5440" s="260">
        <v>1289.98999</v>
      </c>
      <c r="F5440" s="261">
        <v>1289.98999</v>
      </c>
      <c r="G5440" s="260">
        <v>784200000</v>
      </c>
      <c r="H5440" s="263">
        <f t="shared" si="84"/>
        <v>1.6869141782254984E-2</v>
      </c>
      <c r="I5440" s="262"/>
      <c r="J5440" s="266">
        <v>5438</v>
      </c>
      <c r="K5440">
        <v>1.6869141782254984E-2</v>
      </c>
      <c r="L5440" s="267">
        <v>4.4039399710528388E-3</v>
      </c>
    </row>
    <row r="5441" spans="1:12" ht="14.4" x14ac:dyDescent="0.3">
      <c r="A5441" s="8">
        <v>36243</v>
      </c>
      <c r="B5441" s="260">
        <v>1262.1400149999999</v>
      </c>
      <c r="C5441" s="260">
        <v>1269.0200199999999</v>
      </c>
      <c r="D5441" s="260">
        <v>1256.4300539999999</v>
      </c>
      <c r="E5441" s="260">
        <v>1268.589966</v>
      </c>
      <c r="F5441" s="261">
        <v>1268.589966</v>
      </c>
      <c r="G5441" s="260">
        <v>761900000</v>
      </c>
      <c r="H5441" s="263">
        <f t="shared" si="84"/>
        <v>5.1103292212790318E-3</v>
      </c>
      <c r="I5441" s="262"/>
      <c r="J5441" s="266">
        <v>5439</v>
      </c>
      <c r="K5441">
        <v>5.1103292212790318E-3</v>
      </c>
      <c r="L5441" s="267">
        <v>4.4056435392665037E-3</v>
      </c>
    </row>
    <row r="5442" spans="1:12" ht="14.4" x14ac:dyDescent="0.3">
      <c r="A5442" s="8">
        <v>36242</v>
      </c>
      <c r="B5442" s="260">
        <v>1297.01001</v>
      </c>
      <c r="C5442" s="260">
        <v>1297.01001</v>
      </c>
      <c r="D5442" s="260">
        <v>1257.459961</v>
      </c>
      <c r="E5442" s="260">
        <v>1262.1400149999999</v>
      </c>
      <c r="F5442" s="261">
        <v>1262.1400149999999</v>
      </c>
      <c r="G5442" s="260">
        <v>811300000</v>
      </c>
      <c r="H5442" s="263">
        <f t="shared" si="84"/>
        <v>-2.6884908158881532E-2</v>
      </c>
      <c r="I5442" s="262"/>
      <c r="J5442" s="266">
        <v>5440</v>
      </c>
      <c r="K5442">
        <v>-2.6884908158881532E-2</v>
      </c>
      <c r="L5442" s="267">
        <v>4.4164381496717914E-3</v>
      </c>
    </row>
    <row r="5443" spans="1:12" ht="14.4" x14ac:dyDescent="0.3">
      <c r="A5443" s="8">
        <v>36241</v>
      </c>
      <c r="B5443" s="260">
        <v>1299.290039</v>
      </c>
      <c r="C5443" s="260">
        <v>1303.839966</v>
      </c>
      <c r="D5443" s="260">
        <v>1294.26001</v>
      </c>
      <c r="E5443" s="260">
        <v>1297.01001</v>
      </c>
      <c r="F5443" s="261">
        <v>1297.01001</v>
      </c>
      <c r="G5443" s="260">
        <v>658200000</v>
      </c>
      <c r="H5443" s="263">
        <f t="shared" si="84"/>
        <v>-1.7548268143076353E-3</v>
      </c>
      <c r="I5443" s="262"/>
      <c r="J5443" s="266">
        <v>5441</v>
      </c>
      <c r="K5443">
        <v>-1.7548268143076353E-3</v>
      </c>
      <c r="L5443" s="267">
        <v>4.4198600368323751E-3</v>
      </c>
    </row>
    <row r="5444" spans="1:12" ht="14.4" x14ac:dyDescent="0.3">
      <c r="A5444" s="8">
        <v>36238</v>
      </c>
      <c r="B5444" s="260">
        <v>1316.5500489999999</v>
      </c>
      <c r="C5444" s="260">
        <v>1323.8199460000001</v>
      </c>
      <c r="D5444" s="260">
        <v>1298.920044</v>
      </c>
      <c r="E5444" s="260">
        <v>1299.290039</v>
      </c>
      <c r="F5444" s="261">
        <v>1299.290039</v>
      </c>
      <c r="G5444" s="260">
        <v>914700000</v>
      </c>
      <c r="H5444" s="263">
        <f t="shared" ref="H5444:H5507" si="85">(F5444-F5445)/F5445</f>
        <v>-1.3110029514722966E-2</v>
      </c>
      <c r="I5444" s="262"/>
      <c r="J5444" s="266">
        <v>5442</v>
      </c>
      <c r="K5444">
        <v>-1.3110029514722966E-2</v>
      </c>
      <c r="L5444" s="267">
        <v>4.4200716797478824E-3</v>
      </c>
    </row>
    <row r="5445" spans="1:12" ht="14.4" x14ac:dyDescent="0.3">
      <c r="A5445" s="8">
        <v>36237</v>
      </c>
      <c r="B5445" s="260">
        <v>1297.8199460000001</v>
      </c>
      <c r="C5445" s="260">
        <v>1317.619995</v>
      </c>
      <c r="D5445" s="260">
        <v>1294.75</v>
      </c>
      <c r="E5445" s="260">
        <v>1316.5500489999999</v>
      </c>
      <c r="F5445" s="261">
        <v>1316.5500489999999</v>
      </c>
      <c r="G5445" s="260">
        <v>831000000</v>
      </c>
      <c r="H5445" s="263">
        <f t="shared" si="85"/>
        <v>1.4431973447262669E-2</v>
      </c>
      <c r="I5445" s="262"/>
      <c r="J5445" s="266">
        <v>5443</v>
      </c>
      <c r="K5445">
        <v>1.4431973447262669E-2</v>
      </c>
      <c r="L5445" s="267">
        <v>4.4240998847935482E-3</v>
      </c>
    </row>
    <row r="5446" spans="1:12" ht="14.4" x14ac:dyDescent="0.3">
      <c r="A5446" s="8">
        <v>36236</v>
      </c>
      <c r="B5446" s="260">
        <v>1306.380005</v>
      </c>
      <c r="C5446" s="260">
        <v>1306.5500489999999</v>
      </c>
      <c r="D5446" s="260">
        <v>1292.630005</v>
      </c>
      <c r="E5446" s="260">
        <v>1297.8199460000001</v>
      </c>
      <c r="F5446" s="261">
        <v>1297.8199460000001</v>
      </c>
      <c r="G5446" s="260">
        <v>752300000</v>
      </c>
      <c r="H5446" s="263">
        <f t="shared" si="85"/>
        <v>-6.552503075091011E-3</v>
      </c>
      <c r="I5446" s="262"/>
      <c r="J5446" s="266">
        <v>5444</v>
      </c>
      <c r="K5446">
        <v>-6.552503075091011E-3</v>
      </c>
      <c r="L5446" s="267">
        <v>4.4274603877238507E-3</v>
      </c>
    </row>
    <row r="5447" spans="1:12" ht="14.4" x14ac:dyDescent="0.3">
      <c r="A5447" s="8">
        <v>36235</v>
      </c>
      <c r="B5447" s="260">
        <v>1307.26001</v>
      </c>
      <c r="C5447" s="260">
        <v>1311.1099850000001</v>
      </c>
      <c r="D5447" s="260">
        <v>1302.290039</v>
      </c>
      <c r="E5447" s="260">
        <v>1306.380005</v>
      </c>
      <c r="F5447" s="261">
        <v>1306.380005</v>
      </c>
      <c r="G5447" s="260">
        <v>751900000</v>
      </c>
      <c r="H5447" s="263">
        <f t="shared" si="85"/>
        <v>-6.7316753612005841E-4</v>
      </c>
      <c r="I5447" s="262"/>
      <c r="J5447" s="266">
        <v>5445</v>
      </c>
      <c r="K5447">
        <v>-6.7316753612005841E-4</v>
      </c>
      <c r="L5447" s="267">
        <v>4.4281074365482643E-3</v>
      </c>
    </row>
    <row r="5448" spans="1:12" ht="14.4" x14ac:dyDescent="0.3">
      <c r="A5448" s="8">
        <v>36234</v>
      </c>
      <c r="B5448" s="260">
        <v>1294.589966</v>
      </c>
      <c r="C5448" s="260">
        <v>1307.469971</v>
      </c>
      <c r="D5448" s="260">
        <v>1291.030029</v>
      </c>
      <c r="E5448" s="260">
        <v>1307.26001</v>
      </c>
      <c r="F5448" s="261">
        <v>1307.26001</v>
      </c>
      <c r="G5448" s="260">
        <v>727200000</v>
      </c>
      <c r="H5448" s="263">
        <f t="shared" si="85"/>
        <v>9.7869165780325243E-3</v>
      </c>
      <c r="I5448" s="262"/>
      <c r="J5448" s="266">
        <v>5446</v>
      </c>
      <c r="K5448">
        <v>9.7869165780325243E-3</v>
      </c>
      <c r="L5448" s="267">
        <v>4.4284443611265888E-3</v>
      </c>
    </row>
    <row r="5449" spans="1:12" ht="14.4" x14ac:dyDescent="0.3">
      <c r="A5449" s="8">
        <v>36231</v>
      </c>
      <c r="B5449" s="260">
        <v>1297.6800539999999</v>
      </c>
      <c r="C5449" s="260">
        <v>1304.420044</v>
      </c>
      <c r="D5449" s="260">
        <v>1289.170044</v>
      </c>
      <c r="E5449" s="260">
        <v>1294.589966</v>
      </c>
      <c r="F5449" s="261">
        <v>1294.589966</v>
      </c>
      <c r="G5449" s="260">
        <v>825800000</v>
      </c>
      <c r="H5449" s="263">
        <f t="shared" si="85"/>
        <v>-2.3812402683349894E-3</v>
      </c>
      <c r="I5449" s="262"/>
      <c r="J5449" s="266">
        <v>5447</v>
      </c>
      <c r="K5449">
        <v>-2.3812402683349894E-3</v>
      </c>
      <c r="L5449" s="267">
        <v>4.4307650970250847E-3</v>
      </c>
    </row>
    <row r="5450" spans="1:12" ht="14.4" x14ac:dyDescent="0.3">
      <c r="A5450" s="8">
        <v>36230</v>
      </c>
      <c r="B5450" s="260">
        <v>1286.839966</v>
      </c>
      <c r="C5450" s="260">
        <v>1306.4300539999999</v>
      </c>
      <c r="D5450" s="260">
        <v>1286.839966</v>
      </c>
      <c r="E5450" s="260">
        <v>1297.6800539999999</v>
      </c>
      <c r="F5450" s="261">
        <v>1297.6800539999999</v>
      </c>
      <c r="G5450" s="260">
        <v>904800000</v>
      </c>
      <c r="H5450" s="263">
        <f t="shared" si="85"/>
        <v>8.4238042696910785E-3</v>
      </c>
      <c r="I5450" s="262"/>
      <c r="J5450" s="266">
        <v>5448</v>
      </c>
      <c r="K5450">
        <v>8.4238042696910785E-3</v>
      </c>
      <c r="L5450" s="267">
        <v>4.4397866573694898E-3</v>
      </c>
    </row>
    <row r="5451" spans="1:12" ht="14.4" x14ac:dyDescent="0.3">
      <c r="A5451" s="8">
        <v>36229</v>
      </c>
      <c r="B5451" s="260">
        <v>1279.839966</v>
      </c>
      <c r="C5451" s="260">
        <v>1287.0200199999999</v>
      </c>
      <c r="D5451" s="260">
        <v>1275.160034</v>
      </c>
      <c r="E5451" s="260">
        <v>1286.839966</v>
      </c>
      <c r="F5451" s="261">
        <v>1286.839966</v>
      </c>
      <c r="G5451" s="260">
        <v>841900000</v>
      </c>
      <c r="H5451" s="263">
        <f t="shared" si="85"/>
        <v>5.4694338245098997E-3</v>
      </c>
      <c r="I5451" s="262"/>
      <c r="J5451" s="266">
        <v>5449</v>
      </c>
      <c r="K5451">
        <v>5.4694338245098997E-3</v>
      </c>
      <c r="L5451" s="267">
        <v>4.4410520604437507E-3</v>
      </c>
    </row>
    <row r="5452" spans="1:12" ht="14.4" x14ac:dyDescent="0.3">
      <c r="A5452" s="8">
        <v>36228</v>
      </c>
      <c r="B5452" s="260">
        <v>1282.7299800000001</v>
      </c>
      <c r="C5452" s="260">
        <v>1293.73999</v>
      </c>
      <c r="D5452" s="260">
        <v>1275.1099850000001</v>
      </c>
      <c r="E5452" s="260">
        <v>1279.839966</v>
      </c>
      <c r="F5452" s="261">
        <v>1279.839966</v>
      </c>
      <c r="G5452" s="260">
        <v>803700000</v>
      </c>
      <c r="H5452" s="263">
        <f t="shared" si="85"/>
        <v>-2.2530182073081852E-3</v>
      </c>
      <c r="I5452" s="262"/>
      <c r="J5452" s="266">
        <v>5450</v>
      </c>
      <c r="K5452">
        <v>-2.2530182073081852E-3</v>
      </c>
      <c r="L5452" s="267">
        <v>4.4419480513928295E-3</v>
      </c>
    </row>
    <row r="5453" spans="1:12" ht="14.4" x14ac:dyDescent="0.3">
      <c r="A5453" s="8">
        <v>36227</v>
      </c>
      <c r="B5453" s="260">
        <v>1275.469971</v>
      </c>
      <c r="C5453" s="260">
        <v>1282.73999</v>
      </c>
      <c r="D5453" s="260">
        <v>1271.579956</v>
      </c>
      <c r="E5453" s="260">
        <v>1282.7299800000001</v>
      </c>
      <c r="F5453" s="261">
        <v>1282.7299800000001</v>
      </c>
      <c r="G5453" s="260">
        <v>714600000</v>
      </c>
      <c r="H5453" s="263">
        <f t="shared" si="85"/>
        <v>5.6920265980923528E-3</v>
      </c>
      <c r="I5453" s="262"/>
      <c r="J5453" s="266">
        <v>5451</v>
      </c>
      <c r="K5453">
        <v>5.6920265980923528E-3</v>
      </c>
      <c r="L5453" s="267">
        <v>4.447612940657159E-3</v>
      </c>
    </row>
    <row r="5454" spans="1:12" ht="14.4" x14ac:dyDescent="0.3">
      <c r="A5454" s="8">
        <v>36224</v>
      </c>
      <c r="B5454" s="260">
        <v>1246.6400149999999</v>
      </c>
      <c r="C5454" s="260">
        <v>1275.7299800000001</v>
      </c>
      <c r="D5454" s="260">
        <v>1246.6400149999999</v>
      </c>
      <c r="E5454" s="260">
        <v>1275.469971</v>
      </c>
      <c r="F5454" s="261">
        <v>1275.469971</v>
      </c>
      <c r="G5454" s="260">
        <v>834900000</v>
      </c>
      <c r="H5454" s="263">
        <f t="shared" si="85"/>
        <v>2.3126127553349904E-2</v>
      </c>
      <c r="I5454" s="262"/>
      <c r="J5454" s="266">
        <v>5452</v>
      </c>
      <c r="K5454">
        <v>2.3126127553349904E-2</v>
      </c>
      <c r="L5454" s="267">
        <v>4.4502459248615374E-3</v>
      </c>
    </row>
    <row r="5455" spans="1:12" ht="14.4" x14ac:dyDescent="0.3">
      <c r="A5455" s="8">
        <v>36223</v>
      </c>
      <c r="B5455" s="260">
        <v>1227.6999510000001</v>
      </c>
      <c r="C5455" s="260">
        <v>1247.73999</v>
      </c>
      <c r="D5455" s="260">
        <v>1227.6999510000001</v>
      </c>
      <c r="E5455" s="260">
        <v>1246.6400149999999</v>
      </c>
      <c r="F5455" s="261">
        <v>1246.6400149999999</v>
      </c>
      <c r="G5455" s="260">
        <v>770900000</v>
      </c>
      <c r="H5455" s="263">
        <f t="shared" si="85"/>
        <v>1.5427274379682608E-2</v>
      </c>
      <c r="I5455" s="262"/>
      <c r="J5455" s="266">
        <v>5453</v>
      </c>
      <c r="K5455">
        <v>1.5427274379682608E-2</v>
      </c>
      <c r="L5455" s="267">
        <v>4.4508834115291364E-3</v>
      </c>
    </row>
    <row r="5456" spans="1:12" ht="14.4" x14ac:dyDescent="0.3">
      <c r="A5456" s="8">
        <v>36222</v>
      </c>
      <c r="B5456" s="260">
        <v>1225.5</v>
      </c>
      <c r="C5456" s="260">
        <v>1231.630005</v>
      </c>
      <c r="D5456" s="260">
        <v>1216.030029</v>
      </c>
      <c r="E5456" s="260">
        <v>1227.6999510000001</v>
      </c>
      <c r="F5456" s="261">
        <v>1227.6999510000001</v>
      </c>
      <c r="G5456" s="260">
        <v>751700000</v>
      </c>
      <c r="H5456" s="263">
        <f t="shared" si="85"/>
        <v>1.7951456548348065E-3</v>
      </c>
      <c r="I5456" s="262"/>
      <c r="J5456" s="266">
        <v>5454</v>
      </c>
      <c r="K5456">
        <v>1.7951456548348065E-3</v>
      </c>
      <c r="L5456" s="267">
        <v>4.4513863016719642E-3</v>
      </c>
    </row>
    <row r="5457" spans="1:12" ht="14.4" x14ac:dyDescent="0.3">
      <c r="A5457" s="8">
        <v>36221</v>
      </c>
      <c r="B5457" s="260">
        <v>1236.160034</v>
      </c>
      <c r="C5457" s="260">
        <v>1248.3100589999999</v>
      </c>
      <c r="D5457" s="260">
        <v>1221.869995</v>
      </c>
      <c r="E5457" s="260">
        <v>1225.5</v>
      </c>
      <c r="F5457" s="261">
        <v>1225.5</v>
      </c>
      <c r="G5457" s="260">
        <v>753600000</v>
      </c>
      <c r="H5457" s="263">
        <f t="shared" si="85"/>
        <v>-8.6235064286182828E-3</v>
      </c>
      <c r="I5457" s="262"/>
      <c r="J5457" s="266">
        <v>5455</v>
      </c>
      <c r="K5457">
        <v>-8.6235064286182828E-3</v>
      </c>
      <c r="L5457" s="267">
        <v>4.4531589653222462E-3</v>
      </c>
    </row>
    <row r="5458" spans="1:12" ht="14.4" x14ac:dyDescent="0.3">
      <c r="A5458" s="8">
        <v>36220</v>
      </c>
      <c r="B5458" s="260">
        <v>1238.329956</v>
      </c>
      <c r="C5458" s="260">
        <v>1238.6999510000001</v>
      </c>
      <c r="D5458" s="260">
        <v>1221.880005</v>
      </c>
      <c r="E5458" s="260">
        <v>1236.160034</v>
      </c>
      <c r="F5458" s="261">
        <v>1236.160034</v>
      </c>
      <c r="G5458" s="260">
        <v>699500000</v>
      </c>
      <c r="H5458" s="263">
        <f t="shared" si="85"/>
        <v>-1.7522971074762906E-3</v>
      </c>
      <c r="I5458" s="262"/>
      <c r="J5458" s="266">
        <v>5456</v>
      </c>
      <c r="K5458">
        <v>-1.7522971074762906E-3</v>
      </c>
      <c r="L5458" s="267">
        <v>4.4552678147380155E-3</v>
      </c>
    </row>
    <row r="5459" spans="1:12" ht="14.4" x14ac:dyDescent="0.3">
      <c r="A5459" s="8">
        <v>36217</v>
      </c>
      <c r="B5459" s="260">
        <v>1245.0200199999999</v>
      </c>
      <c r="C5459" s="260">
        <v>1246.7299800000001</v>
      </c>
      <c r="D5459" s="260">
        <v>1226.23999</v>
      </c>
      <c r="E5459" s="260">
        <v>1238.329956</v>
      </c>
      <c r="F5459" s="261">
        <v>1238.329956</v>
      </c>
      <c r="G5459" s="260">
        <v>784600000</v>
      </c>
      <c r="H5459" s="263">
        <f t="shared" si="85"/>
        <v>-5.3734589745792951E-3</v>
      </c>
      <c r="I5459" s="262"/>
      <c r="J5459" s="266">
        <v>5457</v>
      </c>
      <c r="K5459">
        <v>-5.3734589745792951E-3</v>
      </c>
      <c r="L5459" s="267">
        <v>4.4574813568533881E-3</v>
      </c>
    </row>
    <row r="5460" spans="1:12" ht="14.4" x14ac:dyDescent="0.3">
      <c r="A5460" s="8">
        <v>36216</v>
      </c>
      <c r="B5460" s="260">
        <v>1253.410034</v>
      </c>
      <c r="C5460" s="260">
        <v>1253.410034</v>
      </c>
      <c r="D5460" s="260">
        <v>1225.01001</v>
      </c>
      <c r="E5460" s="260">
        <v>1245.0200199999999</v>
      </c>
      <c r="F5460" s="261">
        <v>1245.0200199999999</v>
      </c>
      <c r="G5460" s="260">
        <v>740500000</v>
      </c>
      <c r="H5460" s="263">
        <f t="shared" si="85"/>
        <v>-6.6937504666569987E-3</v>
      </c>
      <c r="I5460" s="262"/>
      <c r="J5460" s="266">
        <v>5458</v>
      </c>
      <c r="K5460">
        <v>-6.6937504666569987E-3</v>
      </c>
      <c r="L5460" s="267">
        <v>4.4592918133156585E-3</v>
      </c>
    </row>
    <row r="5461" spans="1:12" ht="14.4" x14ac:dyDescent="0.3">
      <c r="A5461" s="8">
        <v>36215</v>
      </c>
      <c r="B5461" s="260">
        <v>1271.1800539999999</v>
      </c>
      <c r="C5461" s="260">
        <v>1283.839966</v>
      </c>
      <c r="D5461" s="260">
        <v>1251.9399410000001</v>
      </c>
      <c r="E5461" s="260">
        <v>1253.410034</v>
      </c>
      <c r="F5461" s="261">
        <v>1253.410034</v>
      </c>
      <c r="G5461" s="260">
        <v>782000000</v>
      </c>
      <c r="H5461" s="263">
        <f t="shared" si="85"/>
        <v>-1.3979152633872222E-2</v>
      </c>
      <c r="I5461" s="262"/>
      <c r="J5461" s="266">
        <v>5459</v>
      </c>
      <c r="K5461">
        <v>-1.3979152633872222E-2</v>
      </c>
      <c r="L5461" s="267">
        <v>4.4630782533772954E-3</v>
      </c>
    </row>
    <row r="5462" spans="1:12" ht="14.4" x14ac:dyDescent="0.3">
      <c r="A5462" s="8">
        <v>36214</v>
      </c>
      <c r="B5462" s="260">
        <v>1272.1400149999999</v>
      </c>
      <c r="C5462" s="260">
        <v>1280.380005</v>
      </c>
      <c r="D5462" s="260">
        <v>1263.3599850000001</v>
      </c>
      <c r="E5462" s="260">
        <v>1271.1800539999999</v>
      </c>
      <c r="F5462" s="261">
        <v>1271.1800539999999</v>
      </c>
      <c r="G5462" s="260">
        <v>781100000</v>
      </c>
      <c r="H5462" s="263">
        <f t="shared" si="85"/>
        <v>-7.5460325803840169E-4</v>
      </c>
      <c r="I5462" s="262"/>
      <c r="J5462" s="266">
        <v>5460</v>
      </c>
      <c r="K5462">
        <v>-7.5460325803840169E-4</v>
      </c>
      <c r="L5462" s="267">
        <v>4.4649315535375319E-3</v>
      </c>
    </row>
    <row r="5463" spans="1:12" ht="14.4" x14ac:dyDescent="0.3">
      <c r="A5463" s="8">
        <v>36213</v>
      </c>
      <c r="B5463" s="260">
        <v>1239.219971</v>
      </c>
      <c r="C5463" s="260">
        <v>1272.219971</v>
      </c>
      <c r="D5463" s="260">
        <v>1239.219971</v>
      </c>
      <c r="E5463" s="260">
        <v>1272.1400149999999</v>
      </c>
      <c r="F5463" s="261">
        <v>1272.1400149999999</v>
      </c>
      <c r="G5463" s="260">
        <v>718500000</v>
      </c>
      <c r="H5463" s="263">
        <f t="shared" si="85"/>
        <v>2.6565133527855292E-2</v>
      </c>
      <c r="I5463" s="262"/>
      <c r="J5463" s="266">
        <v>5461</v>
      </c>
      <c r="K5463">
        <v>2.6565133527855292E-2</v>
      </c>
      <c r="L5463" s="267">
        <v>4.4690504946816034E-3</v>
      </c>
    </row>
    <row r="5464" spans="1:12" ht="14.4" x14ac:dyDescent="0.3">
      <c r="A5464" s="8">
        <v>36210</v>
      </c>
      <c r="B5464" s="260">
        <v>1237.280029</v>
      </c>
      <c r="C5464" s="260">
        <v>1247.910034</v>
      </c>
      <c r="D5464" s="260">
        <v>1232.030029</v>
      </c>
      <c r="E5464" s="260">
        <v>1239.219971</v>
      </c>
      <c r="F5464" s="261">
        <v>1239.219971</v>
      </c>
      <c r="G5464" s="260">
        <v>700000000</v>
      </c>
      <c r="H5464" s="263">
        <f t="shared" si="85"/>
        <v>1.567908601553912E-3</v>
      </c>
      <c r="I5464" s="262"/>
      <c r="J5464" s="266">
        <v>5462</v>
      </c>
      <c r="K5464">
        <v>1.567908601553912E-3</v>
      </c>
      <c r="L5464" s="267">
        <v>4.4740522593303992E-3</v>
      </c>
    </row>
    <row r="5465" spans="1:12" ht="14.4" x14ac:dyDescent="0.3">
      <c r="A5465" s="8">
        <v>36209</v>
      </c>
      <c r="B5465" s="260">
        <v>1224.030029</v>
      </c>
      <c r="C5465" s="260">
        <v>1239.130005</v>
      </c>
      <c r="D5465" s="260">
        <v>1220.6999510000001</v>
      </c>
      <c r="E5465" s="260">
        <v>1237.280029</v>
      </c>
      <c r="F5465" s="261">
        <v>1237.280029</v>
      </c>
      <c r="G5465" s="260">
        <v>742400000</v>
      </c>
      <c r="H5465" s="263">
        <f t="shared" si="85"/>
        <v>1.0824897826097369E-2</v>
      </c>
      <c r="I5465" s="262"/>
      <c r="J5465" s="266">
        <v>5463</v>
      </c>
      <c r="K5465">
        <v>1.0824897826097369E-2</v>
      </c>
      <c r="L5465" s="267">
        <v>4.4747825234887966E-3</v>
      </c>
    </row>
    <row r="5466" spans="1:12" ht="14.4" x14ac:dyDescent="0.3">
      <c r="A5466" s="8">
        <v>36208</v>
      </c>
      <c r="B5466" s="260">
        <v>1241.869995</v>
      </c>
      <c r="C5466" s="260">
        <v>1249.3100589999999</v>
      </c>
      <c r="D5466" s="260">
        <v>1220.920044</v>
      </c>
      <c r="E5466" s="260">
        <v>1224.030029</v>
      </c>
      <c r="F5466" s="261">
        <v>1224.030029</v>
      </c>
      <c r="G5466" s="260">
        <v>735100000</v>
      </c>
      <c r="H5466" s="263">
        <f t="shared" si="85"/>
        <v>-1.436540545453794E-2</v>
      </c>
      <c r="I5466" s="262"/>
      <c r="J5466" s="266">
        <v>5464</v>
      </c>
      <c r="K5466">
        <v>-1.436540545453794E-2</v>
      </c>
      <c r="L5466" s="267">
        <v>4.4795984363044895E-3</v>
      </c>
    </row>
    <row r="5467" spans="1:12" ht="14.4" x14ac:dyDescent="0.3">
      <c r="A5467" s="8">
        <v>36207</v>
      </c>
      <c r="B5467" s="260">
        <v>1230.130005</v>
      </c>
      <c r="C5467" s="260">
        <v>1252.170044</v>
      </c>
      <c r="D5467" s="260">
        <v>1230.130005</v>
      </c>
      <c r="E5467" s="260">
        <v>1241.869995</v>
      </c>
      <c r="F5467" s="261">
        <v>1241.869995</v>
      </c>
      <c r="G5467" s="260">
        <v>653760000</v>
      </c>
      <c r="H5467" s="263">
        <f t="shared" si="85"/>
        <v>9.5436985946863676E-3</v>
      </c>
      <c r="I5467" s="262"/>
      <c r="J5467" s="266">
        <v>5465</v>
      </c>
      <c r="K5467">
        <v>9.5436985946863676E-3</v>
      </c>
      <c r="L5467" s="267">
        <v>4.4808523130328475E-3</v>
      </c>
    </row>
    <row r="5468" spans="1:12" ht="14.4" x14ac:dyDescent="0.3">
      <c r="A5468" s="8">
        <v>36203</v>
      </c>
      <c r="B5468" s="260">
        <v>1254.040039</v>
      </c>
      <c r="C5468" s="260">
        <v>1254.040039</v>
      </c>
      <c r="D5468" s="260">
        <v>1225.530029</v>
      </c>
      <c r="E5468" s="260">
        <v>1230.130005</v>
      </c>
      <c r="F5468" s="261">
        <v>1230.130005</v>
      </c>
      <c r="G5468" s="260">
        <v>691500000</v>
      </c>
      <c r="H5468" s="263">
        <f t="shared" si="85"/>
        <v>-1.9066403987440785E-2</v>
      </c>
      <c r="I5468" s="262"/>
      <c r="J5468" s="266">
        <v>5466</v>
      </c>
      <c r="K5468">
        <v>-1.9066403987440785E-2</v>
      </c>
      <c r="L5468" s="267">
        <v>4.4811391573883735E-3</v>
      </c>
    </row>
    <row r="5469" spans="1:12" ht="14.4" x14ac:dyDescent="0.3">
      <c r="A5469" s="8">
        <v>36202</v>
      </c>
      <c r="B5469" s="260">
        <v>1223.5500489999999</v>
      </c>
      <c r="C5469" s="260">
        <v>1254.0500489999999</v>
      </c>
      <c r="D5469" s="260">
        <v>1223.1899410000001</v>
      </c>
      <c r="E5469" s="260">
        <v>1254.040039</v>
      </c>
      <c r="F5469" s="261">
        <v>1254.040039</v>
      </c>
      <c r="G5469" s="260">
        <v>815800000</v>
      </c>
      <c r="H5469" s="263">
        <f t="shared" si="85"/>
        <v>2.4919283052556224E-2</v>
      </c>
      <c r="I5469" s="262"/>
      <c r="J5469" s="266">
        <v>5467</v>
      </c>
      <c r="K5469">
        <v>2.4919283052556224E-2</v>
      </c>
      <c r="L5469" s="267">
        <v>4.4843738885512203E-3</v>
      </c>
    </row>
    <row r="5470" spans="1:12" ht="14.4" x14ac:dyDescent="0.3">
      <c r="A5470" s="8">
        <v>36201</v>
      </c>
      <c r="B5470" s="260">
        <v>1216.1400149999999</v>
      </c>
      <c r="C5470" s="260">
        <v>1226.780029</v>
      </c>
      <c r="D5470" s="260">
        <v>1211.8900149999999</v>
      </c>
      <c r="E5470" s="260">
        <v>1223.5500489999999</v>
      </c>
      <c r="F5470" s="261">
        <v>1223.5500489999999</v>
      </c>
      <c r="G5470" s="260">
        <v>721400000</v>
      </c>
      <c r="H5470" s="263">
        <f t="shared" si="85"/>
        <v>6.0930763798607481E-3</v>
      </c>
      <c r="I5470" s="262"/>
      <c r="J5470" s="266">
        <v>5468</v>
      </c>
      <c r="K5470">
        <v>6.0930763798607481E-3</v>
      </c>
      <c r="L5470" s="267">
        <v>4.4861965367838539E-3</v>
      </c>
    </row>
    <row r="5471" spans="1:12" ht="14.4" x14ac:dyDescent="0.3">
      <c r="A5471" s="8">
        <v>36200</v>
      </c>
      <c r="B5471" s="260">
        <v>1243.7700199999999</v>
      </c>
      <c r="C5471" s="260">
        <v>1243.969971</v>
      </c>
      <c r="D5471" s="260">
        <v>1215.630005</v>
      </c>
      <c r="E5471" s="260">
        <v>1216.1400149999999</v>
      </c>
      <c r="F5471" s="261">
        <v>1216.1400149999999</v>
      </c>
      <c r="G5471" s="260">
        <v>736000000</v>
      </c>
      <c r="H5471" s="263">
        <f t="shared" si="85"/>
        <v>-2.2214721818105878E-2</v>
      </c>
      <c r="I5471" s="262"/>
      <c r="J5471" s="266">
        <v>5469</v>
      </c>
      <c r="K5471">
        <v>-2.2214721818105878E-2</v>
      </c>
      <c r="L5471" s="267">
        <v>4.4870433311676424E-3</v>
      </c>
    </row>
    <row r="5472" spans="1:12" ht="14.4" x14ac:dyDescent="0.3">
      <c r="A5472" s="8">
        <v>36199</v>
      </c>
      <c r="B5472" s="260">
        <v>1239.400024</v>
      </c>
      <c r="C5472" s="260">
        <v>1246.9300539999999</v>
      </c>
      <c r="D5472" s="260">
        <v>1231.9799800000001</v>
      </c>
      <c r="E5472" s="260">
        <v>1243.7700199999999</v>
      </c>
      <c r="F5472" s="261">
        <v>1243.7700199999999</v>
      </c>
      <c r="G5472" s="260">
        <v>705400000</v>
      </c>
      <c r="H5472" s="263">
        <f t="shared" si="85"/>
        <v>3.5258963332083174E-3</v>
      </c>
      <c r="I5472" s="262"/>
      <c r="J5472" s="266">
        <v>5470</v>
      </c>
      <c r="K5472">
        <v>3.5258963332083174E-3</v>
      </c>
      <c r="L5472" s="267">
        <v>4.494925678682639E-3</v>
      </c>
    </row>
    <row r="5473" spans="1:12" ht="14.4" x14ac:dyDescent="0.3">
      <c r="A5473" s="8">
        <v>36196</v>
      </c>
      <c r="B5473" s="260">
        <v>1248.48999</v>
      </c>
      <c r="C5473" s="260">
        <v>1251.8599850000001</v>
      </c>
      <c r="D5473" s="260">
        <v>1232.280029</v>
      </c>
      <c r="E5473" s="260">
        <v>1239.400024</v>
      </c>
      <c r="F5473" s="261">
        <v>1239.400024</v>
      </c>
      <c r="G5473" s="260">
        <v>872000000</v>
      </c>
      <c r="H5473" s="263">
        <f t="shared" si="85"/>
        <v>-7.2807680260215816E-3</v>
      </c>
      <c r="I5473" s="262"/>
      <c r="J5473" s="266">
        <v>5471</v>
      </c>
      <c r="K5473">
        <v>-7.2807680260215816E-3</v>
      </c>
      <c r="L5473" s="267">
        <v>4.4960444843327946E-3</v>
      </c>
    </row>
    <row r="5474" spans="1:12" ht="14.4" x14ac:dyDescent="0.3">
      <c r="A5474" s="8">
        <v>36195</v>
      </c>
      <c r="B5474" s="260">
        <v>1272.0699460000001</v>
      </c>
      <c r="C5474" s="260">
        <v>1272.2299800000001</v>
      </c>
      <c r="D5474" s="260">
        <v>1248.3599850000001</v>
      </c>
      <c r="E5474" s="260">
        <v>1248.48999</v>
      </c>
      <c r="F5474" s="261">
        <v>1248.48999</v>
      </c>
      <c r="G5474" s="260">
        <v>854400000</v>
      </c>
      <c r="H5474" s="263">
        <f t="shared" si="85"/>
        <v>-1.8536681944374807E-2</v>
      </c>
      <c r="I5474" s="262"/>
      <c r="J5474" s="266">
        <v>5472</v>
      </c>
      <c r="K5474">
        <v>-1.8536681944374807E-2</v>
      </c>
      <c r="L5474" s="267">
        <v>4.5041205552399577E-3</v>
      </c>
    </row>
    <row r="5475" spans="1:12" ht="14.4" x14ac:dyDescent="0.3">
      <c r="A5475" s="8">
        <v>36194</v>
      </c>
      <c r="B5475" s="260">
        <v>1261.98999</v>
      </c>
      <c r="C5475" s="260">
        <v>1276.040039</v>
      </c>
      <c r="D5475" s="260">
        <v>1255.2700199999999</v>
      </c>
      <c r="E5475" s="260">
        <v>1272.0699460000001</v>
      </c>
      <c r="F5475" s="261">
        <v>1272.0699460000001</v>
      </c>
      <c r="G5475" s="260">
        <v>876500000</v>
      </c>
      <c r="H5475" s="263">
        <f t="shared" si="85"/>
        <v>7.987350200773017E-3</v>
      </c>
      <c r="I5475" s="262"/>
      <c r="J5475" s="266">
        <v>5473</v>
      </c>
      <c r="K5475">
        <v>7.987350200773017E-3</v>
      </c>
      <c r="L5475" s="267">
        <v>4.5074043122928778E-3</v>
      </c>
    </row>
    <row r="5476" spans="1:12" ht="14.4" x14ac:dyDescent="0.3">
      <c r="A5476" s="8">
        <v>36193</v>
      </c>
      <c r="B5476" s="260">
        <v>1273</v>
      </c>
      <c r="C5476" s="260">
        <v>1273.48999</v>
      </c>
      <c r="D5476" s="260">
        <v>1247.5600589999999</v>
      </c>
      <c r="E5476" s="260">
        <v>1261.98999</v>
      </c>
      <c r="F5476" s="261">
        <v>1261.98999</v>
      </c>
      <c r="G5476" s="260">
        <v>845500000</v>
      </c>
      <c r="H5476" s="263">
        <f t="shared" si="85"/>
        <v>-8.6488688138255821E-3</v>
      </c>
      <c r="I5476" s="262"/>
      <c r="J5476" s="266">
        <v>5474</v>
      </c>
      <c r="K5476">
        <v>-8.6488688138255821E-3</v>
      </c>
      <c r="L5476" s="267">
        <v>4.5075959597929835E-3</v>
      </c>
    </row>
    <row r="5477" spans="1:12" ht="14.4" x14ac:dyDescent="0.3">
      <c r="A5477" s="8">
        <v>36192</v>
      </c>
      <c r="B5477" s="260">
        <v>1279.6400149999999</v>
      </c>
      <c r="C5477" s="260">
        <v>1283.75</v>
      </c>
      <c r="D5477" s="260">
        <v>1271.3100589999999</v>
      </c>
      <c r="E5477" s="260">
        <v>1273</v>
      </c>
      <c r="F5477" s="261">
        <v>1273</v>
      </c>
      <c r="G5477" s="260">
        <v>799400000</v>
      </c>
      <c r="H5477" s="263">
        <f t="shared" si="85"/>
        <v>-5.1889710560512198E-3</v>
      </c>
      <c r="I5477" s="262"/>
      <c r="J5477" s="266">
        <v>5475</v>
      </c>
      <c r="K5477">
        <v>-5.1889710560512198E-3</v>
      </c>
      <c r="L5477" s="267">
        <v>4.510689423770935E-3</v>
      </c>
    </row>
    <row r="5478" spans="1:12" ht="14.4" x14ac:dyDescent="0.3">
      <c r="A5478" s="8">
        <v>36189</v>
      </c>
      <c r="B5478" s="260">
        <v>1265.369995</v>
      </c>
      <c r="C5478" s="260">
        <v>1280.369995</v>
      </c>
      <c r="D5478" s="260">
        <v>1255.1800539999999</v>
      </c>
      <c r="E5478" s="260">
        <v>1279.6400149999999</v>
      </c>
      <c r="F5478" s="261">
        <v>1279.6400149999999</v>
      </c>
      <c r="G5478" s="260">
        <v>917000000</v>
      </c>
      <c r="H5478" s="263">
        <f t="shared" si="85"/>
        <v>1.1277349752551964E-2</v>
      </c>
      <c r="I5478" s="262"/>
      <c r="J5478" s="266">
        <v>5476</v>
      </c>
      <c r="K5478">
        <v>1.1277349752551964E-2</v>
      </c>
      <c r="L5478" s="267">
        <v>4.5115051443905306E-3</v>
      </c>
    </row>
    <row r="5479" spans="1:12" ht="14.4" x14ac:dyDescent="0.3">
      <c r="A5479" s="8">
        <v>36188</v>
      </c>
      <c r="B5479" s="260">
        <v>1243.170044</v>
      </c>
      <c r="C5479" s="260">
        <v>1266.400024</v>
      </c>
      <c r="D5479" s="260">
        <v>1243.170044</v>
      </c>
      <c r="E5479" s="260">
        <v>1265.369995</v>
      </c>
      <c r="F5479" s="261">
        <v>1265.369995</v>
      </c>
      <c r="G5479" s="260">
        <v>848800000</v>
      </c>
      <c r="H5479" s="263">
        <f t="shared" si="85"/>
        <v>1.7857533735746979E-2</v>
      </c>
      <c r="I5479" s="262"/>
      <c r="J5479" s="266">
        <v>5477</v>
      </c>
      <c r="K5479">
        <v>1.7857533735746979E-2</v>
      </c>
      <c r="L5479" s="267">
        <v>4.5144717371559387E-3</v>
      </c>
    </row>
    <row r="5480" spans="1:12" ht="14.4" x14ac:dyDescent="0.3">
      <c r="A5480" s="8">
        <v>36187</v>
      </c>
      <c r="B5480" s="260">
        <v>1252.3100589999999</v>
      </c>
      <c r="C5480" s="260">
        <v>1262.6099850000001</v>
      </c>
      <c r="D5480" s="260">
        <v>1242.8199460000001</v>
      </c>
      <c r="E5480" s="260">
        <v>1243.170044</v>
      </c>
      <c r="F5480" s="261">
        <v>1243.170044</v>
      </c>
      <c r="G5480" s="260">
        <v>893800000</v>
      </c>
      <c r="H5480" s="263">
        <f t="shared" si="85"/>
        <v>-7.2985239831886949E-3</v>
      </c>
      <c r="I5480" s="262"/>
      <c r="J5480" s="266">
        <v>5478</v>
      </c>
      <c r="K5480">
        <v>-7.2985239831886949E-3</v>
      </c>
      <c r="L5480" s="267">
        <v>4.5168437129557782E-3</v>
      </c>
    </row>
    <row r="5481" spans="1:12" ht="14.4" x14ac:dyDescent="0.3">
      <c r="A5481" s="8">
        <v>36186</v>
      </c>
      <c r="B5481" s="260">
        <v>1233.9799800000001</v>
      </c>
      <c r="C5481" s="260">
        <v>1253.25</v>
      </c>
      <c r="D5481" s="260">
        <v>1233.9799800000001</v>
      </c>
      <c r="E5481" s="260">
        <v>1252.3100589999999</v>
      </c>
      <c r="F5481" s="261">
        <v>1252.3100589999999</v>
      </c>
      <c r="G5481" s="260">
        <v>896400000</v>
      </c>
      <c r="H5481" s="263">
        <f t="shared" si="85"/>
        <v>1.4854437913976401E-2</v>
      </c>
      <c r="I5481" s="262"/>
      <c r="J5481" s="266">
        <v>5479</v>
      </c>
      <c r="K5481">
        <v>1.4854437913976401E-2</v>
      </c>
      <c r="L5481" s="267">
        <v>4.5184189218472805E-3</v>
      </c>
    </row>
    <row r="5482" spans="1:12" ht="14.4" x14ac:dyDescent="0.3">
      <c r="A5482" s="8">
        <v>36185</v>
      </c>
      <c r="B5482" s="260">
        <v>1225.1899410000001</v>
      </c>
      <c r="C5482" s="260">
        <v>1233.9799800000001</v>
      </c>
      <c r="D5482" s="260">
        <v>1219.459961</v>
      </c>
      <c r="E5482" s="260">
        <v>1233.9799800000001</v>
      </c>
      <c r="F5482" s="261">
        <v>1233.9799800000001</v>
      </c>
      <c r="G5482" s="260">
        <v>723900000</v>
      </c>
      <c r="H5482" s="263">
        <f t="shared" si="85"/>
        <v>7.1744296176848698E-3</v>
      </c>
      <c r="I5482" s="262"/>
      <c r="J5482" s="266">
        <v>5480</v>
      </c>
      <c r="K5482">
        <v>7.1744296176848698E-3</v>
      </c>
      <c r="L5482" s="267">
        <v>4.5213315472249598E-3</v>
      </c>
    </row>
    <row r="5483" spans="1:12" ht="14.4" x14ac:dyDescent="0.3">
      <c r="A5483" s="8">
        <v>36182</v>
      </c>
      <c r="B5483" s="260">
        <v>1235.160034</v>
      </c>
      <c r="C5483" s="260">
        <v>1236.410034</v>
      </c>
      <c r="D5483" s="260">
        <v>1217.969971</v>
      </c>
      <c r="E5483" s="260">
        <v>1225.1899410000001</v>
      </c>
      <c r="F5483" s="261">
        <v>1225.1899410000001</v>
      </c>
      <c r="G5483" s="260">
        <v>785900000</v>
      </c>
      <c r="H5483" s="263">
        <f t="shared" si="85"/>
        <v>-8.0719038226263612E-3</v>
      </c>
      <c r="I5483" s="262"/>
      <c r="J5483" s="266">
        <v>5481</v>
      </c>
      <c r="K5483">
        <v>-8.0719038226263612E-3</v>
      </c>
      <c r="L5483" s="267">
        <v>4.5245597980651722E-3</v>
      </c>
    </row>
    <row r="5484" spans="1:12" ht="14.4" x14ac:dyDescent="0.3">
      <c r="A5484" s="8">
        <v>36181</v>
      </c>
      <c r="B5484" s="260">
        <v>1256.619995</v>
      </c>
      <c r="C5484" s="260">
        <v>1256.9399410000001</v>
      </c>
      <c r="D5484" s="260">
        <v>1232.1899410000001</v>
      </c>
      <c r="E5484" s="260">
        <v>1235.160034</v>
      </c>
      <c r="F5484" s="261">
        <v>1235.160034</v>
      </c>
      <c r="G5484" s="260">
        <v>871800000</v>
      </c>
      <c r="H5484" s="263">
        <f t="shared" si="85"/>
        <v>-1.7077526289083138E-2</v>
      </c>
      <c r="I5484" s="262"/>
      <c r="J5484" s="266">
        <v>5482</v>
      </c>
      <c r="K5484">
        <v>-1.7077526289083138E-2</v>
      </c>
      <c r="L5484" s="267">
        <v>4.5290473655939974E-3</v>
      </c>
    </row>
    <row r="5485" spans="1:12" ht="14.4" x14ac:dyDescent="0.3">
      <c r="A5485" s="8">
        <v>36180</v>
      </c>
      <c r="B5485" s="260">
        <v>1252</v>
      </c>
      <c r="C5485" s="260">
        <v>1274.0699460000001</v>
      </c>
      <c r="D5485" s="260">
        <v>1251.540039</v>
      </c>
      <c r="E5485" s="260">
        <v>1256.619995</v>
      </c>
      <c r="F5485" s="261">
        <v>1256.619995</v>
      </c>
      <c r="G5485" s="260">
        <v>905700000</v>
      </c>
      <c r="H5485" s="263">
        <f t="shared" si="85"/>
        <v>3.6900918530351576E-3</v>
      </c>
      <c r="I5485" s="262"/>
      <c r="J5485" s="266">
        <v>5483</v>
      </c>
      <c r="K5485">
        <v>3.6900918530351576E-3</v>
      </c>
      <c r="L5485" s="267">
        <v>4.5303917379388861E-3</v>
      </c>
    </row>
    <row r="5486" spans="1:12" ht="14.4" x14ac:dyDescent="0.3">
      <c r="A5486" s="8">
        <v>36179</v>
      </c>
      <c r="B5486" s="260">
        <v>1243.26001</v>
      </c>
      <c r="C5486" s="260">
        <v>1253.2700199999999</v>
      </c>
      <c r="D5486" s="260">
        <v>1234.910034</v>
      </c>
      <c r="E5486" s="260">
        <v>1252</v>
      </c>
      <c r="F5486" s="261">
        <v>1252</v>
      </c>
      <c r="G5486" s="260">
        <v>785500000</v>
      </c>
      <c r="H5486" s="263">
        <f t="shared" si="85"/>
        <v>7.0298971491892792E-3</v>
      </c>
      <c r="I5486" s="262"/>
      <c r="J5486" s="266">
        <v>5484</v>
      </c>
      <c r="K5486">
        <v>7.0298971491892792E-3</v>
      </c>
      <c r="L5486" s="267">
        <v>4.5310976232373354E-3</v>
      </c>
    </row>
    <row r="5487" spans="1:12" ht="14.4" x14ac:dyDescent="0.3">
      <c r="A5487" s="8">
        <v>36175</v>
      </c>
      <c r="B5487" s="260">
        <v>1212.1899410000001</v>
      </c>
      <c r="C5487" s="260">
        <v>1243.26001</v>
      </c>
      <c r="D5487" s="260">
        <v>1212.1899410000001</v>
      </c>
      <c r="E5487" s="260">
        <v>1243.26001</v>
      </c>
      <c r="F5487" s="261">
        <v>1243.26001</v>
      </c>
      <c r="G5487" s="260">
        <v>798100000</v>
      </c>
      <c r="H5487" s="263">
        <f t="shared" si="85"/>
        <v>2.5631353593289611E-2</v>
      </c>
      <c r="I5487" s="262"/>
      <c r="J5487" s="266">
        <v>5485</v>
      </c>
      <c r="K5487">
        <v>2.5631353593289611E-2</v>
      </c>
      <c r="L5487" s="267">
        <v>4.5318669112166827E-3</v>
      </c>
    </row>
    <row r="5488" spans="1:12" ht="14.4" x14ac:dyDescent="0.3">
      <c r="A5488" s="8">
        <v>36174</v>
      </c>
      <c r="B5488" s="260">
        <v>1234.400024</v>
      </c>
      <c r="C5488" s="260">
        <v>1236.8100589999999</v>
      </c>
      <c r="D5488" s="260">
        <v>1209.540039</v>
      </c>
      <c r="E5488" s="260">
        <v>1212.1899410000001</v>
      </c>
      <c r="F5488" s="261">
        <v>1212.1899410000001</v>
      </c>
      <c r="G5488" s="260">
        <v>797200000</v>
      </c>
      <c r="H5488" s="263">
        <f t="shared" si="85"/>
        <v>-1.7992613875710634E-2</v>
      </c>
      <c r="I5488" s="262"/>
      <c r="J5488" s="266">
        <v>5486</v>
      </c>
      <c r="K5488">
        <v>-1.7992613875710634E-2</v>
      </c>
      <c r="L5488" s="267">
        <v>4.5356890106136574E-3</v>
      </c>
    </row>
    <row r="5489" spans="1:12" ht="14.4" x14ac:dyDescent="0.3">
      <c r="A5489" s="8">
        <v>36173</v>
      </c>
      <c r="B5489" s="260">
        <v>1239.51001</v>
      </c>
      <c r="C5489" s="260">
        <v>1247.75</v>
      </c>
      <c r="D5489" s="260">
        <v>1205.459961</v>
      </c>
      <c r="E5489" s="260">
        <v>1234.400024</v>
      </c>
      <c r="F5489" s="261">
        <v>1234.400024</v>
      </c>
      <c r="G5489" s="260">
        <v>931500000</v>
      </c>
      <c r="H5489" s="263">
        <f t="shared" si="85"/>
        <v>-4.1225855045736465E-3</v>
      </c>
      <c r="I5489" s="262"/>
      <c r="J5489" s="266">
        <v>5487</v>
      </c>
      <c r="K5489">
        <v>-4.1225855045736465E-3</v>
      </c>
      <c r="L5489" s="267">
        <v>4.5412510555949666E-3</v>
      </c>
    </row>
    <row r="5490" spans="1:12" ht="14.4" x14ac:dyDescent="0.3">
      <c r="A5490" s="8">
        <v>36172</v>
      </c>
      <c r="B5490" s="260">
        <v>1263.880005</v>
      </c>
      <c r="C5490" s="260">
        <v>1264.4499510000001</v>
      </c>
      <c r="D5490" s="260">
        <v>1238.290039</v>
      </c>
      <c r="E5490" s="260">
        <v>1239.51001</v>
      </c>
      <c r="F5490" s="261">
        <v>1239.51001</v>
      </c>
      <c r="G5490" s="260">
        <v>800200000</v>
      </c>
      <c r="H5490" s="263">
        <f t="shared" si="85"/>
        <v>-1.928188981832972E-2</v>
      </c>
      <c r="I5490" s="262"/>
      <c r="J5490" s="266">
        <v>5488</v>
      </c>
      <c r="K5490">
        <v>-1.928188981832972E-2</v>
      </c>
      <c r="L5490" s="267">
        <v>4.5433385483518024E-3</v>
      </c>
    </row>
    <row r="5491" spans="1:12" ht="14.4" x14ac:dyDescent="0.3">
      <c r="A5491" s="8">
        <v>36171</v>
      </c>
      <c r="B5491" s="260">
        <v>1275.089966</v>
      </c>
      <c r="C5491" s="260">
        <v>1276.219971</v>
      </c>
      <c r="D5491" s="260">
        <v>1253.339966</v>
      </c>
      <c r="E5491" s="260">
        <v>1263.880005</v>
      </c>
      <c r="F5491" s="261">
        <v>1263.880005</v>
      </c>
      <c r="G5491" s="260">
        <v>818000000</v>
      </c>
      <c r="H5491" s="263">
        <f t="shared" si="85"/>
        <v>-8.7915059320606559E-3</v>
      </c>
      <c r="I5491" s="262"/>
      <c r="J5491" s="266">
        <v>5489</v>
      </c>
      <c r="K5491">
        <v>-8.7915059320606559E-3</v>
      </c>
      <c r="L5491" s="267">
        <v>4.5441637238202845E-3</v>
      </c>
    </row>
    <row r="5492" spans="1:12" ht="14.4" x14ac:dyDescent="0.3">
      <c r="A5492" s="8">
        <v>36168</v>
      </c>
      <c r="B5492" s="260">
        <v>1269.7299800000001</v>
      </c>
      <c r="C5492" s="260">
        <v>1278.23999</v>
      </c>
      <c r="D5492" s="260">
        <v>1261.8199460000001</v>
      </c>
      <c r="E5492" s="260">
        <v>1275.089966</v>
      </c>
      <c r="F5492" s="261">
        <v>1275.089966</v>
      </c>
      <c r="G5492" s="260">
        <v>937800000</v>
      </c>
      <c r="H5492" s="263">
        <f t="shared" si="85"/>
        <v>4.2213589380632995E-3</v>
      </c>
      <c r="I5492" s="262"/>
      <c r="J5492" s="266">
        <v>5490</v>
      </c>
      <c r="K5492">
        <v>4.2213589380632995E-3</v>
      </c>
      <c r="L5492" s="267">
        <v>4.5465847241816116E-3</v>
      </c>
    </row>
    <row r="5493" spans="1:12" ht="14.4" x14ac:dyDescent="0.3">
      <c r="A5493" s="8">
        <v>36167</v>
      </c>
      <c r="B5493" s="260">
        <v>1272.339966</v>
      </c>
      <c r="C5493" s="260">
        <v>1272.339966</v>
      </c>
      <c r="D5493" s="260">
        <v>1257.6800539999999</v>
      </c>
      <c r="E5493" s="260">
        <v>1269.7299800000001</v>
      </c>
      <c r="F5493" s="261">
        <v>1269.7299800000001</v>
      </c>
      <c r="G5493" s="260">
        <v>863000000</v>
      </c>
      <c r="H5493" s="263">
        <f t="shared" si="85"/>
        <v>-2.0513275301767384E-3</v>
      </c>
      <c r="I5493" s="262"/>
      <c r="J5493" s="266">
        <v>5491</v>
      </c>
      <c r="K5493">
        <v>-2.0513275301767384E-3</v>
      </c>
      <c r="L5493" s="267">
        <v>4.5466881336962139E-3</v>
      </c>
    </row>
    <row r="5494" spans="1:12" ht="14.4" x14ac:dyDescent="0.3">
      <c r="A5494" s="8">
        <v>36166</v>
      </c>
      <c r="B5494" s="260">
        <v>1244.780029</v>
      </c>
      <c r="C5494" s="260">
        <v>1272.5</v>
      </c>
      <c r="D5494" s="260">
        <v>1244.780029</v>
      </c>
      <c r="E5494" s="260">
        <v>1272.339966</v>
      </c>
      <c r="F5494" s="261">
        <v>1272.339966</v>
      </c>
      <c r="G5494" s="260">
        <v>986900000</v>
      </c>
      <c r="H5494" s="263">
        <f t="shared" si="85"/>
        <v>2.2140407427760869E-2</v>
      </c>
      <c r="I5494" s="262"/>
      <c r="J5494" s="266">
        <v>5492</v>
      </c>
      <c r="K5494">
        <v>2.2140407427760869E-2</v>
      </c>
      <c r="L5494" s="267">
        <v>4.5492873806999143E-3</v>
      </c>
    </row>
    <row r="5495" spans="1:12" ht="14.4" x14ac:dyDescent="0.3">
      <c r="A5495" s="8">
        <v>36165</v>
      </c>
      <c r="B5495" s="260">
        <v>1228.099976</v>
      </c>
      <c r="C5495" s="260">
        <v>1246.1099850000001</v>
      </c>
      <c r="D5495" s="260">
        <v>1228.099976</v>
      </c>
      <c r="E5495" s="260">
        <v>1244.780029</v>
      </c>
      <c r="F5495" s="261">
        <v>1244.780029</v>
      </c>
      <c r="G5495" s="260">
        <v>775000000</v>
      </c>
      <c r="H5495" s="263">
        <f t="shared" si="85"/>
        <v>1.3581999288305535E-2</v>
      </c>
      <c r="I5495" s="262"/>
      <c r="J5495" s="266">
        <v>5493</v>
      </c>
      <c r="K5495">
        <v>1.3581999288305535E-2</v>
      </c>
      <c r="L5495" s="267">
        <v>4.553964517894301E-3</v>
      </c>
    </row>
    <row r="5496" spans="1:12" ht="14.4" x14ac:dyDescent="0.3">
      <c r="A5496" s="8">
        <v>36164</v>
      </c>
      <c r="B5496" s="260">
        <v>1229.2299800000001</v>
      </c>
      <c r="C5496" s="260">
        <v>1248.8100589999999</v>
      </c>
      <c r="D5496" s="260">
        <v>1219.099976</v>
      </c>
      <c r="E5496" s="260">
        <v>1228.099976</v>
      </c>
      <c r="F5496" s="261">
        <v>1228.099976</v>
      </c>
      <c r="G5496" s="260">
        <v>877000000</v>
      </c>
      <c r="H5496" s="263">
        <f t="shared" si="85"/>
        <v>-9.1927793690819266E-4</v>
      </c>
      <c r="I5496" s="262"/>
      <c r="J5496" s="266">
        <v>5494</v>
      </c>
      <c r="K5496">
        <v>-9.1927793690819266E-4</v>
      </c>
      <c r="L5496" s="267">
        <v>4.5541789080149036E-3</v>
      </c>
    </row>
    <row r="5497" spans="1:12" ht="14.4" x14ac:dyDescent="0.3">
      <c r="A5497" s="8">
        <v>36160</v>
      </c>
      <c r="B5497" s="260">
        <v>1231.9300539999999</v>
      </c>
      <c r="C5497" s="260">
        <v>1237.1800539999999</v>
      </c>
      <c r="D5497" s="260">
        <v>1224.959961</v>
      </c>
      <c r="E5497" s="260">
        <v>1229.2299800000001</v>
      </c>
      <c r="F5497" s="261">
        <v>1229.2299800000001</v>
      </c>
      <c r="G5497" s="260">
        <v>719200000</v>
      </c>
      <c r="H5497" s="263">
        <f t="shared" si="85"/>
        <v>-2.1917429412756733E-3</v>
      </c>
      <c r="I5497" s="262"/>
      <c r="J5497" s="266">
        <v>5495</v>
      </c>
      <c r="K5497">
        <v>-2.1917429412756733E-3</v>
      </c>
      <c r="L5497" s="267">
        <v>4.5573175137419448E-3</v>
      </c>
    </row>
    <row r="5498" spans="1:12" ht="14.4" x14ac:dyDescent="0.3">
      <c r="A5498" s="8">
        <v>36159</v>
      </c>
      <c r="B5498" s="260">
        <v>1241.8100589999999</v>
      </c>
      <c r="C5498" s="260">
        <v>1244.9300539999999</v>
      </c>
      <c r="D5498" s="260">
        <v>1231.1999510000001</v>
      </c>
      <c r="E5498" s="260">
        <v>1231.9300539999999</v>
      </c>
      <c r="F5498" s="261">
        <v>1231.9300539999999</v>
      </c>
      <c r="G5498" s="260">
        <v>594220000</v>
      </c>
      <c r="H5498" s="263">
        <f t="shared" si="85"/>
        <v>-7.9561322026623915E-3</v>
      </c>
      <c r="I5498" s="262"/>
      <c r="J5498" s="266">
        <v>5496</v>
      </c>
      <c r="K5498">
        <v>-7.9561322026623915E-3</v>
      </c>
      <c r="L5498" s="267">
        <v>4.5577735139101109E-3</v>
      </c>
    </row>
    <row r="5499" spans="1:12" ht="14.4" x14ac:dyDescent="0.3">
      <c r="A5499" s="8">
        <v>36158</v>
      </c>
      <c r="B5499" s="260">
        <v>1225.48999</v>
      </c>
      <c r="C5499" s="260">
        <v>1241.8599850000001</v>
      </c>
      <c r="D5499" s="260">
        <v>1220.780029</v>
      </c>
      <c r="E5499" s="260">
        <v>1241.8100589999999</v>
      </c>
      <c r="F5499" s="261">
        <v>1241.8100589999999</v>
      </c>
      <c r="G5499" s="260">
        <v>586490000</v>
      </c>
      <c r="H5499" s="263">
        <f t="shared" si="85"/>
        <v>1.3317178543416642E-2</v>
      </c>
      <c r="I5499" s="262"/>
      <c r="J5499" s="266">
        <v>5497</v>
      </c>
      <c r="K5499">
        <v>1.3317178543416642E-2</v>
      </c>
      <c r="L5499" s="267">
        <v>4.5579059751087213E-3</v>
      </c>
    </row>
    <row r="5500" spans="1:12" ht="14.4" x14ac:dyDescent="0.3">
      <c r="A5500" s="8">
        <v>36157</v>
      </c>
      <c r="B5500" s="260">
        <v>1226.2700199999999</v>
      </c>
      <c r="C5500" s="260">
        <v>1231.5200199999999</v>
      </c>
      <c r="D5500" s="260">
        <v>1221.170044</v>
      </c>
      <c r="E5500" s="260">
        <v>1225.48999</v>
      </c>
      <c r="F5500" s="261">
        <v>1225.48999</v>
      </c>
      <c r="G5500" s="260">
        <v>531560000</v>
      </c>
      <c r="H5500" s="263">
        <f t="shared" si="85"/>
        <v>-6.3609970665343108E-4</v>
      </c>
      <c r="I5500" s="262"/>
      <c r="J5500" s="266">
        <v>5498</v>
      </c>
      <c r="K5500">
        <v>-6.3609970665343108E-4</v>
      </c>
      <c r="L5500" s="267">
        <v>4.5631540381992144E-3</v>
      </c>
    </row>
    <row r="5501" spans="1:12" ht="14.4" x14ac:dyDescent="0.3">
      <c r="A5501" s="8">
        <v>36153</v>
      </c>
      <c r="B5501" s="260">
        <v>1228.540039</v>
      </c>
      <c r="C5501" s="260">
        <v>1229.719971</v>
      </c>
      <c r="D5501" s="260">
        <v>1224.849976</v>
      </c>
      <c r="E5501" s="260">
        <v>1226.2700199999999</v>
      </c>
      <c r="F5501" s="261">
        <v>1226.2700199999999</v>
      </c>
      <c r="G5501" s="260">
        <v>246980000</v>
      </c>
      <c r="H5501" s="263">
        <f t="shared" si="85"/>
        <v>-1.8477370927591295E-3</v>
      </c>
      <c r="I5501" s="262"/>
      <c r="J5501" s="266">
        <v>5499</v>
      </c>
      <c r="K5501">
        <v>-1.8477370927591295E-3</v>
      </c>
      <c r="L5501" s="267">
        <v>4.5649059335635305E-3</v>
      </c>
    </row>
    <row r="5502" spans="1:12" ht="14.4" x14ac:dyDescent="0.3">
      <c r="A5502" s="8">
        <v>36152</v>
      </c>
      <c r="B5502" s="260">
        <v>1203.5699460000001</v>
      </c>
      <c r="C5502" s="260">
        <v>1229.8900149999999</v>
      </c>
      <c r="D5502" s="260">
        <v>1203.5699460000001</v>
      </c>
      <c r="E5502" s="260">
        <v>1228.540039</v>
      </c>
      <c r="F5502" s="261">
        <v>1228.540039</v>
      </c>
      <c r="G5502" s="260">
        <v>697500000</v>
      </c>
      <c r="H5502" s="263">
        <f t="shared" si="85"/>
        <v>2.0746690363104087E-2</v>
      </c>
      <c r="I5502" s="262"/>
      <c r="J5502" s="266">
        <v>5500</v>
      </c>
      <c r="K5502">
        <v>2.0746690363104087E-2</v>
      </c>
      <c r="L5502" s="267">
        <v>4.5650549550114916E-3</v>
      </c>
    </row>
    <row r="5503" spans="1:12" ht="14.4" x14ac:dyDescent="0.3">
      <c r="A5503" s="8">
        <v>36151</v>
      </c>
      <c r="B5503" s="260">
        <v>1202.839966</v>
      </c>
      <c r="C5503" s="260">
        <v>1209.219971</v>
      </c>
      <c r="D5503" s="260">
        <v>1192.719971</v>
      </c>
      <c r="E5503" s="260">
        <v>1203.5699460000001</v>
      </c>
      <c r="F5503" s="261">
        <v>1203.5699460000001</v>
      </c>
      <c r="G5503" s="260">
        <v>680500000</v>
      </c>
      <c r="H5503" s="263">
        <f t="shared" si="85"/>
        <v>6.0688040024774886E-4</v>
      </c>
      <c r="I5503" s="262"/>
      <c r="J5503" s="266">
        <v>5501</v>
      </c>
      <c r="K5503">
        <v>6.0688040024774886E-4</v>
      </c>
      <c r="L5503" s="267">
        <v>4.5657839091291959E-3</v>
      </c>
    </row>
    <row r="5504" spans="1:12" ht="14.4" x14ac:dyDescent="0.3">
      <c r="A5504" s="8">
        <v>36150</v>
      </c>
      <c r="B5504" s="260">
        <v>1188.030029</v>
      </c>
      <c r="C5504" s="260">
        <v>1210.880005</v>
      </c>
      <c r="D5504" s="260">
        <v>1188.030029</v>
      </c>
      <c r="E5504" s="260">
        <v>1202.839966</v>
      </c>
      <c r="F5504" s="261">
        <v>1202.839966</v>
      </c>
      <c r="G5504" s="260">
        <v>744800000</v>
      </c>
      <c r="H5504" s="263">
        <f t="shared" si="85"/>
        <v>1.2465961834707119E-2</v>
      </c>
      <c r="I5504" s="262"/>
      <c r="J5504" s="266">
        <v>5502</v>
      </c>
      <c r="K5504">
        <v>1.2465961834707119E-2</v>
      </c>
      <c r="L5504" s="267">
        <v>4.5700489956972401E-3</v>
      </c>
    </row>
    <row r="5505" spans="1:12" ht="14.4" x14ac:dyDescent="0.3">
      <c r="A5505" s="8">
        <v>36147</v>
      </c>
      <c r="B5505" s="260">
        <v>1179.9799800000001</v>
      </c>
      <c r="C5505" s="260">
        <v>1188.8900149999999</v>
      </c>
      <c r="D5505" s="260">
        <v>1178.2700199999999</v>
      </c>
      <c r="E5505" s="260">
        <v>1188.030029</v>
      </c>
      <c r="F5505" s="261">
        <v>1188.030029</v>
      </c>
      <c r="G5505" s="260">
        <v>839600000</v>
      </c>
      <c r="H5505" s="263">
        <f t="shared" si="85"/>
        <v>6.8221911697179333E-3</v>
      </c>
      <c r="I5505" s="262"/>
      <c r="J5505" s="266">
        <v>5503</v>
      </c>
      <c r="K5505">
        <v>6.8221911697179333E-3</v>
      </c>
      <c r="L5505" s="267">
        <v>4.5702278042721364E-3</v>
      </c>
    </row>
    <row r="5506" spans="1:12" ht="14.4" x14ac:dyDescent="0.3">
      <c r="A5506" s="8">
        <v>36146</v>
      </c>
      <c r="B5506" s="260">
        <v>1161.9399410000001</v>
      </c>
      <c r="C5506" s="260">
        <v>1180.030029</v>
      </c>
      <c r="D5506" s="260">
        <v>1161.9399410000001</v>
      </c>
      <c r="E5506" s="260">
        <v>1179.9799800000001</v>
      </c>
      <c r="F5506" s="261">
        <v>1179.9799800000001</v>
      </c>
      <c r="G5506" s="260">
        <v>739400000</v>
      </c>
      <c r="H5506" s="263">
        <f t="shared" si="85"/>
        <v>1.5525792997936006E-2</v>
      </c>
      <c r="I5506" s="262"/>
      <c r="J5506" s="266">
        <v>5504</v>
      </c>
      <c r="K5506">
        <v>1.5525792997936006E-2</v>
      </c>
      <c r="L5506" s="267">
        <v>4.5704742761639213E-3</v>
      </c>
    </row>
    <row r="5507" spans="1:12" ht="14.4" x14ac:dyDescent="0.3">
      <c r="A5507" s="8">
        <v>36145</v>
      </c>
      <c r="B5507" s="260">
        <v>1162.829956</v>
      </c>
      <c r="C5507" s="260">
        <v>1166.290039</v>
      </c>
      <c r="D5507" s="260">
        <v>1154.6899410000001</v>
      </c>
      <c r="E5507" s="260">
        <v>1161.9399410000001</v>
      </c>
      <c r="F5507" s="261">
        <v>1161.9399410000001</v>
      </c>
      <c r="G5507" s="260">
        <v>725500000</v>
      </c>
      <c r="H5507" s="263">
        <f t="shared" si="85"/>
        <v>-7.6538705887961187E-4</v>
      </c>
      <c r="I5507" s="262"/>
      <c r="J5507" s="266">
        <v>5505</v>
      </c>
      <c r="K5507">
        <v>-7.6538705887961187E-4</v>
      </c>
      <c r="L5507" s="267">
        <v>4.5721477900911231E-3</v>
      </c>
    </row>
    <row r="5508" spans="1:12" ht="14.4" x14ac:dyDescent="0.3">
      <c r="A5508" s="8">
        <v>36144</v>
      </c>
      <c r="B5508" s="260">
        <v>1141.1999510000001</v>
      </c>
      <c r="C5508" s="260">
        <v>1162.829956</v>
      </c>
      <c r="D5508" s="260">
        <v>1141.1999510000001</v>
      </c>
      <c r="E5508" s="260">
        <v>1162.829956</v>
      </c>
      <c r="F5508" s="261">
        <v>1162.829956</v>
      </c>
      <c r="G5508" s="260">
        <v>777900000</v>
      </c>
      <c r="H5508" s="263">
        <f t="shared" ref="H5508:H5571" si="86">(F5508-F5509)/F5509</f>
        <v>1.8953738107897959E-2</v>
      </c>
      <c r="I5508" s="262"/>
      <c r="J5508" s="266">
        <v>5506</v>
      </c>
      <c r="K5508">
        <v>1.8953738107897959E-2</v>
      </c>
      <c r="L5508" s="267">
        <v>4.5729270318402675E-3</v>
      </c>
    </row>
    <row r="5509" spans="1:12" ht="14.4" x14ac:dyDescent="0.3">
      <c r="A5509" s="8">
        <v>36143</v>
      </c>
      <c r="B5509" s="260">
        <v>1166.459961</v>
      </c>
      <c r="C5509" s="260">
        <v>1166.459961</v>
      </c>
      <c r="D5509" s="260">
        <v>1136.8900149999999</v>
      </c>
      <c r="E5509" s="260">
        <v>1141.1999510000001</v>
      </c>
      <c r="F5509" s="261">
        <v>1141.1999510000001</v>
      </c>
      <c r="G5509" s="260">
        <v>741800000</v>
      </c>
      <c r="H5509" s="263">
        <f t="shared" si="86"/>
        <v>-2.165527394386061E-2</v>
      </c>
      <c r="I5509" s="262"/>
      <c r="J5509" s="266">
        <v>5507</v>
      </c>
      <c r="K5509">
        <v>-2.165527394386061E-2</v>
      </c>
      <c r="L5509" s="267">
        <v>4.5735971579500927E-3</v>
      </c>
    </row>
    <row r="5510" spans="1:12" ht="14.4" x14ac:dyDescent="0.3">
      <c r="A5510" s="8">
        <v>36140</v>
      </c>
      <c r="B5510" s="260">
        <v>1165.0200199999999</v>
      </c>
      <c r="C5510" s="260">
        <v>1167.8900149999999</v>
      </c>
      <c r="D5510" s="260">
        <v>1153.1899410000001</v>
      </c>
      <c r="E5510" s="260">
        <v>1166.459961</v>
      </c>
      <c r="F5510" s="261">
        <v>1166.459961</v>
      </c>
      <c r="G5510" s="260">
        <v>688900000</v>
      </c>
      <c r="H5510" s="263">
        <f t="shared" si="86"/>
        <v>1.2359796186164165E-3</v>
      </c>
      <c r="I5510" s="262"/>
      <c r="J5510" s="266">
        <v>5508</v>
      </c>
      <c r="K5510">
        <v>1.2359796186164165E-3</v>
      </c>
      <c r="L5510" s="267">
        <v>4.5778316519312695E-3</v>
      </c>
    </row>
    <row r="5511" spans="1:12" ht="14.4" x14ac:dyDescent="0.3">
      <c r="A5511" s="8">
        <v>36139</v>
      </c>
      <c r="B5511" s="260">
        <v>1183.48999</v>
      </c>
      <c r="C5511" s="260">
        <v>1183.7700199999999</v>
      </c>
      <c r="D5511" s="260">
        <v>1163.75</v>
      </c>
      <c r="E5511" s="260">
        <v>1165.0200199999999</v>
      </c>
      <c r="F5511" s="261">
        <v>1165.0200199999999</v>
      </c>
      <c r="G5511" s="260">
        <v>748600000</v>
      </c>
      <c r="H5511" s="263">
        <f t="shared" si="86"/>
        <v>-1.560635928995065E-2</v>
      </c>
      <c r="I5511" s="262"/>
      <c r="J5511" s="266">
        <v>5509</v>
      </c>
      <c r="K5511">
        <v>-1.560635928995065E-2</v>
      </c>
      <c r="L5511" s="267">
        <v>4.5873180393559984E-3</v>
      </c>
    </row>
    <row r="5512" spans="1:12" ht="14.4" x14ac:dyDescent="0.3">
      <c r="A5512" s="8">
        <v>36138</v>
      </c>
      <c r="B5512" s="260">
        <v>1181.380005</v>
      </c>
      <c r="C5512" s="260">
        <v>1185.219971</v>
      </c>
      <c r="D5512" s="260">
        <v>1175.8900149999999</v>
      </c>
      <c r="E5512" s="260">
        <v>1183.48999</v>
      </c>
      <c r="F5512" s="261">
        <v>1183.48999</v>
      </c>
      <c r="G5512" s="260">
        <v>694200000</v>
      </c>
      <c r="H5512" s="263">
        <f t="shared" si="86"/>
        <v>1.7860341220182169E-3</v>
      </c>
      <c r="I5512" s="262"/>
      <c r="J5512" s="266">
        <v>5510</v>
      </c>
      <c r="K5512">
        <v>1.7860341220182169E-3</v>
      </c>
      <c r="L5512" s="267">
        <v>4.5901007997255008E-3</v>
      </c>
    </row>
    <row r="5513" spans="1:12" ht="14.4" x14ac:dyDescent="0.3">
      <c r="A5513" s="8">
        <v>36137</v>
      </c>
      <c r="B5513" s="260">
        <v>1187.6999510000001</v>
      </c>
      <c r="C5513" s="260">
        <v>1193.530029</v>
      </c>
      <c r="D5513" s="260">
        <v>1172.780029</v>
      </c>
      <c r="E5513" s="260">
        <v>1181.380005</v>
      </c>
      <c r="F5513" s="261">
        <v>1181.380005</v>
      </c>
      <c r="G5513" s="260">
        <v>727700000</v>
      </c>
      <c r="H5513" s="263">
        <f t="shared" si="86"/>
        <v>-5.3211638130311522E-3</v>
      </c>
      <c r="I5513" s="262"/>
      <c r="J5513" s="266">
        <v>5511</v>
      </c>
      <c r="K5513">
        <v>-5.3211638130311522E-3</v>
      </c>
      <c r="L5513" s="267">
        <v>4.5905832380751617E-3</v>
      </c>
    </row>
    <row r="5514" spans="1:12" ht="14.4" x14ac:dyDescent="0.3">
      <c r="A5514" s="8">
        <v>36136</v>
      </c>
      <c r="B5514" s="260">
        <v>1176.73999</v>
      </c>
      <c r="C5514" s="260">
        <v>1188.959961</v>
      </c>
      <c r="D5514" s="260">
        <v>1176.709961</v>
      </c>
      <c r="E5514" s="260">
        <v>1187.6999510000001</v>
      </c>
      <c r="F5514" s="261">
        <v>1187.6999510000001</v>
      </c>
      <c r="G5514" s="260">
        <v>671200000</v>
      </c>
      <c r="H5514" s="263">
        <f t="shared" si="86"/>
        <v>9.3138340611676005E-3</v>
      </c>
      <c r="I5514" s="262"/>
      <c r="J5514" s="266">
        <v>5512</v>
      </c>
      <c r="K5514">
        <v>9.3138340611676005E-3</v>
      </c>
      <c r="L5514" s="267">
        <v>4.5980975251145601E-3</v>
      </c>
    </row>
    <row r="5515" spans="1:12" ht="14.4" x14ac:dyDescent="0.3">
      <c r="A5515" s="8">
        <v>36133</v>
      </c>
      <c r="B5515" s="260">
        <v>1150.1400149999999</v>
      </c>
      <c r="C5515" s="260">
        <v>1176.73999</v>
      </c>
      <c r="D5515" s="260">
        <v>1150.1400149999999</v>
      </c>
      <c r="E5515" s="260">
        <v>1176.73999</v>
      </c>
      <c r="F5515" s="261">
        <v>1176.73999</v>
      </c>
      <c r="G5515" s="260">
        <v>709700000</v>
      </c>
      <c r="H5515" s="263">
        <f t="shared" si="86"/>
        <v>2.3127597208240848E-2</v>
      </c>
      <c r="I5515" s="262"/>
      <c r="J5515" s="266">
        <v>5513</v>
      </c>
      <c r="K5515">
        <v>2.3127597208240848E-2</v>
      </c>
      <c r="L5515" s="267">
        <v>4.5998767227725225E-3</v>
      </c>
    </row>
    <row r="5516" spans="1:12" ht="14.4" x14ac:dyDescent="0.3">
      <c r="A5516" s="8">
        <v>36132</v>
      </c>
      <c r="B5516" s="260">
        <v>1171.25</v>
      </c>
      <c r="C5516" s="260">
        <v>1176.98999</v>
      </c>
      <c r="D5516" s="260">
        <v>1149.6099850000001</v>
      </c>
      <c r="E5516" s="260">
        <v>1150.1400149999999</v>
      </c>
      <c r="F5516" s="261">
        <v>1150.1400149999999</v>
      </c>
      <c r="G5516" s="260">
        <v>799100000</v>
      </c>
      <c r="H5516" s="263">
        <f t="shared" si="86"/>
        <v>-1.8023466382070481E-2</v>
      </c>
      <c r="I5516" s="262"/>
      <c r="J5516" s="266">
        <v>5514</v>
      </c>
      <c r="K5516">
        <v>-1.8023466382070481E-2</v>
      </c>
      <c r="L5516" s="267">
        <v>4.6003024956410843E-3</v>
      </c>
    </row>
    <row r="5517" spans="1:12" ht="14.4" x14ac:dyDescent="0.3">
      <c r="A5517" s="8">
        <v>36131</v>
      </c>
      <c r="B5517" s="260">
        <v>1175.280029</v>
      </c>
      <c r="C5517" s="260">
        <v>1175.280029</v>
      </c>
      <c r="D5517" s="260">
        <v>1157.76001</v>
      </c>
      <c r="E5517" s="260">
        <v>1171.25</v>
      </c>
      <c r="F5517" s="261">
        <v>1171.25</v>
      </c>
      <c r="G5517" s="260">
        <v>727400000</v>
      </c>
      <c r="H5517" s="263">
        <f t="shared" si="86"/>
        <v>-3.4289947081199089E-3</v>
      </c>
      <c r="I5517" s="262"/>
      <c r="J5517" s="266">
        <v>5515</v>
      </c>
      <c r="K5517">
        <v>-3.4289947081199089E-3</v>
      </c>
      <c r="L5517" s="267">
        <v>4.6059050981358445E-3</v>
      </c>
    </row>
    <row r="5518" spans="1:12" ht="14.4" x14ac:dyDescent="0.3">
      <c r="A5518" s="8">
        <v>36130</v>
      </c>
      <c r="B5518" s="260">
        <v>1163.630005</v>
      </c>
      <c r="C5518" s="260">
        <v>1175.8900149999999</v>
      </c>
      <c r="D5518" s="260">
        <v>1150.3100589999999</v>
      </c>
      <c r="E5518" s="260">
        <v>1175.280029</v>
      </c>
      <c r="F5518" s="261">
        <v>1175.280029</v>
      </c>
      <c r="G5518" s="260">
        <v>789200000</v>
      </c>
      <c r="H5518" s="263">
        <f t="shared" si="86"/>
        <v>1.0011794083979494E-2</v>
      </c>
      <c r="I5518" s="262"/>
      <c r="J5518" s="266">
        <v>5516</v>
      </c>
      <c r="K5518">
        <v>1.0011794083979494E-2</v>
      </c>
      <c r="L5518" s="267">
        <v>4.6090534979423871E-3</v>
      </c>
    </row>
    <row r="5519" spans="1:12" ht="14.4" x14ac:dyDescent="0.3">
      <c r="A5519" s="8">
        <v>36129</v>
      </c>
      <c r="B5519" s="260">
        <v>1192.329956</v>
      </c>
      <c r="C5519" s="260">
        <v>1192.719971</v>
      </c>
      <c r="D5519" s="260">
        <v>1163.630005</v>
      </c>
      <c r="E5519" s="260">
        <v>1163.630005</v>
      </c>
      <c r="F5519" s="261">
        <v>1163.630005</v>
      </c>
      <c r="G5519" s="260">
        <v>687900000</v>
      </c>
      <c r="H5519" s="263">
        <f t="shared" si="86"/>
        <v>-2.4070477182576176E-2</v>
      </c>
      <c r="I5519" s="262"/>
      <c r="J5519" s="266">
        <v>5517</v>
      </c>
      <c r="K5519">
        <v>-2.4070477182576176E-2</v>
      </c>
      <c r="L5519" s="267">
        <v>4.6107233736829437E-3</v>
      </c>
    </row>
    <row r="5520" spans="1:12" ht="14.4" x14ac:dyDescent="0.3">
      <c r="A5520" s="8">
        <v>36126</v>
      </c>
      <c r="B5520" s="260">
        <v>1186.869995</v>
      </c>
      <c r="C5520" s="260">
        <v>1192.969971</v>
      </c>
      <c r="D5520" s="260">
        <v>1186.829956</v>
      </c>
      <c r="E5520" s="260">
        <v>1192.329956</v>
      </c>
      <c r="F5520" s="261">
        <v>1192.329956</v>
      </c>
      <c r="G5520" s="260">
        <v>256950000</v>
      </c>
      <c r="H5520" s="263">
        <f t="shared" si="86"/>
        <v>4.6003024956410843E-3</v>
      </c>
      <c r="I5520" s="262"/>
      <c r="J5520" s="266">
        <v>5518</v>
      </c>
      <c r="K5520">
        <v>4.6003024956410843E-3</v>
      </c>
      <c r="L5520" s="267">
        <v>4.6151489080888206E-3</v>
      </c>
    </row>
    <row r="5521" spans="1:12" ht="14.4" x14ac:dyDescent="0.3">
      <c r="A5521" s="8">
        <v>36124</v>
      </c>
      <c r="B5521" s="260">
        <v>1182.98999</v>
      </c>
      <c r="C5521" s="260">
        <v>1187.160034</v>
      </c>
      <c r="D5521" s="260">
        <v>1179.369995</v>
      </c>
      <c r="E5521" s="260">
        <v>1186.869995</v>
      </c>
      <c r="F5521" s="261">
        <v>1186.869995</v>
      </c>
      <c r="G5521" s="260">
        <v>583580000</v>
      </c>
      <c r="H5521" s="263">
        <f t="shared" si="86"/>
        <v>3.279829104893764E-3</v>
      </c>
      <c r="I5521" s="262"/>
      <c r="J5521" s="266">
        <v>5519</v>
      </c>
      <c r="K5521">
        <v>3.279829104893764E-3</v>
      </c>
      <c r="L5521" s="267">
        <v>4.6160809242759933E-3</v>
      </c>
    </row>
    <row r="5522" spans="1:12" ht="14.4" x14ac:dyDescent="0.3">
      <c r="A5522" s="8">
        <v>36123</v>
      </c>
      <c r="B5522" s="260">
        <v>1188.209961</v>
      </c>
      <c r="C5522" s="260">
        <v>1191.3000489999999</v>
      </c>
      <c r="D5522" s="260">
        <v>1181.8100589999999</v>
      </c>
      <c r="E5522" s="260">
        <v>1182.98999</v>
      </c>
      <c r="F5522" s="261">
        <v>1182.98999</v>
      </c>
      <c r="G5522" s="260">
        <v>766200000</v>
      </c>
      <c r="H5522" s="263">
        <f t="shared" si="86"/>
        <v>-4.3931385624867581E-3</v>
      </c>
      <c r="I5522" s="262"/>
      <c r="J5522" s="266">
        <v>5520</v>
      </c>
      <c r="K5522">
        <v>-4.3931385624867581E-3</v>
      </c>
      <c r="L5522" s="267">
        <v>4.6167176096174808E-3</v>
      </c>
    </row>
    <row r="5523" spans="1:12" ht="14.4" x14ac:dyDescent="0.3">
      <c r="A5523" s="8">
        <v>36122</v>
      </c>
      <c r="B5523" s="260">
        <v>1163.5500489999999</v>
      </c>
      <c r="C5523" s="260">
        <v>1188.209961</v>
      </c>
      <c r="D5523" s="260">
        <v>1163.5500489999999</v>
      </c>
      <c r="E5523" s="260">
        <v>1188.209961</v>
      </c>
      <c r="F5523" s="261">
        <v>1188.209961</v>
      </c>
      <c r="G5523" s="260">
        <v>774100000</v>
      </c>
      <c r="H5523" s="263">
        <f t="shared" si="86"/>
        <v>2.119368395127804E-2</v>
      </c>
      <c r="I5523" s="262"/>
      <c r="J5523" s="266">
        <v>5521</v>
      </c>
      <c r="K5523">
        <v>2.119368395127804E-2</v>
      </c>
      <c r="L5523" s="267">
        <v>4.6201747407673003E-3</v>
      </c>
    </row>
    <row r="5524" spans="1:12" ht="14.4" x14ac:dyDescent="0.3">
      <c r="A5524" s="8">
        <v>36119</v>
      </c>
      <c r="B5524" s="260">
        <v>1152.6099850000001</v>
      </c>
      <c r="C5524" s="260">
        <v>1163.5500489999999</v>
      </c>
      <c r="D5524" s="260">
        <v>1152.6099850000001</v>
      </c>
      <c r="E5524" s="260">
        <v>1163.5500489999999</v>
      </c>
      <c r="F5524" s="261">
        <v>1163.5500489999999</v>
      </c>
      <c r="G5524" s="260">
        <v>721200000</v>
      </c>
      <c r="H5524" s="263">
        <f t="shared" si="86"/>
        <v>9.4915575453737647E-3</v>
      </c>
      <c r="I5524" s="262"/>
      <c r="J5524" s="266">
        <v>5522</v>
      </c>
      <c r="K5524">
        <v>9.4915575453737647E-3</v>
      </c>
      <c r="L5524" s="267">
        <v>4.6221035567062555E-3</v>
      </c>
    </row>
    <row r="5525" spans="1:12" ht="14.4" x14ac:dyDescent="0.3">
      <c r="A5525" s="8">
        <v>36118</v>
      </c>
      <c r="B5525" s="260">
        <v>1144.4799800000001</v>
      </c>
      <c r="C5525" s="260">
        <v>1155.099976</v>
      </c>
      <c r="D5525" s="260">
        <v>1144.420044</v>
      </c>
      <c r="E5525" s="260">
        <v>1152.6099850000001</v>
      </c>
      <c r="F5525" s="261">
        <v>1152.6099850000001</v>
      </c>
      <c r="G5525" s="260">
        <v>671000000</v>
      </c>
      <c r="H5525" s="263">
        <f t="shared" si="86"/>
        <v>7.1036672917598629E-3</v>
      </c>
      <c r="I5525" s="262"/>
      <c r="J5525" s="266">
        <v>5523</v>
      </c>
      <c r="K5525">
        <v>7.1036672917598629E-3</v>
      </c>
      <c r="L5525" s="267">
        <v>4.6277584595831138E-3</v>
      </c>
    </row>
    <row r="5526" spans="1:12" ht="14.4" x14ac:dyDescent="0.3">
      <c r="A5526" s="8">
        <v>36117</v>
      </c>
      <c r="B5526" s="260">
        <v>1139.3199460000001</v>
      </c>
      <c r="C5526" s="260">
        <v>1144.5200199999999</v>
      </c>
      <c r="D5526" s="260">
        <v>1133.0699460000001</v>
      </c>
      <c r="E5526" s="260">
        <v>1144.4799800000001</v>
      </c>
      <c r="F5526" s="261">
        <v>1144.4799800000001</v>
      </c>
      <c r="G5526" s="260">
        <v>652510000</v>
      </c>
      <c r="H5526" s="263">
        <f t="shared" si="86"/>
        <v>4.5290473655939974E-3</v>
      </c>
      <c r="I5526" s="262"/>
      <c r="J5526" s="266">
        <v>5524</v>
      </c>
      <c r="K5526">
        <v>4.5290473655939974E-3</v>
      </c>
      <c r="L5526" s="267">
        <v>4.6290202826508534E-3</v>
      </c>
    </row>
    <row r="5527" spans="1:12" ht="14.4" x14ac:dyDescent="0.3">
      <c r="A5527" s="8">
        <v>36116</v>
      </c>
      <c r="B5527" s="260">
        <v>1135.869995</v>
      </c>
      <c r="C5527" s="260">
        <v>1151.709961</v>
      </c>
      <c r="D5527" s="260">
        <v>1129.670044</v>
      </c>
      <c r="E5527" s="260">
        <v>1139.3199460000001</v>
      </c>
      <c r="F5527" s="261">
        <v>1139.3199460000001</v>
      </c>
      <c r="G5527" s="260">
        <v>705200000</v>
      </c>
      <c r="H5527" s="263">
        <f t="shared" si="86"/>
        <v>3.0372762861827821E-3</v>
      </c>
      <c r="I5527" s="262"/>
      <c r="J5527" s="266">
        <v>5525</v>
      </c>
      <c r="K5527">
        <v>3.0372762861827821E-3</v>
      </c>
      <c r="L5527" s="267">
        <v>4.6308200781152E-3</v>
      </c>
    </row>
    <row r="5528" spans="1:12" ht="14.4" x14ac:dyDescent="0.3">
      <c r="A5528" s="8">
        <v>36115</v>
      </c>
      <c r="B5528" s="260">
        <v>1125.719971</v>
      </c>
      <c r="C5528" s="260">
        <v>1138.719971</v>
      </c>
      <c r="D5528" s="260">
        <v>1125.719971</v>
      </c>
      <c r="E5528" s="260">
        <v>1135.869995</v>
      </c>
      <c r="F5528" s="261">
        <v>1135.869995</v>
      </c>
      <c r="G5528" s="260">
        <v>615580000</v>
      </c>
      <c r="H5528" s="263">
        <f t="shared" si="86"/>
        <v>9.01647324510336E-3</v>
      </c>
      <c r="I5528" s="262"/>
      <c r="J5528" s="266">
        <v>5526</v>
      </c>
      <c r="K5528">
        <v>9.01647324510336E-3</v>
      </c>
      <c r="L5528" s="267">
        <v>4.6327164142808833E-3</v>
      </c>
    </row>
    <row r="5529" spans="1:12" ht="14.4" x14ac:dyDescent="0.3">
      <c r="A5529" s="8">
        <v>36112</v>
      </c>
      <c r="B5529" s="260">
        <v>1117.6899410000001</v>
      </c>
      <c r="C5529" s="260">
        <v>1126.339966</v>
      </c>
      <c r="D5529" s="260">
        <v>1116.76001</v>
      </c>
      <c r="E5529" s="260">
        <v>1125.719971</v>
      </c>
      <c r="F5529" s="261">
        <v>1125.719971</v>
      </c>
      <c r="G5529" s="260">
        <v>602270000</v>
      </c>
      <c r="H5529" s="263">
        <f t="shared" si="86"/>
        <v>7.1844880278831248E-3</v>
      </c>
      <c r="I5529" s="262"/>
      <c r="J5529" s="266">
        <v>5527</v>
      </c>
      <c r="K5529">
        <v>7.1844880278831248E-3</v>
      </c>
      <c r="L5529" s="267">
        <v>4.6364325416488519E-3</v>
      </c>
    </row>
    <row r="5530" spans="1:12" ht="14.4" x14ac:dyDescent="0.3">
      <c r="A5530" s="8">
        <v>36111</v>
      </c>
      <c r="B5530" s="260">
        <v>1120.969971</v>
      </c>
      <c r="C5530" s="260">
        <v>1126.5699460000001</v>
      </c>
      <c r="D5530" s="260">
        <v>1115.5500489999999</v>
      </c>
      <c r="E5530" s="260">
        <v>1117.6899410000001</v>
      </c>
      <c r="F5530" s="261">
        <v>1117.6899410000001</v>
      </c>
      <c r="G5530" s="260">
        <v>662300000</v>
      </c>
      <c r="H5530" s="263">
        <f t="shared" si="86"/>
        <v>-2.9260641095263532E-3</v>
      </c>
      <c r="I5530" s="262"/>
      <c r="J5530" s="266">
        <v>5528</v>
      </c>
      <c r="K5530">
        <v>-2.9260641095263532E-3</v>
      </c>
      <c r="L5530" s="267">
        <v>4.638209835466655E-3</v>
      </c>
    </row>
    <row r="5531" spans="1:12" ht="14.4" x14ac:dyDescent="0.3">
      <c r="A5531" s="8">
        <v>36110</v>
      </c>
      <c r="B5531" s="260">
        <v>1128.26001</v>
      </c>
      <c r="C5531" s="260">
        <v>1136.25</v>
      </c>
      <c r="D5531" s="260">
        <v>1117.400024</v>
      </c>
      <c r="E5531" s="260">
        <v>1120.969971</v>
      </c>
      <c r="F5531" s="261">
        <v>1120.969971</v>
      </c>
      <c r="G5531" s="260">
        <v>715700000</v>
      </c>
      <c r="H5531" s="263">
        <f t="shared" si="86"/>
        <v>-6.4613111653225915E-3</v>
      </c>
      <c r="I5531" s="262"/>
      <c r="J5531" s="266">
        <v>5529</v>
      </c>
      <c r="K5531">
        <v>-6.4613111653225915E-3</v>
      </c>
      <c r="L5531" s="267">
        <v>4.6402218551417958E-3</v>
      </c>
    </row>
    <row r="5532" spans="1:12" ht="14.4" x14ac:dyDescent="0.3">
      <c r="A5532" s="8">
        <v>36109</v>
      </c>
      <c r="B5532" s="260">
        <v>1130.1999510000001</v>
      </c>
      <c r="C5532" s="260">
        <v>1135.369995</v>
      </c>
      <c r="D5532" s="260">
        <v>1122.8000489999999</v>
      </c>
      <c r="E5532" s="260">
        <v>1128.26001</v>
      </c>
      <c r="F5532" s="261">
        <v>1128.26001</v>
      </c>
      <c r="G5532" s="260">
        <v>671300000</v>
      </c>
      <c r="H5532" s="263">
        <f t="shared" si="86"/>
        <v>-1.7164582234175745E-3</v>
      </c>
      <c r="I5532" s="262"/>
      <c r="J5532" s="266">
        <v>5530</v>
      </c>
      <c r="K5532">
        <v>-1.7164582234175745E-3</v>
      </c>
      <c r="L5532" s="267">
        <v>4.6441830259694008E-3</v>
      </c>
    </row>
    <row r="5533" spans="1:12" ht="14.4" x14ac:dyDescent="0.3">
      <c r="A5533" s="8">
        <v>36108</v>
      </c>
      <c r="B5533" s="260">
        <v>1141.01001</v>
      </c>
      <c r="C5533" s="260">
        <v>1141.01001</v>
      </c>
      <c r="D5533" s="260">
        <v>1123.170044</v>
      </c>
      <c r="E5533" s="260">
        <v>1130.1999510000001</v>
      </c>
      <c r="F5533" s="261">
        <v>1130.1999510000001</v>
      </c>
      <c r="G5533" s="260">
        <v>592990000</v>
      </c>
      <c r="H5533" s="263">
        <f t="shared" si="86"/>
        <v>-9.474114078981577E-3</v>
      </c>
      <c r="I5533" s="262"/>
      <c r="J5533" s="266">
        <v>5531</v>
      </c>
      <c r="K5533">
        <v>-9.474114078981577E-3</v>
      </c>
      <c r="L5533" s="267">
        <v>4.6442678303448386E-3</v>
      </c>
    </row>
    <row r="5534" spans="1:12" ht="14.4" x14ac:dyDescent="0.3">
      <c r="A5534" s="8">
        <v>36105</v>
      </c>
      <c r="B5534" s="260">
        <v>1133.849976</v>
      </c>
      <c r="C5534" s="260">
        <v>1141.3000489999999</v>
      </c>
      <c r="D5534" s="260">
        <v>1131.1800539999999</v>
      </c>
      <c r="E5534" s="260">
        <v>1141.01001</v>
      </c>
      <c r="F5534" s="261">
        <v>1141.01001</v>
      </c>
      <c r="G5534" s="260">
        <v>683100000</v>
      </c>
      <c r="H5534" s="263">
        <f t="shared" si="86"/>
        <v>6.3147983874014711E-3</v>
      </c>
      <c r="I5534" s="262"/>
      <c r="J5534" s="266">
        <v>5532</v>
      </c>
      <c r="K5534">
        <v>6.3147983874014711E-3</v>
      </c>
      <c r="L5534" s="267">
        <v>4.6462631909058921E-3</v>
      </c>
    </row>
    <row r="5535" spans="1:12" ht="14.4" x14ac:dyDescent="0.3">
      <c r="A5535" s="8">
        <v>36104</v>
      </c>
      <c r="B5535" s="260">
        <v>1118.670044</v>
      </c>
      <c r="C5535" s="260">
        <v>1133.880005</v>
      </c>
      <c r="D5535" s="260">
        <v>1109.5500489999999</v>
      </c>
      <c r="E5535" s="260">
        <v>1133.849976</v>
      </c>
      <c r="F5535" s="261">
        <v>1133.849976</v>
      </c>
      <c r="G5535" s="260">
        <v>770200000</v>
      </c>
      <c r="H5535" s="263">
        <f t="shared" si="86"/>
        <v>1.3569624109823762E-2</v>
      </c>
      <c r="I5535" s="262"/>
      <c r="J5535" s="266">
        <v>5533</v>
      </c>
      <c r="K5535">
        <v>1.3569624109823762E-2</v>
      </c>
      <c r="L5535" s="267">
        <v>4.6559404208134925E-3</v>
      </c>
    </row>
    <row r="5536" spans="1:12" ht="14.4" x14ac:dyDescent="0.3">
      <c r="A5536" s="8">
        <v>36103</v>
      </c>
      <c r="B5536" s="260">
        <v>1110.839966</v>
      </c>
      <c r="C5536" s="260">
        <v>1127.1800539999999</v>
      </c>
      <c r="D5536" s="260">
        <v>1110.589966</v>
      </c>
      <c r="E5536" s="260">
        <v>1118.670044</v>
      </c>
      <c r="F5536" s="261">
        <v>1118.670044</v>
      </c>
      <c r="G5536" s="260">
        <v>861100000</v>
      </c>
      <c r="H5536" s="263">
        <f t="shared" si="86"/>
        <v>7.0487903205311555E-3</v>
      </c>
      <c r="I5536" s="262"/>
      <c r="J5536" s="266">
        <v>5534</v>
      </c>
      <c r="K5536">
        <v>7.0487903205311555E-3</v>
      </c>
      <c r="L5536" s="267">
        <v>4.6581027039138525E-3</v>
      </c>
    </row>
    <row r="5537" spans="1:12" ht="14.4" x14ac:dyDescent="0.3">
      <c r="A5537" s="8">
        <v>36102</v>
      </c>
      <c r="B5537" s="260">
        <v>1111.599976</v>
      </c>
      <c r="C5537" s="260">
        <v>1115.0200199999999</v>
      </c>
      <c r="D5537" s="260">
        <v>1106.420044</v>
      </c>
      <c r="E5537" s="260">
        <v>1110.839966</v>
      </c>
      <c r="F5537" s="261">
        <v>1110.839966</v>
      </c>
      <c r="G5537" s="260">
        <v>704300000</v>
      </c>
      <c r="H5537" s="263">
        <f t="shared" si="86"/>
        <v>-6.8370818316747218E-4</v>
      </c>
      <c r="I5537" s="262"/>
      <c r="J5537" s="266">
        <v>5535</v>
      </c>
      <c r="K5537">
        <v>-6.8370818316747218E-4</v>
      </c>
      <c r="L5537" s="267">
        <v>4.6600442655294018E-3</v>
      </c>
    </row>
    <row r="5538" spans="1:12" ht="14.4" x14ac:dyDescent="0.3">
      <c r="A5538" s="8">
        <v>36101</v>
      </c>
      <c r="B5538" s="260">
        <v>1098.670044</v>
      </c>
      <c r="C5538" s="260">
        <v>1114.4399410000001</v>
      </c>
      <c r="D5538" s="260">
        <v>1098.670044</v>
      </c>
      <c r="E5538" s="260">
        <v>1111.599976</v>
      </c>
      <c r="F5538" s="261">
        <v>1111.599976</v>
      </c>
      <c r="G5538" s="260">
        <v>753800000</v>
      </c>
      <c r="H5538" s="263">
        <f t="shared" si="86"/>
        <v>1.1768712609042437E-2</v>
      </c>
      <c r="I5538" s="262"/>
      <c r="J5538" s="266">
        <v>5536</v>
      </c>
      <c r="K5538">
        <v>1.1768712609042437E-2</v>
      </c>
      <c r="L5538" s="267">
        <v>4.6616299630284517E-3</v>
      </c>
    </row>
    <row r="5539" spans="1:12" ht="14.4" x14ac:dyDescent="0.3">
      <c r="A5539" s="8">
        <v>36098</v>
      </c>
      <c r="B5539" s="260">
        <v>1085.9300539999999</v>
      </c>
      <c r="C5539" s="260">
        <v>1103.780029</v>
      </c>
      <c r="D5539" s="260">
        <v>1085.9300539999999</v>
      </c>
      <c r="E5539" s="260">
        <v>1098.670044</v>
      </c>
      <c r="F5539" s="261">
        <v>1098.670044</v>
      </c>
      <c r="G5539" s="260">
        <v>785000000</v>
      </c>
      <c r="H5539" s="263">
        <f t="shared" si="86"/>
        <v>1.1731869794995135E-2</v>
      </c>
      <c r="I5539" s="262"/>
      <c r="J5539" s="266">
        <v>5537</v>
      </c>
      <c r="K5539">
        <v>1.1731869794995135E-2</v>
      </c>
      <c r="L5539" s="267">
        <v>4.6656123054592503E-3</v>
      </c>
    </row>
    <row r="5540" spans="1:12" ht="14.4" x14ac:dyDescent="0.3">
      <c r="A5540" s="8">
        <v>36097</v>
      </c>
      <c r="B5540" s="260">
        <v>1068.089966</v>
      </c>
      <c r="C5540" s="260">
        <v>1086.1099850000001</v>
      </c>
      <c r="D5540" s="260">
        <v>1065.9499510000001</v>
      </c>
      <c r="E5540" s="260">
        <v>1085.9300539999999</v>
      </c>
      <c r="F5540" s="261">
        <v>1085.9300539999999</v>
      </c>
      <c r="G5540" s="260">
        <v>699400000</v>
      </c>
      <c r="H5540" s="263">
        <f t="shared" si="86"/>
        <v>1.6702795240003149E-2</v>
      </c>
      <c r="I5540" s="262"/>
      <c r="J5540" s="266">
        <v>5538</v>
      </c>
      <c r="K5540">
        <v>1.6702795240003149E-2</v>
      </c>
      <c r="L5540" s="267">
        <v>4.6682308760530285E-3</v>
      </c>
    </row>
    <row r="5541" spans="1:12" ht="14.4" x14ac:dyDescent="0.3">
      <c r="A5541" s="8">
        <v>36096</v>
      </c>
      <c r="B5541" s="260">
        <v>1065.339966</v>
      </c>
      <c r="C5541" s="260">
        <v>1072.790039</v>
      </c>
      <c r="D5541" s="260">
        <v>1059.650024</v>
      </c>
      <c r="E5541" s="260">
        <v>1068.089966</v>
      </c>
      <c r="F5541" s="261">
        <v>1068.089966</v>
      </c>
      <c r="G5541" s="260">
        <v>677500000</v>
      </c>
      <c r="H5541" s="263">
        <f t="shared" si="86"/>
        <v>2.5813356184555269E-3</v>
      </c>
      <c r="I5541" s="262"/>
      <c r="J5541" s="266">
        <v>5539</v>
      </c>
      <c r="K5541">
        <v>2.5813356184555269E-3</v>
      </c>
      <c r="L5541" s="267">
        <v>4.6693076702954642E-3</v>
      </c>
    </row>
    <row r="5542" spans="1:12" ht="14.4" x14ac:dyDescent="0.3">
      <c r="A5542" s="8">
        <v>36095</v>
      </c>
      <c r="B5542" s="260">
        <v>1072.3199460000001</v>
      </c>
      <c r="C5542" s="260">
        <v>1087.079956</v>
      </c>
      <c r="D5542" s="260">
        <v>1063.0600589999999</v>
      </c>
      <c r="E5542" s="260">
        <v>1065.339966</v>
      </c>
      <c r="F5542" s="261">
        <v>1065.339966</v>
      </c>
      <c r="G5542" s="260">
        <v>764500000</v>
      </c>
      <c r="H5542" s="263">
        <f t="shared" si="86"/>
        <v>-6.5092326465034985E-3</v>
      </c>
      <c r="I5542" s="262"/>
      <c r="J5542" s="266">
        <v>5540</v>
      </c>
      <c r="K5542">
        <v>-6.5092326465034985E-3</v>
      </c>
      <c r="L5542" s="267">
        <v>4.6723148453437779E-3</v>
      </c>
    </row>
    <row r="5543" spans="1:12" ht="14.4" x14ac:dyDescent="0.3">
      <c r="A5543" s="8">
        <v>36094</v>
      </c>
      <c r="B5543" s="260">
        <v>1070.670044</v>
      </c>
      <c r="C5543" s="260">
        <v>1081.2299800000001</v>
      </c>
      <c r="D5543" s="260">
        <v>1068.170044</v>
      </c>
      <c r="E5543" s="260">
        <v>1072.3199460000001</v>
      </c>
      <c r="F5543" s="261">
        <v>1072.3199460000001</v>
      </c>
      <c r="G5543" s="260">
        <v>609910000</v>
      </c>
      <c r="H5543" s="263">
        <f t="shared" si="86"/>
        <v>1.5409994976940916E-3</v>
      </c>
      <c r="I5543" s="262"/>
      <c r="J5543" s="266">
        <v>5541</v>
      </c>
      <c r="K5543">
        <v>1.5409994976940916E-3</v>
      </c>
      <c r="L5543" s="267">
        <v>4.6735033214997425E-3</v>
      </c>
    </row>
    <row r="5544" spans="1:12" ht="14.4" x14ac:dyDescent="0.3">
      <c r="A5544" s="8">
        <v>36091</v>
      </c>
      <c r="B5544" s="260">
        <v>1078.4799800000001</v>
      </c>
      <c r="C5544" s="260">
        <v>1078.4799800000001</v>
      </c>
      <c r="D5544" s="260">
        <v>1067.4300539999999</v>
      </c>
      <c r="E5544" s="260">
        <v>1070.670044</v>
      </c>
      <c r="F5544" s="261">
        <v>1070.670044</v>
      </c>
      <c r="G5544" s="260">
        <v>637640000</v>
      </c>
      <c r="H5544" s="263">
        <f t="shared" si="86"/>
        <v>-7.241614257874408E-3</v>
      </c>
      <c r="I5544" s="262"/>
      <c r="J5544" s="266">
        <v>5542</v>
      </c>
      <c r="K5544">
        <v>-7.241614257874408E-3</v>
      </c>
      <c r="L5544" s="267">
        <v>4.6763697097327714E-3</v>
      </c>
    </row>
    <row r="5545" spans="1:12" ht="14.4" x14ac:dyDescent="0.3">
      <c r="A5545" s="8">
        <v>36090</v>
      </c>
      <c r="B5545" s="260">
        <v>1069.920044</v>
      </c>
      <c r="C5545" s="260">
        <v>1080.4300539999999</v>
      </c>
      <c r="D5545" s="260">
        <v>1061.469971</v>
      </c>
      <c r="E5545" s="260">
        <v>1078.4799800000001</v>
      </c>
      <c r="F5545" s="261">
        <v>1078.4799800000001</v>
      </c>
      <c r="G5545" s="260">
        <v>754900000</v>
      </c>
      <c r="H5545" s="263">
        <f t="shared" si="86"/>
        <v>8.0005380289894894E-3</v>
      </c>
      <c r="I5545" s="262"/>
      <c r="J5545" s="266">
        <v>5543</v>
      </c>
      <c r="K5545">
        <v>8.0005380289894894E-3</v>
      </c>
      <c r="L5545" s="267">
        <v>4.677508168529642E-3</v>
      </c>
    </row>
    <row r="5546" spans="1:12" ht="14.4" x14ac:dyDescent="0.3">
      <c r="A5546" s="8">
        <v>36089</v>
      </c>
      <c r="B5546" s="260">
        <v>1063.9300539999999</v>
      </c>
      <c r="C5546" s="260">
        <v>1073.6099850000001</v>
      </c>
      <c r="D5546" s="260">
        <v>1058.079956</v>
      </c>
      <c r="E5546" s="260">
        <v>1069.920044</v>
      </c>
      <c r="F5546" s="261">
        <v>1069.920044</v>
      </c>
      <c r="G5546" s="260">
        <v>745100000</v>
      </c>
      <c r="H5546" s="263">
        <f t="shared" si="86"/>
        <v>5.6300599625697147E-3</v>
      </c>
      <c r="I5546" s="262"/>
      <c r="J5546" s="266">
        <v>5544</v>
      </c>
      <c r="K5546">
        <v>5.6300599625697147E-3</v>
      </c>
      <c r="L5546" s="267">
        <v>4.6793927419716214E-3</v>
      </c>
    </row>
    <row r="5547" spans="1:12" ht="14.4" x14ac:dyDescent="0.3">
      <c r="A5547" s="8">
        <v>36088</v>
      </c>
      <c r="B5547" s="260">
        <v>1062.3900149999999</v>
      </c>
      <c r="C5547" s="260">
        <v>1084.0600589999999</v>
      </c>
      <c r="D5547" s="260">
        <v>1060.6099850000001</v>
      </c>
      <c r="E5547" s="260">
        <v>1063.9300539999999</v>
      </c>
      <c r="F5547" s="261">
        <v>1063.9300539999999</v>
      </c>
      <c r="G5547" s="260">
        <v>958200000</v>
      </c>
      <c r="H5547" s="263">
        <f t="shared" si="86"/>
        <v>1.4495985262060081E-3</v>
      </c>
      <c r="I5547" s="262"/>
      <c r="J5547" s="266">
        <v>5545</v>
      </c>
      <c r="K5547">
        <v>1.4495985262060081E-3</v>
      </c>
      <c r="L5547" s="267">
        <v>4.6852921619225159E-3</v>
      </c>
    </row>
    <row r="5548" spans="1:12" ht="14.4" x14ac:dyDescent="0.3">
      <c r="A5548" s="8">
        <v>36087</v>
      </c>
      <c r="B5548" s="260">
        <v>1056.420044</v>
      </c>
      <c r="C5548" s="260">
        <v>1065.209961</v>
      </c>
      <c r="D5548" s="260">
        <v>1054.2299800000001</v>
      </c>
      <c r="E5548" s="260">
        <v>1062.3900149999999</v>
      </c>
      <c r="F5548" s="261">
        <v>1062.3900149999999</v>
      </c>
      <c r="G5548" s="260">
        <v>738600000</v>
      </c>
      <c r="H5548" s="263">
        <f t="shared" si="86"/>
        <v>5.651133783296511E-3</v>
      </c>
      <c r="I5548" s="262"/>
      <c r="J5548" s="266">
        <v>5546</v>
      </c>
      <c r="K5548">
        <v>5.651133783296511E-3</v>
      </c>
      <c r="L5548" s="267">
        <v>4.6866258053519993E-3</v>
      </c>
    </row>
    <row r="5549" spans="1:12" ht="14.4" x14ac:dyDescent="0.3">
      <c r="A5549" s="8">
        <v>36084</v>
      </c>
      <c r="B5549" s="260">
        <v>1047.48999</v>
      </c>
      <c r="C5549" s="260">
        <v>1062.650024</v>
      </c>
      <c r="D5549" s="260">
        <v>1047.48999</v>
      </c>
      <c r="E5549" s="260">
        <v>1056.420044</v>
      </c>
      <c r="F5549" s="261">
        <v>1056.420044</v>
      </c>
      <c r="G5549" s="260">
        <v>1042200000</v>
      </c>
      <c r="H5549" s="263">
        <f t="shared" si="86"/>
        <v>8.5251926846574705E-3</v>
      </c>
      <c r="I5549" s="262"/>
      <c r="J5549" s="266">
        <v>5547</v>
      </c>
      <c r="K5549">
        <v>8.5251926846574705E-3</v>
      </c>
      <c r="L5549" s="267">
        <v>4.6881479888191248E-3</v>
      </c>
    </row>
    <row r="5550" spans="1:12" ht="14.4" x14ac:dyDescent="0.3">
      <c r="A5550" s="8">
        <v>36083</v>
      </c>
      <c r="B5550" s="260">
        <v>1005.530029</v>
      </c>
      <c r="C5550" s="260">
        <v>1053.089966</v>
      </c>
      <c r="D5550" s="260">
        <v>1000.119995</v>
      </c>
      <c r="E5550" s="260">
        <v>1047.48999</v>
      </c>
      <c r="F5550" s="261">
        <v>1047.48999</v>
      </c>
      <c r="G5550" s="260">
        <v>937600000</v>
      </c>
      <c r="H5550" s="263">
        <f t="shared" si="86"/>
        <v>4.1729197328625997E-2</v>
      </c>
      <c r="I5550" s="262"/>
      <c r="J5550" s="266">
        <v>5548</v>
      </c>
      <c r="K5550">
        <v>4.1729197328625997E-2</v>
      </c>
      <c r="L5550" s="267">
        <v>4.6925533156878963E-3</v>
      </c>
    </row>
    <row r="5551" spans="1:12" ht="14.4" x14ac:dyDescent="0.3">
      <c r="A5551" s="8">
        <v>36082</v>
      </c>
      <c r="B5551" s="260">
        <v>994.79998799999998</v>
      </c>
      <c r="C5551" s="260">
        <v>1014.419983</v>
      </c>
      <c r="D5551" s="260">
        <v>987.79998799999998</v>
      </c>
      <c r="E5551" s="260">
        <v>1005.530029</v>
      </c>
      <c r="F5551" s="261">
        <v>1005.530029</v>
      </c>
      <c r="G5551" s="260">
        <v>791200000</v>
      </c>
      <c r="H5551" s="263">
        <f t="shared" si="86"/>
        <v>1.0786129000234797E-2</v>
      </c>
      <c r="I5551" s="262"/>
      <c r="J5551" s="266">
        <v>5549</v>
      </c>
      <c r="K5551">
        <v>1.0786129000234797E-2</v>
      </c>
      <c r="L5551" s="267">
        <v>4.6947922759870558E-3</v>
      </c>
    </row>
    <row r="5552" spans="1:12" ht="14.4" x14ac:dyDescent="0.3">
      <c r="A5552" s="8">
        <v>36081</v>
      </c>
      <c r="B5552" s="260">
        <v>997.71002199999998</v>
      </c>
      <c r="C5552" s="260">
        <v>1000.780029</v>
      </c>
      <c r="D5552" s="260">
        <v>987.54998799999998</v>
      </c>
      <c r="E5552" s="260">
        <v>994.79998799999998</v>
      </c>
      <c r="F5552" s="261">
        <v>994.79998799999998</v>
      </c>
      <c r="G5552" s="260">
        <v>733300000</v>
      </c>
      <c r="H5552" s="263">
        <f t="shared" si="86"/>
        <v>-2.916713209081101E-3</v>
      </c>
      <c r="I5552" s="262"/>
      <c r="J5552" s="266">
        <v>5550</v>
      </c>
      <c r="K5552">
        <v>-2.916713209081101E-3</v>
      </c>
      <c r="L5552" s="267">
        <v>4.6958453713122532E-3</v>
      </c>
    </row>
    <row r="5553" spans="1:12" ht="14.4" x14ac:dyDescent="0.3">
      <c r="A5553" s="8">
        <v>36080</v>
      </c>
      <c r="B5553" s="260">
        <v>984.39001499999995</v>
      </c>
      <c r="C5553" s="260">
        <v>1010.710022</v>
      </c>
      <c r="D5553" s="260">
        <v>984.39001499999995</v>
      </c>
      <c r="E5553" s="260">
        <v>997.71002199999998</v>
      </c>
      <c r="F5553" s="261">
        <v>997.71002199999998</v>
      </c>
      <c r="G5553" s="260">
        <v>691100000</v>
      </c>
      <c r="H5553" s="263">
        <f t="shared" si="86"/>
        <v>1.3531229286189004E-2</v>
      </c>
      <c r="I5553" s="262"/>
      <c r="J5553" s="266">
        <v>5551</v>
      </c>
      <c r="K5553">
        <v>1.3531229286189004E-2</v>
      </c>
      <c r="L5553" s="267">
        <v>4.6971646421508648E-3</v>
      </c>
    </row>
    <row r="5554" spans="1:12" ht="14.4" x14ac:dyDescent="0.3">
      <c r="A5554" s="8">
        <v>36077</v>
      </c>
      <c r="B5554" s="260">
        <v>959.44000200000005</v>
      </c>
      <c r="C5554" s="260">
        <v>984.419983</v>
      </c>
      <c r="D5554" s="260">
        <v>953.03997800000002</v>
      </c>
      <c r="E5554" s="260">
        <v>984.39001499999995</v>
      </c>
      <c r="F5554" s="261">
        <v>984.39001499999995</v>
      </c>
      <c r="G5554" s="260">
        <v>878100000</v>
      </c>
      <c r="H5554" s="263">
        <f t="shared" si="86"/>
        <v>2.6004766267812854E-2</v>
      </c>
      <c r="I5554" s="262"/>
      <c r="J5554" s="266">
        <v>5552</v>
      </c>
      <c r="K5554">
        <v>2.6004766267812854E-2</v>
      </c>
      <c r="L5554" s="267">
        <v>4.6992639923286571E-3</v>
      </c>
    </row>
    <row r="5555" spans="1:12" ht="14.4" x14ac:dyDescent="0.3">
      <c r="A5555" s="8">
        <v>36076</v>
      </c>
      <c r="B5555" s="260">
        <v>970.67999299999997</v>
      </c>
      <c r="C5555" s="260">
        <v>970.67999299999997</v>
      </c>
      <c r="D5555" s="260">
        <v>923.32000700000003</v>
      </c>
      <c r="E5555" s="260">
        <v>959.44000200000005</v>
      </c>
      <c r="F5555" s="261">
        <v>959.44000200000005</v>
      </c>
      <c r="G5555" s="260">
        <v>1114600000</v>
      </c>
      <c r="H5555" s="263">
        <f t="shared" si="86"/>
        <v>-1.1579502082103715E-2</v>
      </c>
      <c r="I5555" s="262"/>
      <c r="J5555" s="266">
        <v>5553</v>
      </c>
      <c r="K5555">
        <v>-1.1579502082103715E-2</v>
      </c>
      <c r="L5555" s="267">
        <v>4.7027584337244925E-3</v>
      </c>
    </row>
    <row r="5556" spans="1:12" ht="14.4" x14ac:dyDescent="0.3">
      <c r="A5556" s="8">
        <v>36075</v>
      </c>
      <c r="B5556" s="260">
        <v>984.59002699999996</v>
      </c>
      <c r="C5556" s="260">
        <v>995.65997300000004</v>
      </c>
      <c r="D5556" s="260">
        <v>957.15002400000003</v>
      </c>
      <c r="E5556" s="260">
        <v>970.67999299999997</v>
      </c>
      <c r="F5556" s="261">
        <v>970.67999299999997</v>
      </c>
      <c r="G5556" s="260">
        <v>977000000</v>
      </c>
      <c r="H5556" s="263">
        <f t="shared" si="86"/>
        <v>-1.412774212469247E-2</v>
      </c>
      <c r="I5556" s="262"/>
      <c r="J5556" s="266">
        <v>5554</v>
      </c>
      <c r="K5556">
        <v>-1.412774212469247E-2</v>
      </c>
      <c r="L5556" s="267">
        <v>4.705785797802114E-3</v>
      </c>
    </row>
    <row r="5557" spans="1:12" ht="14.4" x14ac:dyDescent="0.3">
      <c r="A5557" s="8">
        <v>36074</v>
      </c>
      <c r="B5557" s="260">
        <v>988.55999799999995</v>
      </c>
      <c r="C5557" s="260">
        <v>1008.77002</v>
      </c>
      <c r="D5557" s="260">
        <v>974.80999799999995</v>
      </c>
      <c r="E5557" s="260">
        <v>984.59002699999996</v>
      </c>
      <c r="F5557" s="261">
        <v>984.59002699999996</v>
      </c>
      <c r="G5557" s="260">
        <v>845700000</v>
      </c>
      <c r="H5557" s="263">
        <f t="shared" si="86"/>
        <v>-4.0159130533622776E-3</v>
      </c>
      <c r="I5557" s="262"/>
      <c r="J5557" s="266">
        <v>5555</v>
      </c>
      <c r="K5557">
        <v>-4.0159130533622776E-3</v>
      </c>
      <c r="L5557" s="267">
        <v>4.7078080724886158E-3</v>
      </c>
    </row>
    <row r="5558" spans="1:12" ht="14.4" x14ac:dyDescent="0.3">
      <c r="A5558" s="8">
        <v>36073</v>
      </c>
      <c r="B5558" s="260">
        <v>1002.599976</v>
      </c>
      <c r="C5558" s="260">
        <v>1002.599976</v>
      </c>
      <c r="D5558" s="260">
        <v>964.71997099999999</v>
      </c>
      <c r="E5558" s="260">
        <v>988.55999799999995</v>
      </c>
      <c r="F5558" s="261">
        <v>988.55999799999995</v>
      </c>
      <c r="G5558" s="260">
        <v>817500000</v>
      </c>
      <c r="H5558" s="263">
        <f t="shared" si="86"/>
        <v>-1.4003569056538677E-2</v>
      </c>
      <c r="I5558" s="262"/>
      <c r="J5558" s="266">
        <v>5556</v>
      </c>
      <c r="K5558">
        <v>-1.4003569056538677E-2</v>
      </c>
      <c r="L5558" s="267">
        <v>4.7084203830329279E-3</v>
      </c>
    </row>
    <row r="5559" spans="1:12" ht="14.4" x14ac:dyDescent="0.3">
      <c r="A5559" s="8">
        <v>36070</v>
      </c>
      <c r="B5559" s="260">
        <v>986.39001499999995</v>
      </c>
      <c r="C5559" s="260">
        <v>1005.450012</v>
      </c>
      <c r="D5559" s="260">
        <v>971.69000200000005</v>
      </c>
      <c r="E5559" s="260">
        <v>1002.599976</v>
      </c>
      <c r="F5559" s="261">
        <v>1002.599976</v>
      </c>
      <c r="G5559" s="260">
        <v>902900000</v>
      </c>
      <c r="H5559" s="263">
        <f t="shared" si="86"/>
        <v>1.643362235372995E-2</v>
      </c>
      <c r="I5559" s="262"/>
      <c r="J5559" s="266">
        <v>5557</v>
      </c>
      <c r="K5559">
        <v>1.643362235372995E-2</v>
      </c>
      <c r="L5559" s="267">
        <v>4.7156132368148399E-3</v>
      </c>
    </row>
    <row r="5560" spans="1:12" ht="14.4" x14ac:dyDescent="0.3">
      <c r="A5560" s="8">
        <v>36069</v>
      </c>
      <c r="B5560" s="260">
        <v>1017.01001</v>
      </c>
      <c r="C5560" s="260">
        <v>1017.01001</v>
      </c>
      <c r="D5560" s="260">
        <v>981.28997800000002</v>
      </c>
      <c r="E5560" s="260">
        <v>986.39001499999995</v>
      </c>
      <c r="F5560" s="261">
        <v>986.39001499999995</v>
      </c>
      <c r="G5560" s="260">
        <v>899700000</v>
      </c>
      <c r="H5560" s="263">
        <f t="shared" si="86"/>
        <v>-3.0107860000316043E-2</v>
      </c>
      <c r="I5560" s="262"/>
      <c r="J5560" s="266">
        <v>5558</v>
      </c>
      <c r="K5560">
        <v>-3.0107860000316043E-2</v>
      </c>
      <c r="L5560" s="267">
        <v>4.7239804503484036E-3</v>
      </c>
    </row>
    <row r="5561" spans="1:12" ht="14.4" x14ac:dyDescent="0.3">
      <c r="A5561" s="8">
        <v>36068</v>
      </c>
      <c r="B5561" s="260">
        <v>1049.0200199999999</v>
      </c>
      <c r="C5561" s="260">
        <v>1049.0200199999999</v>
      </c>
      <c r="D5561" s="260">
        <v>1015.72998</v>
      </c>
      <c r="E5561" s="260">
        <v>1017.01001</v>
      </c>
      <c r="F5561" s="261">
        <v>1017.01001</v>
      </c>
      <c r="G5561" s="260">
        <v>800100000</v>
      </c>
      <c r="H5561" s="263">
        <f t="shared" si="86"/>
        <v>-3.0514203151242023E-2</v>
      </c>
      <c r="I5561" s="262"/>
      <c r="J5561" s="266">
        <v>5559</v>
      </c>
      <c r="K5561">
        <v>-3.0514203151242023E-2</v>
      </c>
      <c r="L5561" s="267">
        <v>4.727333981748026E-3</v>
      </c>
    </row>
    <row r="5562" spans="1:12" ht="14.4" x14ac:dyDescent="0.3">
      <c r="A5562" s="8">
        <v>36067</v>
      </c>
      <c r="B5562" s="260">
        <v>1048.6899410000001</v>
      </c>
      <c r="C5562" s="260">
        <v>1056.3100589999999</v>
      </c>
      <c r="D5562" s="260">
        <v>1039.880005</v>
      </c>
      <c r="E5562" s="260">
        <v>1049.0200199999999</v>
      </c>
      <c r="F5562" s="261">
        <v>1049.0200199999999</v>
      </c>
      <c r="G5562" s="260">
        <v>760100000</v>
      </c>
      <c r="H5562" s="263">
        <f t="shared" si="86"/>
        <v>3.1475366273189174E-4</v>
      </c>
      <c r="I5562" s="262"/>
      <c r="J5562" s="266">
        <v>5560</v>
      </c>
      <c r="K5562">
        <v>3.1475366273189174E-4</v>
      </c>
      <c r="L5562" s="267">
        <v>4.7316238254433785E-3</v>
      </c>
    </row>
    <row r="5563" spans="1:12" ht="14.4" x14ac:dyDescent="0.3">
      <c r="A5563" s="8">
        <v>36066</v>
      </c>
      <c r="B5563" s="260">
        <v>1044.75</v>
      </c>
      <c r="C5563" s="260">
        <v>1061.459961</v>
      </c>
      <c r="D5563" s="260">
        <v>1042.2299800000001</v>
      </c>
      <c r="E5563" s="260">
        <v>1048.6899410000001</v>
      </c>
      <c r="F5563" s="261">
        <v>1048.6899410000001</v>
      </c>
      <c r="G5563" s="260">
        <v>690500000</v>
      </c>
      <c r="H5563" s="263">
        <f t="shared" si="86"/>
        <v>3.7711806652310025E-3</v>
      </c>
      <c r="I5563" s="262"/>
      <c r="J5563" s="266">
        <v>5561</v>
      </c>
      <c r="K5563">
        <v>3.7711806652310025E-3</v>
      </c>
      <c r="L5563" s="267">
        <v>4.7345880915774493E-3</v>
      </c>
    </row>
    <row r="5564" spans="1:12" ht="14.4" x14ac:dyDescent="0.3">
      <c r="A5564" s="8">
        <v>36063</v>
      </c>
      <c r="B5564" s="260">
        <v>1042.719971</v>
      </c>
      <c r="C5564" s="260">
        <v>1051.8900149999999</v>
      </c>
      <c r="D5564" s="260">
        <v>1028.48999</v>
      </c>
      <c r="E5564" s="260">
        <v>1044.75</v>
      </c>
      <c r="F5564" s="261">
        <v>1044.75</v>
      </c>
      <c r="G5564" s="260">
        <v>736800000</v>
      </c>
      <c r="H5564" s="263">
        <f t="shared" si="86"/>
        <v>1.946859230147049E-3</v>
      </c>
      <c r="I5564" s="262"/>
      <c r="J5564" s="266">
        <v>5562</v>
      </c>
      <c r="K5564">
        <v>1.946859230147049E-3</v>
      </c>
      <c r="L5564" s="267">
        <v>4.7356830908315594E-3</v>
      </c>
    </row>
    <row r="5565" spans="1:12" ht="14.4" x14ac:dyDescent="0.3">
      <c r="A5565" s="8">
        <v>36062</v>
      </c>
      <c r="B5565" s="260">
        <v>1066.089966</v>
      </c>
      <c r="C5565" s="260">
        <v>1066.1099850000001</v>
      </c>
      <c r="D5565" s="260">
        <v>1033.040039</v>
      </c>
      <c r="E5565" s="260">
        <v>1042.719971</v>
      </c>
      <c r="F5565" s="261">
        <v>1042.719971</v>
      </c>
      <c r="G5565" s="260">
        <v>805900000</v>
      </c>
      <c r="H5565" s="263">
        <f t="shared" si="86"/>
        <v>-2.1921222171975698E-2</v>
      </c>
      <c r="I5565" s="262"/>
      <c r="J5565" s="266">
        <v>5563</v>
      </c>
      <c r="K5565">
        <v>-2.1921222171975698E-2</v>
      </c>
      <c r="L5565" s="267">
        <v>4.7369851333300553E-3</v>
      </c>
    </row>
    <row r="5566" spans="1:12" ht="14.4" x14ac:dyDescent="0.3">
      <c r="A5566" s="8">
        <v>36061</v>
      </c>
      <c r="B5566" s="260">
        <v>1029.630005</v>
      </c>
      <c r="C5566" s="260">
        <v>1066.089966</v>
      </c>
      <c r="D5566" s="260">
        <v>1029.630005</v>
      </c>
      <c r="E5566" s="260">
        <v>1066.089966</v>
      </c>
      <c r="F5566" s="261">
        <v>1066.089966</v>
      </c>
      <c r="G5566" s="260">
        <v>899700000</v>
      </c>
      <c r="H5566" s="263">
        <f t="shared" si="86"/>
        <v>3.5410740579573552E-2</v>
      </c>
      <c r="I5566" s="262"/>
      <c r="J5566" s="266">
        <v>5564</v>
      </c>
      <c r="K5566">
        <v>3.5410740579573552E-2</v>
      </c>
      <c r="L5566" s="267">
        <v>4.7372979298063332E-3</v>
      </c>
    </row>
    <row r="5567" spans="1:12" ht="14.4" x14ac:dyDescent="0.3">
      <c r="A5567" s="8">
        <v>36060</v>
      </c>
      <c r="B5567" s="260">
        <v>1023.8900149999999</v>
      </c>
      <c r="C5567" s="260">
        <v>1033.8900149999999</v>
      </c>
      <c r="D5567" s="260">
        <v>1021.960022</v>
      </c>
      <c r="E5567" s="260">
        <v>1029.630005</v>
      </c>
      <c r="F5567" s="261">
        <v>1029.630005</v>
      </c>
      <c r="G5567" s="260">
        <v>694900000</v>
      </c>
      <c r="H5567" s="263">
        <f t="shared" si="86"/>
        <v>5.6060611158514273E-3</v>
      </c>
      <c r="I5567" s="262"/>
      <c r="J5567" s="266">
        <v>5565</v>
      </c>
      <c r="K5567">
        <v>5.6060611158514273E-3</v>
      </c>
      <c r="L5567" s="267">
        <v>4.7380742916196166E-3</v>
      </c>
    </row>
    <row r="5568" spans="1:12" ht="14.4" x14ac:dyDescent="0.3">
      <c r="A5568" s="8">
        <v>36059</v>
      </c>
      <c r="B5568" s="260">
        <v>1020.090027</v>
      </c>
      <c r="C5568" s="260">
        <v>1026.0200199999999</v>
      </c>
      <c r="D5568" s="260">
        <v>993.82000700000003</v>
      </c>
      <c r="E5568" s="260">
        <v>1023.8900149999999</v>
      </c>
      <c r="F5568" s="261">
        <v>1023.8900149999999</v>
      </c>
      <c r="G5568" s="260">
        <v>609880000</v>
      </c>
      <c r="H5568" s="263">
        <f t="shared" si="86"/>
        <v>3.7251496430912414E-3</v>
      </c>
      <c r="I5568" s="262"/>
      <c r="J5568" s="266">
        <v>5566</v>
      </c>
      <c r="K5568">
        <v>3.7251496430912414E-3</v>
      </c>
      <c r="L5568" s="267">
        <v>4.7455295618105157E-3</v>
      </c>
    </row>
    <row r="5569" spans="1:12" ht="14.4" x14ac:dyDescent="0.3">
      <c r="A5569" s="8">
        <v>36056</v>
      </c>
      <c r="B5569" s="260">
        <v>1018.869995</v>
      </c>
      <c r="C5569" s="260">
        <v>1022.01001</v>
      </c>
      <c r="D5569" s="260">
        <v>1011.8599850000001</v>
      </c>
      <c r="E5569" s="260">
        <v>1020.090027</v>
      </c>
      <c r="F5569" s="261">
        <v>1020.090027</v>
      </c>
      <c r="G5569" s="260">
        <v>794700000</v>
      </c>
      <c r="H5569" s="263">
        <f t="shared" si="86"/>
        <v>1.1974363814688119E-3</v>
      </c>
      <c r="I5569" s="262"/>
      <c r="J5569" s="266">
        <v>5567</v>
      </c>
      <c r="K5569">
        <v>1.1974363814688119E-3</v>
      </c>
      <c r="L5569" s="267">
        <v>4.7498395346381216E-3</v>
      </c>
    </row>
    <row r="5570" spans="1:12" ht="14.4" x14ac:dyDescent="0.3">
      <c r="A5570" s="8">
        <v>36055</v>
      </c>
      <c r="B5570" s="260">
        <v>1045.4799800000001</v>
      </c>
      <c r="C5570" s="260">
        <v>1045.4799800000001</v>
      </c>
      <c r="D5570" s="260">
        <v>1016.049988</v>
      </c>
      <c r="E5570" s="260">
        <v>1018.869995</v>
      </c>
      <c r="F5570" s="261">
        <v>1018.869995</v>
      </c>
      <c r="G5570" s="260">
        <v>694500000</v>
      </c>
      <c r="H5570" s="263">
        <f t="shared" si="86"/>
        <v>-2.5452409906500599E-2</v>
      </c>
      <c r="I5570" s="262"/>
      <c r="J5570" s="266">
        <v>5568</v>
      </c>
      <c r="K5570">
        <v>-2.5452409906500599E-2</v>
      </c>
      <c r="L5570" s="267">
        <v>4.7504560176965301E-3</v>
      </c>
    </row>
    <row r="5571" spans="1:12" ht="14.4" x14ac:dyDescent="0.3">
      <c r="A5571" s="8">
        <v>36054</v>
      </c>
      <c r="B5571" s="260">
        <v>1037.6800539999999</v>
      </c>
      <c r="C5571" s="260">
        <v>1046.0699460000001</v>
      </c>
      <c r="D5571" s="260">
        <v>1029.3100589999999</v>
      </c>
      <c r="E5571" s="260">
        <v>1045.4799800000001</v>
      </c>
      <c r="F5571" s="261">
        <v>1045.4799800000001</v>
      </c>
      <c r="G5571" s="260">
        <v>797500000</v>
      </c>
      <c r="H5571" s="263">
        <f t="shared" si="86"/>
        <v>7.5166964710686648E-3</v>
      </c>
      <c r="I5571" s="262"/>
      <c r="J5571" s="266">
        <v>5569</v>
      </c>
      <c r="K5571">
        <v>7.5166964710686648E-3</v>
      </c>
      <c r="L5571" s="267">
        <v>4.754224971761826E-3</v>
      </c>
    </row>
    <row r="5572" spans="1:12" ht="14.4" x14ac:dyDescent="0.3">
      <c r="A5572" s="8">
        <v>36053</v>
      </c>
      <c r="B5572" s="260">
        <v>1029.719971</v>
      </c>
      <c r="C5572" s="260">
        <v>1037.900024</v>
      </c>
      <c r="D5572" s="260">
        <v>1021.419983</v>
      </c>
      <c r="E5572" s="260">
        <v>1037.6800539999999</v>
      </c>
      <c r="F5572" s="261">
        <v>1037.6800539999999</v>
      </c>
      <c r="G5572" s="260">
        <v>724600000</v>
      </c>
      <c r="H5572" s="263">
        <f t="shared" ref="H5572:H5635" si="87">(F5572-F5573)/F5573</f>
        <v>7.7303375909759265E-3</v>
      </c>
      <c r="I5572" s="262"/>
      <c r="J5572" s="266">
        <v>5570</v>
      </c>
      <c r="K5572">
        <v>7.7303375909759265E-3</v>
      </c>
      <c r="L5572" s="267">
        <v>4.7555598740678263E-3</v>
      </c>
    </row>
    <row r="5573" spans="1:12" ht="14.4" x14ac:dyDescent="0.3">
      <c r="A5573" s="8">
        <v>36052</v>
      </c>
      <c r="B5573" s="260">
        <v>1009.059998</v>
      </c>
      <c r="C5573" s="260">
        <v>1038.380005</v>
      </c>
      <c r="D5573" s="260">
        <v>1009.059998</v>
      </c>
      <c r="E5573" s="260">
        <v>1029.719971</v>
      </c>
      <c r="F5573" s="261">
        <v>1029.719971</v>
      </c>
      <c r="G5573" s="260">
        <v>714400000</v>
      </c>
      <c r="H5573" s="263">
        <f t="shared" si="87"/>
        <v>2.047447430375695E-2</v>
      </c>
      <c r="I5573" s="262"/>
      <c r="J5573" s="266">
        <v>5571</v>
      </c>
      <c r="K5573">
        <v>2.047447430375695E-2</v>
      </c>
      <c r="L5573" s="267">
        <v>4.7581439053379282E-3</v>
      </c>
    </row>
    <row r="5574" spans="1:12" ht="14.4" x14ac:dyDescent="0.3">
      <c r="A5574" s="8">
        <v>36049</v>
      </c>
      <c r="B5574" s="260">
        <v>980.19000200000005</v>
      </c>
      <c r="C5574" s="260">
        <v>1009.059998</v>
      </c>
      <c r="D5574" s="260">
        <v>969.71002199999998</v>
      </c>
      <c r="E5574" s="260">
        <v>1009.059998</v>
      </c>
      <c r="F5574" s="261">
        <v>1009.059998</v>
      </c>
      <c r="G5574" s="260">
        <v>819100000</v>
      </c>
      <c r="H5574" s="263">
        <f t="shared" si="87"/>
        <v>2.9453469165256697E-2</v>
      </c>
      <c r="I5574" s="262"/>
      <c r="J5574" s="266">
        <v>5572</v>
      </c>
      <c r="K5574">
        <v>2.9453469165256697E-2</v>
      </c>
      <c r="L5574" s="267">
        <v>4.7585920317292025E-3</v>
      </c>
    </row>
    <row r="5575" spans="1:12" ht="14.4" x14ac:dyDescent="0.3">
      <c r="A5575" s="8">
        <v>36048</v>
      </c>
      <c r="B5575" s="260">
        <v>1006.200012</v>
      </c>
      <c r="C5575" s="260">
        <v>1006.200012</v>
      </c>
      <c r="D5575" s="260">
        <v>968.64001499999995</v>
      </c>
      <c r="E5575" s="260">
        <v>980.19000200000005</v>
      </c>
      <c r="F5575" s="261">
        <v>980.19000200000005</v>
      </c>
      <c r="G5575" s="260">
        <v>880300000</v>
      </c>
      <c r="H5575" s="263">
        <f t="shared" si="87"/>
        <v>-2.5849741293781623E-2</v>
      </c>
      <c r="I5575" s="262"/>
      <c r="J5575" s="266">
        <v>5573</v>
      </c>
      <c r="K5575">
        <v>-2.5849741293781623E-2</v>
      </c>
      <c r="L5575" s="267">
        <v>4.7607568846756709E-3</v>
      </c>
    </row>
    <row r="5576" spans="1:12" ht="14.4" x14ac:dyDescent="0.3">
      <c r="A5576" s="8">
        <v>36047</v>
      </c>
      <c r="B5576" s="260">
        <v>1023.460022</v>
      </c>
      <c r="C5576" s="260">
        <v>1027.719971</v>
      </c>
      <c r="D5576" s="260">
        <v>1004.559998</v>
      </c>
      <c r="E5576" s="260">
        <v>1006.200012</v>
      </c>
      <c r="F5576" s="261">
        <v>1006.200012</v>
      </c>
      <c r="G5576" s="260">
        <v>704300000</v>
      </c>
      <c r="H5576" s="263">
        <f t="shared" si="87"/>
        <v>-1.6864371474199082E-2</v>
      </c>
      <c r="I5576" s="262"/>
      <c r="J5576" s="266">
        <v>5574</v>
      </c>
      <c r="K5576">
        <v>-1.6864371474199082E-2</v>
      </c>
      <c r="L5576" s="267">
        <v>4.7727210809068591E-3</v>
      </c>
    </row>
    <row r="5577" spans="1:12" ht="14.4" x14ac:dyDescent="0.3">
      <c r="A5577" s="8">
        <v>36046</v>
      </c>
      <c r="B5577" s="260">
        <v>973.89001499999995</v>
      </c>
      <c r="C5577" s="260">
        <v>1023.460022</v>
      </c>
      <c r="D5577" s="260">
        <v>973.89001499999995</v>
      </c>
      <c r="E5577" s="260">
        <v>1023.460022</v>
      </c>
      <c r="F5577" s="261">
        <v>1023.460022</v>
      </c>
      <c r="G5577" s="260">
        <v>814800000</v>
      </c>
      <c r="H5577" s="263">
        <f t="shared" si="87"/>
        <v>5.0898978566897041E-2</v>
      </c>
      <c r="I5577" s="262"/>
      <c r="J5577" s="266">
        <v>5575</v>
      </c>
      <c r="K5577">
        <v>5.0898978566897041E-2</v>
      </c>
      <c r="L5577" s="267">
        <v>4.7765136426024587E-3</v>
      </c>
    </row>
    <row r="5578" spans="1:12" ht="14.4" x14ac:dyDescent="0.3">
      <c r="A5578" s="8">
        <v>36042</v>
      </c>
      <c r="B5578" s="260">
        <v>982.26000999999997</v>
      </c>
      <c r="C5578" s="260">
        <v>991.40997300000004</v>
      </c>
      <c r="D5578" s="260">
        <v>956.51000999999997</v>
      </c>
      <c r="E5578" s="260">
        <v>973.89001499999995</v>
      </c>
      <c r="F5578" s="261">
        <v>973.89001499999995</v>
      </c>
      <c r="G5578" s="260">
        <v>780300000</v>
      </c>
      <c r="H5578" s="263">
        <f t="shared" si="87"/>
        <v>-8.5211602984835121E-3</v>
      </c>
      <c r="I5578" s="262"/>
      <c r="J5578" s="266">
        <v>5576</v>
      </c>
      <c r="K5578">
        <v>-8.5211602984835121E-3</v>
      </c>
      <c r="L5578" s="267">
        <v>4.7809111912511899E-3</v>
      </c>
    </row>
    <row r="5579" spans="1:12" ht="14.4" x14ac:dyDescent="0.3">
      <c r="A5579" s="8">
        <v>36041</v>
      </c>
      <c r="B5579" s="260">
        <v>990.46997099999999</v>
      </c>
      <c r="C5579" s="260">
        <v>990.46997099999999</v>
      </c>
      <c r="D5579" s="260">
        <v>969.32000700000003</v>
      </c>
      <c r="E5579" s="260">
        <v>982.26000999999997</v>
      </c>
      <c r="F5579" s="261">
        <v>982.26000999999997</v>
      </c>
      <c r="G5579" s="260">
        <v>880500000</v>
      </c>
      <c r="H5579" s="263">
        <f t="shared" si="87"/>
        <v>-8.2989764215123159E-3</v>
      </c>
      <c r="I5579" s="262"/>
      <c r="J5579" s="266">
        <v>5577</v>
      </c>
      <c r="K5579">
        <v>-8.2989764215123159E-3</v>
      </c>
      <c r="L5579" s="267">
        <v>4.7866891339385965E-3</v>
      </c>
    </row>
    <row r="5580" spans="1:12" ht="14.4" x14ac:dyDescent="0.3">
      <c r="A5580" s="8">
        <v>36040</v>
      </c>
      <c r="B5580" s="260">
        <v>994.26000999999997</v>
      </c>
      <c r="C5580" s="260">
        <v>1013.190002</v>
      </c>
      <c r="D5580" s="260">
        <v>988.40002400000003</v>
      </c>
      <c r="E5580" s="260">
        <v>990.47997999999995</v>
      </c>
      <c r="F5580" s="261">
        <v>990.47997999999995</v>
      </c>
      <c r="G5580" s="260">
        <v>894600000</v>
      </c>
      <c r="H5580" s="263">
        <f t="shared" si="87"/>
        <v>-3.8018525958818466E-3</v>
      </c>
      <c r="I5580" s="262"/>
      <c r="J5580" s="266">
        <v>5578</v>
      </c>
      <c r="K5580">
        <v>-3.8018525958818466E-3</v>
      </c>
      <c r="L5580" s="267">
        <v>4.7877790611010025E-3</v>
      </c>
    </row>
    <row r="5581" spans="1:12" ht="14.4" x14ac:dyDescent="0.3">
      <c r="A5581" s="8">
        <v>36039</v>
      </c>
      <c r="B5581" s="260">
        <v>957.28002900000001</v>
      </c>
      <c r="C5581" s="260">
        <v>1000.710022</v>
      </c>
      <c r="D5581" s="260">
        <v>939.97997999999995</v>
      </c>
      <c r="E5581" s="260">
        <v>994.26000999999997</v>
      </c>
      <c r="F5581" s="261">
        <v>994.26000999999997</v>
      </c>
      <c r="G5581" s="260">
        <v>1216600000</v>
      </c>
      <c r="H5581" s="263">
        <f t="shared" si="87"/>
        <v>3.8630264791620295E-2</v>
      </c>
      <c r="I5581" s="262"/>
      <c r="J5581" s="266">
        <v>5579</v>
      </c>
      <c r="K5581">
        <v>3.8630264791620295E-2</v>
      </c>
      <c r="L5581" s="267">
        <v>4.7882052865620365E-3</v>
      </c>
    </row>
    <row r="5582" spans="1:12" ht="14.4" x14ac:dyDescent="0.3">
      <c r="A5582" s="8">
        <v>36038</v>
      </c>
      <c r="B5582" s="260">
        <v>1027.1400149999999</v>
      </c>
      <c r="C5582" s="260">
        <v>1033.469971</v>
      </c>
      <c r="D5582" s="260">
        <v>957.28002900000001</v>
      </c>
      <c r="E5582" s="260">
        <v>957.28002900000001</v>
      </c>
      <c r="F5582" s="261">
        <v>957.28002900000001</v>
      </c>
      <c r="G5582" s="260">
        <v>917500000</v>
      </c>
      <c r="H5582" s="263">
        <f t="shared" si="87"/>
        <v>-6.8014082773320772E-2</v>
      </c>
      <c r="I5582" s="262"/>
      <c r="J5582" s="266">
        <v>5580</v>
      </c>
      <c r="K5582">
        <v>-6.8014082773320772E-2</v>
      </c>
      <c r="L5582" s="267">
        <v>4.8092168188331617E-3</v>
      </c>
    </row>
    <row r="5583" spans="1:12" ht="14.4" x14ac:dyDescent="0.3">
      <c r="A5583" s="8">
        <v>36035</v>
      </c>
      <c r="B5583" s="260">
        <v>1042.589966</v>
      </c>
      <c r="C5583" s="260">
        <v>1051.8000489999999</v>
      </c>
      <c r="D5583" s="260">
        <v>1021.039978</v>
      </c>
      <c r="E5583" s="260">
        <v>1027.1400149999999</v>
      </c>
      <c r="F5583" s="261">
        <v>1027.1400149999999</v>
      </c>
      <c r="G5583" s="260">
        <v>840300000</v>
      </c>
      <c r="H5583" s="263">
        <f t="shared" si="87"/>
        <v>-1.4818818043372629E-2</v>
      </c>
      <c r="I5583" s="262"/>
      <c r="J5583" s="266">
        <v>5581</v>
      </c>
      <c r="K5583">
        <v>-1.4818818043372629E-2</v>
      </c>
      <c r="L5583" s="267">
        <v>4.8123361145206217E-3</v>
      </c>
    </row>
    <row r="5584" spans="1:12" ht="14.4" x14ac:dyDescent="0.3">
      <c r="A5584" s="8">
        <v>36034</v>
      </c>
      <c r="B5584" s="260">
        <v>1084.1899410000001</v>
      </c>
      <c r="C5584" s="260">
        <v>1084.1899410000001</v>
      </c>
      <c r="D5584" s="260">
        <v>1037.6099850000001</v>
      </c>
      <c r="E5584" s="260">
        <v>1042.589966</v>
      </c>
      <c r="F5584" s="261">
        <v>1042.589966</v>
      </c>
      <c r="G5584" s="260">
        <v>938600000</v>
      </c>
      <c r="H5584" s="263">
        <f t="shared" si="87"/>
        <v>-3.836963748402835E-2</v>
      </c>
      <c r="I5584" s="262"/>
      <c r="J5584" s="266">
        <v>5582</v>
      </c>
      <c r="K5584">
        <v>-3.836963748402835E-2</v>
      </c>
      <c r="L5584" s="267">
        <v>4.8163035410628101E-3</v>
      </c>
    </row>
    <row r="5585" spans="1:12" ht="14.4" x14ac:dyDescent="0.3">
      <c r="A5585" s="8">
        <v>36033</v>
      </c>
      <c r="B5585" s="260">
        <v>1092.849976</v>
      </c>
      <c r="C5585" s="260">
        <v>1092.849976</v>
      </c>
      <c r="D5585" s="260">
        <v>1075.910034</v>
      </c>
      <c r="E5585" s="260">
        <v>1084.1899410000001</v>
      </c>
      <c r="F5585" s="261">
        <v>1084.1899410000001</v>
      </c>
      <c r="G5585" s="260">
        <v>674100000</v>
      </c>
      <c r="H5585" s="263">
        <f t="shared" si="87"/>
        <v>-7.9242669992975138E-3</v>
      </c>
      <c r="I5585" s="262"/>
      <c r="J5585" s="266">
        <v>5583</v>
      </c>
      <c r="K5585">
        <v>-7.9242669992975138E-3</v>
      </c>
      <c r="L5585" s="267">
        <v>4.8171642463548979E-3</v>
      </c>
    </row>
    <row r="5586" spans="1:12" ht="14.4" x14ac:dyDescent="0.3">
      <c r="A5586" s="8">
        <v>36032</v>
      </c>
      <c r="B5586" s="260">
        <v>1088.1400149999999</v>
      </c>
      <c r="C5586" s="260">
        <v>1106.6400149999999</v>
      </c>
      <c r="D5586" s="260">
        <v>1085.530029</v>
      </c>
      <c r="E5586" s="260">
        <v>1092.849976</v>
      </c>
      <c r="F5586" s="261">
        <v>1092.849976</v>
      </c>
      <c r="G5586" s="260">
        <v>664900000</v>
      </c>
      <c r="H5586" s="263">
        <f t="shared" si="87"/>
        <v>4.3284512425544996E-3</v>
      </c>
      <c r="I5586" s="262"/>
      <c r="J5586" s="266">
        <v>5584</v>
      </c>
      <c r="K5586">
        <v>4.3284512425544996E-3</v>
      </c>
      <c r="L5586" s="267">
        <v>4.818727959576467E-3</v>
      </c>
    </row>
    <row r="5587" spans="1:12" ht="14.4" x14ac:dyDescent="0.3">
      <c r="A5587" s="8">
        <v>36031</v>
      </c>
      <c r="B5587" s="260">
        <v>1081.23999</v>
      </c>
      <c r="C5587" s="260">
        <v>1093.8199460000001</v>
      </c>
      <c r="D5587" s="260">
        <v>1081.23999</v>
      </c>
      <c r="E5587" s="260">
        <v>1088.1400149999999</v>
      </c>
      <c r="F5587" s="261">
        <v>1088.1400149999999</v>
      </c>
      <c r="G5587" s="260">
        <v>558100000</v>
      </c>
      <c r="H5587" s="263">
        <f t="shared" si="87"/>
        <v>6.3815850910212022E-3</v>
      </c>
      <c r="I5587" s="262"/>
      <c r="J5587" s="266">
        <v>5585</v>
      </c>
      <c r="K5587">
        <v>6.3815850910212022E-3</v>
      </c>
      <c r="L5587" s="267">
        <v>4.8266672143161783E-3</v>
      </c>
    </row>
    <row r="5588" spans="1:12" ht="14.4" x14ac:dyDescent="0.3">
      <c r="A5588" s="8">
        <v>36028</v>
      </c>
      <c r="B5588" s="260">
        <v>1091.599976</v>
      </c>
      <c r="C5588" s="260">
        <v>1091.599976</v>
      </c>
      <c r="D5588" s="260">
        <v>1054.920044</v>
      </c>
      <c r="E5588" s="260">
        <v>1081.23999</v>
      </c>
      <c r="F5588" s="261">
        <v>1081.23999</v>
      </c>
      <c r="G5588" s="260">
        <v>725700000</v>
      </c>
      <c r="H5588" s="263">
        <f t="shared" si="87"/>
        <v>-9.4906433013698926E-3</v>
      </c>
      <c r="I5588" s="262"/>
      <c r="J5588" s="266">
        <v>5586</v>
      </c>
      <c r="K5588">
        <v>-9.4906433013698926E-3</v>
      </c>
      <c r="L5588" s="267">
        <v>4.8280000187674353E-3</v>
      </c>
    </row>
    <row r="5589" spans="1:12" ht="14.4" x14ac:dyDescent="0.3">
      <c r="A5589" s="8">
        <v>36027</v>
      </c>
      <c r="B5589" s="260">
        <v>1098.0600589999999</v>
      </c>
      <c r="C5589" s="260">
        <v>1098.790039</v>
      </c>
      <c r="D5589" s="260">
        <v>1089.5500489999999</v>
      </c>
      <c r="E5589" s="260">
        <v>1091.599976</v>
      </c>
      <c r="F5589" s="261">
        <v>1091.599976</v>
      </c>
      <c r="G5589" s="260">
        <v>621630000</v>
      </c>
      <c r="H5589" s="263">
        <f t="shared" si="87"/>
        <v>-5.8831781987254131E-3</v>
      </c>
      <c r="I5589" s="262"/>
      <c r="J5589" s="266">
        <v>5587</v>
      </c>
      <c r="K5589">
        <v>-5.8831781987254131E-3</v>
      </c>
      <c r="L5589" s="267">
        <v>4.8322904658070218E-3</v>
      </c>
    </row>
    <row r="5590" spans="1:12" ht="14.4" x14ac:dyDescent="0.3">
      <c r="A5590" s="8">
        <v>36026</v>
      </c>
      <c r="B5590" s="260">
        <v>1101.1999510000001</v>
      </c>
      <c r="C5590" s="260">
        <v>1106.3199460000001</v>
      </c>
      <c r="D5590" s="260">
        <v>1094.9300539999999</v>
      </c>
      <c r="E5590" s="260">
        <v>1098.0600589999999</v>
      </c>
      <c r="F5590" s="261">
        <v>1098.0600589999999</v>
      </c>
      <c r="G5590" s="260">
        <v>633630000</v>
      </c>
      <c r="H5590" s="263">
        <f t="shared" si="87"/>
        <v>-2.8513368504501009E-3</v>
      </c>
      <c r="I5590" s="262"/>
      <c r="J5590" s="266">
        <v>5588</v>
      </c>
      <c r="K5590">
        <v>-2.8513368504501009E-3</v>
      </c>
      <c r="L5590" s="267">
        <v>4.8372586980920413E-3</v>
      </c>
    </row>
    <row r="5591" spans="1:12" ht="14.4" x14ac:dyDescent="0.3">
      <c r="A5591" s="8">
        <v>36025</v>
      </c>
      <c r="B5591" s="260">
        <v>1083.670044</v>
      </c>
      <c r="C5591" s="260">
        <v>1101.719971</v>
      </c>
      <c r="D5591" s="260">
        <v>1083.670044</v>
      </c>
      <c r="E5591" s="260">
        <v>1101.1999510000001</v>
      </c>
      <c r="F5591" s="261">
        <v>1101.1999510000001</v>
      </c>
      <c r="G5591" s="260">
        <v>690600000</v>
      </c>
      <c r="H5591" s="263">
        <f t="shared" si="87"/>
        <v>1.6176424823274062E-2</v>
      </c>
      <c r="I5591" s="262"/>
      <c r="J5591" s="266">
        <v>5589</v>
      </c>
      <c r="K5591">
        <v>1.6176424823274062E-2</v>
      </c>
      <c r="L5591" s="267">
        <v>4.8376698120008886E-3</v>
      </c>
    </row>
    <row r="5592" spans="1:12" ht="14.4" x14ac:dyDescent="0.3">
      <c r="A5592" s="8">
        <v>36024</v>
      </c>
      <c r="B5592" s="260">
        <v>1062.75</v>
      </c>
      <c r="C5592" s="260">
        <v>1083.670044</v>
      </c>
      <c r="D5592" s="260">
        <v>1055.079956</v>
      </c>
      <c r="E5592" s="260">
        <v>1083.670044</v>
      </c>
      <c r="F5592" s="261">
        <v>1083.670044</v>
      </c>
      <c r="G5592" s="260">
        <v>584380000</v>
      </c>
      <c r="H5592" s="263">
        <f t="shared" si="87"/>
        <v>1.9684821453775547E-2</v>
      </c>
      <c r="I5592" s="262"/>
      <c r="J5592" s="266">
        <v>5590</v>
      </c>
      <c r="K5592">
        <v>1.9684821453775547E-2</v>
      </c>
      <c r="L5592" s="267">
        <v>4.8399497631455256E-3</v>
      </c>
    </row>
    <row r="5593" spans="1:12" ht="14.4" x14ac:dyDescent="0.3">
      <c r="A5593" s="8">
        <v>36021</v>
      </c>
      <c r="B5593" s="260">
        <v>1074.910034</v>
      </c>
      <c r="C5593" s="260">
        <v>1083.920044</v>
      </c>
      <c r="D5593" s="260">
        <v>1057.219971</v>
      </c>
      <c r="E5593" s="260">
        <v>1062.75</v>
      </c>
      <c r="F5593" s="261">
        <v>1062.75</v>
      </c>
      <c r="G5593" s="260">
        <v>644030000</v>
      </c>
      <c r="H5593" s="263">
        <f t="shared" si="87"/>
        <v>-1.1312606279010692E-2</v>
      </c>
      <c r="I5593" s="262"/>
      <c r="J5593" s="266">
        <v>5591</v>
      </c>
      <c r="K5593">
        <v>-1.1312606279010692E-2</v>
      </c>
      <c r="L5593" s="267">
        <v>4.8415844242322148E-3</v>
      </c>
    </row>
    <row r="5594" spans="1:12" ht="14.4" x14ac:dyDescent="0.3">
      <c r="A5594" s="8">
        <v>36020</v>
      </c>
      <c r="B5594" s="260">
        <v>1084.219971</v>
      </c>
      <c r="C5594" s="260">
        <v>1091.5</v>
      </c>
      <c r="D5594" s="260">
        <v>1074.910034</v>
      </c>
      <c r="E5594" s="260">
        <v>1074.910034</v>
      </c>
      <c r="F5594" s="261">
        <v>1074.910034</v>
      </c>
      <c r="G5594" s="260">
        <v>660700000</v>
      </c>
      <c r="H5594" s="263">
        <f t="shared" si="87"/>
        <v>-8.5867602968180256E-3</v>
      </c>
      <c r="I5594" s="262"/>
      <c r="J5594" s="266">
        <v>5592</v>
      </c>
      <c r="K5594">
        <v>-8.5867602968180256E-3</v>
      </c>
      <c r="L5594" s="267">
        <v>4.8435533483188794E-3</v>
      </c>
    </row>
    <row r="5595" spans="1:12" ht="14.4" x14ac:dyDescent="0.3">
      <c r="A5595" s="8">
        <v>36019</v>
      </c>
      <c r="B5595" s="260">
        <v>1068.9799800000001</v>
      </c>
      <c r="C5595" s="260">
        <v>1084.6999510000001</v>
      </c>
      <c r="D5595" s="260">
        <v>1068.9799800000001</v>
      </c>
      <c r="E5595" s="260">
        <v>1084.219971</v>
      </c>
      <c r="F5595" s="261">
        <v>1084.219971</v>
      </c>
      <c r="G5595" s="260">
        <v>711700000</v>
      </c>
      <c r="H5595" s="263">
        <f t="shared" si="87"/>
        <v>1.4256572887361199E-2</v>
      </c>
      <c r="I5595" s="262"/>
      <c r="J5595" s="266">
        <v>5593</v>
      </c>
      <c r="K5595">
        <v>1.4256572887361199E-2</v>
      </c>
      <c r="L5595" s="267">
        <v>4.8441145105743563E-3</v>
      </c>
    </row>
    <row r="5596" spans="1:12" ht="14.4" x14ac:dyDescent="0.3">
      <c r="A5596" s="8">
        <v>36018</v>
      </c>
      <c r="B5596" s="260">
        <v>1083.1400149999999</v>
      </c>
      <c r="C5596" s="260">
        <v>1083.1400149999999</v>
      </c>
      <c r="D5596" s="260">
        <v>1054</v>
      </c>
      <c r="E5596" s="260">
        <v>1068.9799800000001</v>
      </c>
      <c r="F5596" s="261">
        <v>1068.9799800000001</v>
      </c>
      <c r="G5596" s="260">
        <v>774400000</v>
      </c>
      <c r="H5596" s="263">
        <f t="shared" si="87"/>
        <v>-1.3073134409127966E-2</v>
      </c>
      <c r="I5596" s="262"/>
      <c r="J5596" s="266">
        <v>5594</v>
      </c>
      <c r="K5596">
        <v>-1.3073134409127966E-2</v>
      </c>
      <c r="L5596" s="267">
        <v>4.8447963829607041E-3</v>
      </c>
    </row>
    <row r="5597" spans="1:12" ht="14.4" x14ac:dyDescent="0.3">
      <c r="A5597" s="8">
        <v>36017</v>
      </c>
      <c r="B5597" s="260">
        <v>1089.4499510000001</v>
      </c>
      <c r="C5597" s="260">
        <v>1092.8199460000001</v>
      </c>
      <c r="D5597" s="260">
        <v>1081.76001</v>
      </c>
      <c r="E5597" s="260">
        <v>1083.1400149999999</v>
      </c>
      <c r="F5597" s="261">
        <v>1083.1400149999999</v>
      </c>
      <c r="G5597" s="260">
        <v>579180000</v>
      </c>
      <c r="H5597" s="263">
        <f t="shared" si="87"/>
        <v>-5.791854866034233E-3</v>
      </c>
      <c r="I5597" s="262"/>
      <c r="J5597" s="266">
        <v>5595</v>
      </c>
      <c r="K5597">
        <v>-5.791854866034233E-3</v>
      </c>
      <c r="L5597" s="267">
        <v>4.8503859661404155E-3</v>
      </c>
    </row>
    <row r="5598" spans="1:12" ht="14.4" x14ac:dyDescent="0.3">
      <c r="A5598" s="8">
        <v>36014</v>
      </c>
      <c r="B5598" s="260">
        <v>1089.630005</v>
      </c>
      <c r="C5598" s="260">
        <v>1102.540039</v>
      </c>
      <c r="D5598" s="260">
        <v>1084.719971</v>
      </c>
      <c r="E5598" s="260">
        <v>1089.4499510000001</v>
      </c>
      <c r="F5598" s="261">
        <v>1089.4499510000001</v>
      </c>
      <c r="G5598" s="260">
        <v>759100000</v>
      </c>
      <c r="H5598" s="263">
        <f t="shared" si="87"/>
        <v>-1.6524324694961693E-4</v>
      </c>
      <c r="I5598" s="262"/>
      <c r="J5598" s="266">
        <v>5596</v>
      </c>
      <c r="K5598">
        <v>-1.6524324694961693E-4</v>
      </c>
      <c r="L5598" s="267">
        <v>4.853165612276087E-3</v>
      </c>
    </row>
    <row r="5599" spans="1:12" ht="14.4" x14ac:dyDescent="0.3">
      <c r="A5599" s="8">
        <v>36013</v>
      </c>
      <c r="B5599" s="260">
        <v>1081.4300539999999</v>
      </c>
      <c r="C5599" s="260">
        <v>1090.9499510000001</v>
      </c>
      <c r="D5599" s="260">
        <v>1074.9399410000001</v>
      </c>
      <c r="E5599" s="260">
        <v>1089.630005</v>
      </c>
      <c r="F5599" s="261">
        <v>1089.630005</v>
      </c>
      <c r="G5599" s="260">
        <v>768400000</v>
      </c>
      <c r="H5599" s="263">
        <f t="shared" si="87"/>
        <v>7.582507042105985E-3</v>
      </c>
      <c r="I5599" s="262"/>
      <c r="J5599" s="266">
        <v>5597</v>
      </c>
      <c r="K5599">
        <v>7.582507042105985E-3</v>
      </c>
      <c r="L5599" s="267">
        <v>4.8633327332319462E-3</v>
      </c>
    </row>
    <row r="5600" spans="1:12" ht="14.4" x14ac:dyDescent="0.3">
      <c r="A5600" s="8">
        <v>36012</v>
      </c>
      <c r="B5600" s="260">
        <v>1072.119995</v>
      </c>
      <c r="C5600" s="260">
        <v>1084.8000489999999</v>
      </c>
      <c r="D5600" s="260">
        <v>1057.349976</v>
      </c>
      <c r="E5600" s="260">
        <v>1081.4300539999999</v>
      </c>
      <c r="F5600" s="261">
        <v>1081.4300539999999</v>
      </c>
      <c r="G5600" s="260">
        <v>851600000</v>
      </c>
      <c r="H5600" s="263">
        <f t="shared" si="87"/>
        <v>8.683784504923733E-3</v>
      </c>
      <c r="I5600" s="262"/>
      <c r="J5600" s="266">
        <v>5598</v>
      </c>
      <c r="K5600">
        <v>8.683784504923733E-3</v>
      </c>
      <c r="L5600" s="267">
        <v>4.8650965994404792E-3</v>
      </c>
    </row>
    <row r="5601" spans="1:12" ht="14.4" x14ac:dyDescent="0.3">
      <c r="A5601" s="8">
        <v>36011</v>
      </c>
      <c r="B5601" s="260">
        <v>1112.4399410000001</v>
      </c>
      <c r="C5601" s="260">
        <v>1119.7299800000001</v>
      </c>
      <c r="D5601" s="260">
        <v>1071.8199460000001</v>
      </c>
      <c r="E5601" s="260">
        <v>1072.119995</v>
      </c>
      <c r="F5601" s="261">
        <v>1072.119995</v>
      </c>
      <c r="G5601" s="260">
        <v>852600000</v>
      </c>
      <c r="H5601" s="263">
        <f t="shared" si="87"/>
        <v>-3.6244604777274952E-2</v>
      </c>
      <c r="I5601" s="262"/>
      <c r="J5601" s="266">
        <v>5599</v>
      </c>
      <c r="K5601">
        <v>-3.6244604777274952E-2</v>
      </c>
      <c r="L5601" s="267">
        <v>4.8682590220659834E-3</v>
      </c>
    </row>
    <row r="5602" spans="1:12" ht="14.4" x14ac:dyDescent="0.3">
      <c r="A5602" s="8">
        <v>36010</v>
      </c>
      <c r="B5602" s="260">
        <v>1120.670044</v>
      </c>
      <c r="C5602" s="260">
        <v>1121.790039</v>
      </c>
      <c r="D5602" s="260">
        <v>1110.3900149999999</v>
      </c>
      <c r="E5602" s="260">
        <v>1112.4399410000001</v>
      </c>
      <c r="F5602" s="261">
        <v>1112.4399410000001</v>
      </c>
      <c r="G5602" s="260">
        <v>620400000</v>
      </c>
      <c r="H5602" s="263">
        <f t="shared" si="87"/>
        <v>-7.3439127279821105E-3</v>
      </c>
      <c r="I5602" s="262"/>
      <c r="J5602" s="266">
        <v>5600</v>
      </c>
      <c r="K5602">
        <v>-7.3439127279821105E-3</v>
      </c>
      <c r="L5602" s="267">
        <v>4.8692849989328876E-3</v>
      </c>
    </row>
    <row r="5603" spans="1:12" ht="14.4" x14ac:dyDescent="0.3">
      <c r="A5603" s="8">
        <v>36007</v>
      </c>
      <c r="B5603" s="260">
        <v>1142.9499510000001</v>
      </c>
      <c r="C5603" s="260">
        <v>1142.969971</v>
      </c>
      <c r="D5603" s="260">
        <v>1114.3000489999999</v>
      </c>
      <c r="E5603" s="260">
        <v>1120.670044</v>
      </c>
      <c r="F5603" s="261">
        <v>1120.670044</v>
      </c>
      <c r="G5603" s="260">
        <v>645910000</v>
      </c>
      <c r="H5603" s="263">
        <f t="shared" si="87"/>
        <v>-1.9493335627257132E-2</v>
      </c>
      <c r="I5603" s="262"/>
      <c r="J5603" s="266">
        <v>5601</v>
      </c>
      <c r="K5603">
        <v>-1.9493335627257132E-2</v>
      </c>
      <c r="L5603" s="267">
        <v>4.8694728806748973E-3</v>
      </c>
    </row>
    <row r="5604" spans="1:12" ht="14.4" x14ac:dyDescent="0.3">
      <c r="A5604" s="8">
        <v>36006</v>
      </c>
      <c r="B5604" s="260">
        <v>1125.209961</v>
      </c>
      <c r="C5604" s="260">
        <v>1143.0699460000001</v>
      </c>
      <c r="D5604" s="260">
        <v>1125.209961</v>
      </c>
      <c r="E5604" s="260">
        <v>1142.9499510000001</v>
      </c>
      <c r="F5604" s="261">
        <v>1142.9499510000001</v>
      </c>
      <c r="G5604" s="260">
        <v>687400000</v>
      </c>
      <c r="H5604" s="263">
        <f t="shared" si="87"/>
        <v>1.5765937571539178E-2</v>
      </c>
      <c r="I5604" s="262"/>
      <c r="J5604" s="266">
        <v>5602</v>
      </c>
      <c r="K5604">
        <v>1.5765937571539178E-2</v>
      </c>
      <c r="L5604" s="267">
        <v>4.8699103554239532E-3</v>
      </c>
    </row>
    <row r="5605" spans="1:12" ht="14.4" x14ac:dyDescent="0.3">
      <c r="A5605" s="8">
        <v>36005</v>
      </c>
      <c r="B5605" s="260">
        <v>1130.23999</v>
      </c>
      <c r="C5605" s="260">
        <v>1138.5600589999999</v>
      </c>
      <c r="D5605" s="260">
        <v>1121.9799800000001</v>
      </c>
      <c r="E5605" s="260">
        <v>1125.209961</v>
      </c>
      <c r="F5605" s="261">
        <v>1125.209961</v>
      </c>
      <c r="G5605" s="260">
        <v>644350000</v>
      </c>
      <c r="H5605" s="263">
        <f t="shared" si="87"/>
        <v>-4.4504079173486094E-3</v>
      </c>
      <c r="I5605" s="262"/>
      <c r="J5605" s="266">
        <v>5603</v>
      </c>
      <c r="K5605">
        <v>-4.4504079173486094E-3</v>
      </c>
      <c r="L5605" s="267">
        <v>4.876611640205651E-3</v>
      </c>
    </row>
    <row r="5606" spans="1:12" ht="14.4" x14ac:dyDescent="0.3">
      <c r="A5606" s="8">
        <v>36004</v>
      </c>
      <c r="B5606" s="260">
        <v>1147.2700199999999</v>
      </c>
      <c r="C5606" s="260">
        <v>1147.2700199999999</v>
      </c>
      <c r="D5606" s="260">
        <v>1119.4399410000001</v>
      </c>
      <c r="E5606" s="260">
        <v>1130.23999</v>
      </c>
      <c r="F5606" s="261">
        <v>1130.23999</v>
      </c>
      <c r="G5606" s="260">
        <v>703600000</v>
      </c>
      <c r="H5606" s="263">
        <f t="shared" si="87"/>
        <v>-1.4843959750643444E-2</v>
      </c>
      <c r="I5606" s="262"/>
      <c r="J5606" s="266">
        <v>5604</v>
      </c>
      <c r="K5606">
        <v>-1.4843959750643444E-2</v>
      </c>
      <c r="L5606" s="267">
        <v>4.8801521606282386E-3</v>
      </c>
    </row>
    <row r="5607" spans="1:12" ht="14.4" x14ac:dyDescent="0.3">
      <c r="A5607" s="8">
        <v>36003</v>
      </c>
      <c r="B5607" s="260">
        <v>1140.8000489999999</v>
      </c>
      <c r="C5607" s="260">
        <v>1147.2700199999999</v>
      </c>
      <c r="D5607" s="260">
        <v>1128.1899410000001</v>
      </c>
      <c r="E5607" s="260">
        <v>1147.2700199999999</v>
      </c>
      <c r="F5607" s="261">
        <v>1147.2700199999999</v>
      </c>
      <c r="G5607" s="260">
        <v>619990000</v>
      </c>
      <c r="H5607" s="263">
        <f t="shared" si="87"/>
        <v>5.6714329611674014E-3</v>
      </c>
      <c r="I5607" s="262"/>
      <c r="J5607" s="266">
        <v>5605</v>
      </c>
      <c r="K5607">
        <v>5.6714329611674014E-3</v>
      </c>
      <c r="L5607" s="267">
        <v>4.8847286524287027E-3</v>
      </c>
    </row>
    <row r="5608" spans="1:12" ht="14.4" x14ac:dyDescent="0.3">
      <c r="A5608" s="8">
        <v>36000</v>
      </c>
      <c r="B5608" s="260">
        <v>1139.75</v>
      </c>
      <c r="C5608" s="260">
        <v>1150.1400149999999</v>
      </c>
      <c r="D5608" s="260">
        <v>1129.1099850000001</v>
      </c>
      <c r="E5608" s="260">
        <v>1140.8000489999999</v>
      </c>
      <c r="F5608" s="261">
        <v>1140.8000489999999</v>
      </c>
      <c r="G5608" s="260">
        <v>698600000</v>
      </c>
      <c r="H5608" s="263">
        <f t="shared" si="87"/>
        <v>9.2129765299402892E-4</v>
      </c>
      <c r="I5608" s="262"/>
      <c r="J5608" s="266">
        <v>5606</v>
      </c>
      <c r="K5608">
        <v>9.2129765299402892E-4</v>
      </c>
      <c r="L5608" s="267">
        <v>4.8911800557181117E-3</v>
      </c>
    </row>
    <row r="5609" spans="1:12" ht="14.4" x14ac:dyDescent="0.3">
      <c r="A5609" s="8">
        <v>35999</v>
      </c>
      <c r="B5609" s="260">
        <v>1164.079956</v>
      </c>
      <c r="C5609" s="260">
        <v>1164.349976</v>
      </c>
      <c r="D5609" s="260">
        <v>1139.75</v>
      </c>
      <c r="E5609" s="260">
        <v>1139.75</v>
      </c>
      <c r="F5609" s="261">
        <v>1139.75</v>
      </c>
      <c r="G5609" s="260">
        <v>741600000</v>
      </c>
      <c r="H5609" s="263">
        <f t="shared" si="87"/>
        <v>-2.0900588378484235E-2</v>
      </c>
      <c r="I5609" s="262"/>
      <c r="J5609" s="266">
        <v>5607</v>
      </c>
      <c r="K5609">
        <v>-2.0900588378484235E-2</v>
      </c>
      <c r="L5609" s="267">
        <v>4.8918822817900906E-3</v>
      </c>
    </row>
    <row r="5610" spans="1:12" ht="14.4" x14ac:dyDescent="0.3">
      <c r="A5610" s="8">
        <v>35998</v>
      </c>
      <c r="B5610" s="260">
        <v>1165.0699460000001</v>
      </c>
      <c r="C5610" s="260">
        <v>1167.670044</v>
      </c>
      <c r="D5610" s="260">
        <v>1155.1999510000001</v>
      </c>
      <c r="E5610" s="260">
        <v>1164.079956</v>
      </c>
      <c r="F5610" s="261">
        <v>1164.079956</v>
      </c>
      <c r="G5610" s="260">
        <v>739800000</v>
      </c>
      <c r="H5610" s="263">
        <f t="shared" si="87"/>
        <v>-8.4972580693454291E-4</v>
      </c>
      <c r="I5610" s="262"/>
      <c r="J5610" s="266">
        <v>5608</v>
      </c>
      <c r="K5610">
        <v>-8.4972580693454291E-4</v>
      </c>
      <c r="L5610" s="267">
        <v>4.8954370942113912E-3</v>
      </c>
    </row>
    <row r="5611" spans="1:12" ht="14.4" x14ac:dyDescent="0.3">
      <c r="A5611" s="8">
        <v>35997</v>
      </c>
      <c r="B5611" s="260">
        <v>1184.099976</v>
      </c>
      <c r="C5611" s="260">
        <v>1187.369995</v>
      </c>
      <c r="D5611" s="260">
        <v>1163.0500489999999</v>
      </c>
      <c r="E5611" s="260">
        <v>1165.0699460000001</v>
      </c>
      <c r="F5611" s="261">
        <v>1165.0699460000001</v>
      </c>
      <c r="G5611" s="260">
        <v>659700000</v>
      </c>
      <c r="H5611" s="263">
        <f t="shared" si="87"/>
        <v>-1.6071303425142455E-2</v>
      </c>
      <c r="I5611" s="262"/>
      <c r="J5611" s="266">
        <v>5609</v>
      </c>
      <c r="K5611">
        <v>-1.6071303425142455E-2</v>
      </c>
      <c r="L5611" s="267">
        <v>4.8972810511887762E-3</v>
      </c>
    </row>
    <row r="5612" spans="1:12" ht="14.4" x14ac:dyDescent="0.3">
      <c r="A5612" s="8">
        <v>35996</v>
      </c>
      <c r="B5612" s="260">
        <v>1186.75</v>
      </c>
      <c r="C5612" s="260">
        <v>1190.579956</v>
      </c>
      <c r="D5612" s="260">
        <v>1179.1899410000001</v>
      </c>
      <c r="E5612" s="260">
        <v>1184.099976</v>
      </c>
      <c r="F5612" s="261">
        <v>1184.099976</v>
      </c>
      <c r="G5612" s="260">
        <v>560580000</v>
      </c>
      <c r="H5612" s="263">
        <f t="shared" si="87"/>
        <v>-2.233009479671397E-3</v>
      </c>
      <c r="I5612" s="262"/>
      <c r="J5612" s="266">
        <v>5610</v>
      </c>
      <c r="K5612">
        <v>-2.233009479671397E-3</v>
      </c>
      <c r="L5612" s="267">
        <v>4.89751130675708E-3</v>
      </c>
    </row>
    <row r="5613" spans="1:12" ht="14.4" x14ac:dyDescent="0.3">
      <c r="A5613" s="8">
        <v>35993</v>
      </c>
      <c r="B5613" s="260">
        <v>1183.98999</v>
      </c>
      <c r="C5613" s="260">
        <v>1188.099976</v>
      </c>
      <c r="D5613" s="260">
        <v>1182.420044</v>
      </c>
      <c r="E5613" s="260">
        <v>1186.75</v>
      </c>
      <c r="F5613" s="261">
        <v>1186.75</v>
      </c>
      <c r="G5613" s="260">
        <v>618030000</v>
      </c>
      <c r="H5613" s="263">
        <f t="shared" si="87"/>
        <v>2.3311092351380146E-3</v>
      </c>
      <c r="I5613" s="262"/>
      <c r="J5613" s="266">
        <v>5611</v>
      </c>
      <c r="K5613">
        <v>2.3311092351380146E-3</v>
      </c>
      <c r="L5613" s="267">
        <v>4.9002030282174931E-3</v>
      </c>
    </row>
    <row r="5614" spans="1:12" ht="14.4" x14ac:dyDescent="0.3">
      <c r="A5614" s="8">
        <v>35992</v>
      </c>
      <c r="B5614" s="260">
        <v>1174.8100589999999</v>
      </c>
      <c r="C5614" s="260">
        <v>1184.0200199999999</v>
      </c>
      <c r="D5614" s="260">
        <v>1170.400024</v>
      </c>
      <c r="E5614" s="260">
        <v>1183.98999</v>
      </c>
      <c r="F5614" s="261">
        <v>1183.98999</v>
      </c>
      <c r="G5614" s="260">
        <v>677800000</v>
      </c>
      <c r="H5614" s="263">
        <f t="shared" si="87"/>
        <v>7.8139703773170751E-3</v>
      </c>
      <c r="I5614" s="262"/>
      <c r="J5614" s="266">
        <v>5612</v>
      </c>
      <c r="K5614">
        <v>7.8139703773170751E-3</v>
      </c>
      <c r="L5614" s="267">
        <v>4.9024513105130471E-3</v>
      </c>
    </row>
    <row r="5615" spans="1:12" ht="14.4" x14ac:dyDescent="0.3">
      <c r="A5615" s="8">
        <v>35991</v>
      </c>
      <c r="B5615" s="260">
        <v>1177.579956</v>
      </c>
      <c r="C5615" s="260">
        <v>1181.4799800000001</v>
      </c>
      <c r="D5615" s="260">
        <v>1174.7299800000001</v>
      </c>
      <c r="E5615" s="260">
        <v>1174.8100589999999</v>
      </c>
      <c r="F5615" s="261">
        <v>1174.8100589999999</v>
      </c>
      <c r="G5615" s="260">
        <v>723900000</v>
      </c>
      <c r="H5615" s="263">
        <f t="shared" si="87"/>
        <v>-2.3521944186354069E-3</v>
      </c>
      <c r="I5615" s="262"/>
      <c r="J5615" s="266">
        <v>5613</v>
      </c>
      <c r="K5615">
        <v>-2.3521944186354069E-3</v>
      </c>
      <c r="L5615" s="267">
        <v>4.9165433089466198E-3</v>
      </c>
    </row>
    <row r="5616" spans="1:12" ht="14.4" x14ac:dyDescent="0.3">
      <c r="A5616" s="8">
        <v>35990</v>
      </c>
      <c r="B5616" s="260">
        <v>1165.1899410000001</v>
      </c>
      <c r="C5616" s="260">
        <v>1179.76001</v>
      </c>
      <c r="D5616" s="260">
        <v>1165.1899410000001</v>
      </c>
      <c r="E5616" s="260">
        <v>1177.579956</v>
      </c>
      <c r="F5616" s="261">
        <v>1177.579956</v>
      </c>
      <c r="G5616" s="260">
        <v>700300000</v>
      </c>
      <c r="H5616" s="263">
        <f t="shared" si="87"/>
        <v>1.0633472332730983E-2</v>
      </c>
      <c r="I5616" s="262"/>
      <c r="J5616" s="266">
        <v>5614</v>
      </c>
      <c r="K5616">
        <v>1.0633472332730983E-2</v>
      </c>
      <c r="L5616" s="267">
        <v>4.9219823099897484E-3</v>
      </c>
    </row>
    <row r="5617" spans="1:12" ht="14.4" x14ac:dyDescent="0.3">
      <c r="A5617" s="8">
        <v>35989</v>
      </c>
      <c r="B5617" s="260">
        <v>1164.329956</v>
      </c>
      <c r="C5617" s="260">
        <v>1166.9799800000001</v>
      </c>
      <c r="D5617" s="260">
        <v>1160.209961</v>
      </c>
      <c r="E5617" s="260">
        <v>1165.1899410000001</v>
      </c>
      <c r="F5617" s="261">
        <v>1165.1899410000001</v>
      </c>
      <c r="G5617" s="260">
        <v>574880000</v>
      </c>
      <c r="H5617" s="263">
        <f t="shared" si="87"/>
        <v>7.3860935688238149E-4</v>
      </c>
      <c r="I5617" s="262"/>
      <c r="J5617" s="266">
        <v>5615</v>
      </c>
      <c r="K5617">
        <v>7.3860935688238149E-4</v>
      </c>
      <c r="L5617" s="267">
        <v>4.9264450595979167E-3</v>
      </c>
    </row>
    <row r="5618" spans="1:12" ht="14.4" x14ac:dyDescent="0.3">
      <c r="A5618" s="8">
        <v>35986</v>
      </c>
      <c r="B5618" s="260">
        <v>1158.5699460000001</v>
      </c>
      <c r="C5618" s="260">
        <v>1166.9300539999999</v>
      </c>
      <c r="D5618" s="260">
        <v>1150.880005</v>
      </c>
      <c r="E5618" s="260">
        <v>1164.329956</v>
      </c>
      <c r="F5618" s="261">
        <v>1164.329956</v>
      </c>
      <c r="G5618" s="260">
        <v>576080000</v>
      </c>
      <c r="H5618" s="263">
        <f t="shared" si="87"/>
        <v>4.980231240649155E-3</v>
      </c>
      <c r="I5618" s="262"/>
      <c r="J5618" s="266">
        <v>5616</v>
      </c>
      <c r="K5618">
        <v>4.980231240649155E-3</v>
      </c>
      <c r="L5618" s="267">
        <v>4.9271985240856913E-3</v>
      </c>
    </row>
    <row r="5619" spans="1:12" ht="14.4" x14ac:dyDescent="0.3">
      <c r="A5619" s="8">
        <v>35985</v>
      </c>
      <c r="B5619" s="260">
        <v>1166.380005</v>
      </c>
      <c r="C5619" s="260">
        <v>1166.380005</v>
      </c>
      <c r="D5619" s="260">
        <v>1156.030029</v>
      </c>
      <c r="E5619" s="260">
        <v>1158.5600589999999</v>
      </c>
      <c r="F5619" s="261">
        <v>1158.5600589999999</v>
      </c>
      <c r="G5619" s="260">
        <v>663600000</v>
      </c>
      <c r="H5619" s="263">
        <f t="shared" si="87"/>
        <v>-6.7044582095695925E-3</v>
      </c>
      <c r="I5619" s="262"/>
      <c r="J5619" s="266">
        <v>5617</v>
      </c>
      <c r="K5619">
        <v>-6.7044582095695925E-3</v>
      </c>
      <c r="L5619" s="267">
        <v>4.9313451513960781E-3</v>
      </c>
    </row>
    <row r="5620" spans="1:12" ht="14.4" x14ac:dyDescent="0.3">
      <c r="A5620" s="8">
        <v>35984</v>
      </c>
      <c r="B5620" s="260">
        <v>1154.660034</v>
      </c>
      <c r="C5620" s="260">
        <v>1166.8900149999999</v>
      </c>
      <c r="D5620" s="260">
        <v>1154.660034</v>
      </c>
      <c r="E5620" s="260">
        <v>1166.380005</v>
      </c>
      <c r="F5620" s="261">
        <v>1166.380005</v>
      </c>
      <c r="G5620" s="260">
        <v>607230000</v>
      </c>
      <c r="H5620" s="263">
        <f t="shared" si="87"/>
        <v>1.0150148662718838E-2</v>
      </c>
      <c r="I5620" s="262"/>
      <c r="J5620" s="266">
        <v>5618</v>
      </c>
      <c r="K5620">
        <v>1.0150148662718838E-2</v>
      </c>
      <c r="L5620" s="267">
        <v>4.9355203495572552E-3</v>
      </c>
    </row>
    <row r="5621" spans="1:12" ht="14.4" x14ac:dyDescent="0.3">
      <c r="A5621" s="8">
        <v>35983</v>
      </c>
      <c r="B5621" s="260">
        <v>1157.329956</v>
      </c>
      <c r="C5621" s="260">
        <v>1159.8100589999999</v>
      </c>
      <c r="D5621" s="260">
        <v>1152.849976</v>
      </c>
      <c r="E5621" s="260">
        <v>1154.660034</v>
      </c>
      <c r="F5621" s="261">
        <v>1154.660034</v>
      </c>
      <c r="G5621" s="260">
        <v>624890000</v>
      </c>
      <c r="H5621" s="263">
        <f t="shared" si="87"/>
        <v>-2.3069669856536938E-3</v>
      </c>
      <c r="I5621" s="262"/>
      <c r="J5621" s="266">
        <v>5619</v>
      </c>
      <c r="K5621">
        <v>-2.3069669856536938E-3</v>
      </c>
      <c r="L5621" s="267">
        <v>4.9376136698414249E-3</v>
      </c>
    </row>
    <row r="5622" spans="1:12" ht="14.4" x14ac:dyDescent="0.3">
      <c r="A5622" s="8">
        <v>35982</v>
      </c>
      <c r="B5622" s="260">
        <v>1146.420044</v>
      </c>
      <c r="C5622" s="260">
        <v>1157.329956</v>
      </c>
      <c r="D5622" s="260">
        <v>1145.030029</v>
      </c>
      <c r="E5622" s="260">
        <v>1157.329956</v>
      </c>
      <c r="F5622" s="261">
        <v>1157.329956</v>
      </c>
      <c r="G5622" s="260">
        <v>514750000</v>
      </c>
      <c r="H5622" s="263">
        <f t="shared" si="87"/>
        <v>9.5165049294969207E-3</v>
      </c>
      <c r="I5622" s="262"/>
      <c r="J5622" s="266">
        <v>5620</v>
      </c>
      <c r="K5622">
        <v>9.5165049294969207E-3</v>
      </c>
      <c r="L5622" s="267">
        <v>4.9386569274581828E-3</v>
      </c>
    </row>
    <row r="5623" spans="1:12" ht="14.4" x14ac:dyDescent="0.3">
      <c r="A5623" s="8">
        <v>35978</v>
      </c>
      <c r="B5623" s="260">
        <v>1148.5600589999999</v>
      </c>
      <c r="C5623" s="260">
        <v>1148.5600589999999</v>
      </c>
      <c r="D5623" s="260">
        <v>1142.98999</v>
      </c>
      <c r="E5623" s="260">
        <v>1146.420044</v>
      </c>
      <c r="F5623" s="261">
        <v>1146.420044</v>
      </c>
      <c r="G5623" s="260">
        <v>510210000</v>
      </c>
      <c r="H5623" s="263">
        <f t="shared" si="87"/>
        <v>-1.863215583052021E-3</v>
      </c>
      <c r="I5623" s="262"/>
      <c r="J5623" s="266">
        <v>5621</v>
      </c>
      <c r="K5623">
        <v>-1.863215583052021E-3</v>
      </c>
      <c r="L5623" s="267">
        <v>4.9447812331994889E-3</v>
      </c>
    </row>
    <row r="5624" spans="1:12" ht="14.4" x14ac:dyDescent="0.3">
      <c r="A5624" s="8">
        <v>35977</v>
      </c>
      <c r="B5624" s="260">
        <v>1133.839966</v>
      </c>
      <c r="C5624" s="260">
        <v>1148.5600589999999</v>
      </c>
      <c r="D5624" s="260">
        <v>1133.839966</v>
      </c>
      <c r="E5624" s="260">
        <v>1148.5600589999999</v>
      </c>
      <c r="F5624" s="261">
        <v>1148.5600589999999</v>
      </c>
      <c r="G5624" s="260">
        <v>701600000</v>
      </c>
      <c r="H5624" s="263">
        <f t="shared" si="87"/>
        <v>1.2982513795072828E-2</v>
      </c>
      <c r="I5624" s="262"/>
      <c r="J5624" s="266">
        <v>5622</v>
      </c>
      <c r="K5624">
        <v>1.2982513795072828E-2</v>
      </c>
      <c r="L5624" s="267">
        <v>4.9480830018888118E-3</v>
      </c>
    </row>
    <row r="5625" spans="1:12" ht="14.4" x14ac:dyDescent="0.3">
      <c r="A5625" s="8">
        <v>35976</v>
      </c>
      <c r="B5625" s="260">
        <v>1138.48999</v>
      </c>
      <c r="C5625" s="260">
        <v>1140.8000489999999</v>
      </c>
      <c r="D5625" s="260">
        <v>1131.9799800000001</v>
      </c>
      <c r="E5625" s="260">
        <v>1133.839966</v>
      </c>
      <c r="F5625" s="261">
        <v>1133.839966</v>
      </c>
      <c r="G5625" s="260">
        <v>757200000</v>
      </c>
      <c r="H5625" s="263">
        <f t="shared" si="87"/>
        <v>-4.0843784669551903E-3</v>
      </c>
      <c r="I5625" s="262"/>
      <c r="J5625" s="266">
        <v>5623</v>
      </c>
      <c r="K5625">
        <v>-4.0843784669551903E-3</v>
      </c>
      <c r="L5625" s="267">
        <v>4.948096377222674E-3</v>
      </c>
    </row>
    <row r="5626" spans="1:12" ht="14.4" x14ac:dyDescent="0.3">
      <c r="A5626" s="8">
        <v>35975</v>
      </c>
      <c r="B5626" s="260">
        <v>1133.1999510000001</v>
      </c>
      <c r="C5626" s="260">
        <v>1145.150024</v>
      </c>
      <c r="D5626" s="260">
        <v>1133.1999510000001</v>
      </c>
      <c r="E5626" s="260">
        <v>1138.48999</v>
      </c>
      <c r="F5626" s="261">
        <v>1138.48999</v>
      </c>
      <c r="G5626" s="260">
        <v>564350000</v>
      </c>
      <c r="H5626" s="263">
        <f t="shared" si="87"/>
        <v>4.6682308760530285E-3</v>
      </c>
      <c r="I5626" s="262"/>
      <c r="J5626" s="266">
        <v>5624</v>
      </c>
      <c r="K5626">
        <v>4.6682308760530285E-3</v>
      </c>
      <c r="L5626" s="267">
        <v>4.9528663605071322E-3</v>
      </c>
    </row>
    <row r="5627" spans="1:12" ht="14.4" x14ac:dyDescent="0.3">
      <c r="A5627" s="8">
        <v>35972</v>
      </c>
      <c r="B5627" s="260">
        <v>1129.280029</v>
      </c>
      <c r="C5627" s="260">
        <v>1136.829956</v>
      </c>
      <c r="D5627" s="260">
        <v>1129.280029</v>
      </c>
      <c r="E5627" s="260">
        <v>1133.1999510000001</v>
      </c>
      <c r="F5627" s="261">
        <v>1133.1999510000001</v>
      </c>
      <c r="G5627" s="260">
        <v>520050000</v>
      </c>
      <c r="H5627" s="263">
        <f t="shared" si="87"/>
        <v>3.4711691514382058E-3</v>
      </c>
      <c r="I5627" s="262"/>
      <c r="J5627" s="266">
        <v>5625</v>
      </c>
      <c r="K5627">
        <v>3.4711691514382058E-3</v>
      </c>
      <c r="L5627" s="267">
        <v>4.9536284404512214E-3</v>
      </c>
    </row>
    <row r="5628" spans="1:12" ht="14.4" x14ac:dyDescent="0.3">
      <c r="A5628" s="8">
        <v>35971</v>
      </c>
      <c r="B5628" s="260">
        <v>1132.880005</v>
      </c>
      <c r="C5628" s="260">
        <v>1142.040039</v>
      </c>
      <c r="D5628" s="260">
        <v>1127.599976</v>
      </c>
      <c r="E5628" s="260">
        <v>1129.280029</v>
      </c>
      <c r="F5628" s="261">
        <v>1129.280029</v>
      </c>
      <c r="G5628" s="260">
        <v>669900000</v>
      </c>
      <c r="H5628" s="263">
        <f t="shared" si="87"/>
        <v>-3.1777204859397001E-3</v>
      </c>
      <c r="I5628" s="262"/>
      <c r="J5628" s="266">
        <v>5626</v>
      </c>
      <c r="K5628">
        <v>-3.1777204859397001E-3</v>
      </c>
      <c r="L5628" s="267">
        <v>4.9547468068599498E-3</v>
      </c>
    </row>
    <row r="5629" spans="1:12" ht="14.4" x14ac:dyDescent="0.3">
      <c r="A5629" s="8">
        <v>35970</v>
      </c>
      <c r="B5629" s="260">
        <v>1119.48999</v>
      </c>
      <c r="C5629" s="260">
        <v>1134.400024</v>
      </c>
      <c r="D5629" s="260">
        <v>1115.099976</v>
      </c>
      <c r="E5629" s="260">
        <v>1132.880005</v>
      </c>
      <c r="F5629" s="261">
        <v>1132.880005</v>
      </c>
      <c r="G5629" s="260">
        <v>714900000</v>
      </c>
      <c r="H5629" s="263">
        <f t="shared" si="87"/>
        <v>1.1960817086001769E-2</v>
      </c>
      <c r="I5629" s="262"/>
      <c r="J5629" s="266">
        <v>5627</v>
      </c>
      <c r="K5629">
        <v>1.1960817086001769E-2</v>
      </c>
      <c r="L5629" s="267">
        <v>4.9604889859096966E-3</v>
      </c>
    </row>
    <row r="5630" spans="1:12" ht="14.4" x14ac:dyDescent="0.3">
      <c r="A5630" s="8">
        <v>35969</v>
      </c>
      <c r="B5630" s="260">
        <v>1103.209961</v>
      </c>
      <c r="C5630" s="260">
        <v>1119.48999</v>
      </c>
      <c r="D5630" s="260">
        <v>1103.209961</v>
      </c>
      <c r="E5630" s="260">
        <v>1119.48999</v>
      </c>
      <c r="F5630" s="261">
        <v>1119.48999</v>
      </c>
      <c r="G5630" s="260">
        <v>657100000</v>
      </c>
      <c r="H5630" s="263">
        <f t="shared" si="87"/>
        <v>1.4756963384597298E-2</v>
      </c>
      <c r="I5630" s="262"/>
      <c r="J5630" s="266">
        <v>5628</v>
      </c>
      <c r="K5630">
        <v>1.4756963384597298E-2</v>
      </c>
      <c r="L5630" s="267">
        <v>4.9614578718016455E-3</v>
      </c>
    </row>
    <row r="5631" spans="1:12" ht="14.4" x14ac:dyDescent="0.3">
      <c r="A5631" s="8">
        <v>35968</v>
      </c>
      <c r="B5631" s="260">
        <v>1100.650024</v>
      </c>
      <c r="C5631" s="260">
        <v>1109.01001</v>
      </c>
      <c r="D5631" s="260">
        <v>1099.420044</v>
      </c>
      <c r="E5631" s="260">
        <v>1103.209961</v>
      </c>
      <c r="F5631" s="261">
        <v>1103.209961</v>
      </c>
      <c r="G5631" s="260">
        <v>531550000</v>
      </c>
      <c r="H5631" s="263">
        <f t="shared" si="87"/>
        <v>2.3258410431833969E-3</v>
      </c>
      <c r="I5631" s="262"/>
      <c r="J5631" s="266">
        <v>5629</v>
      </c>
      <c r="K5631">
        <v>2.3258410431833969E-3</v>
      </c>
      <c r="L5631" s="267">
        <v>4.9622722672351951E-3</v>
      </c>
    </row>
    <row r="5632" spans="1:12" ht="14.4" x14ac:dyDescent="0.3">
      <c r="A5632" s="8">
        <v>35965</v>
      </c>
      <c r="B5632" s="260">
        <v>1106.369995</v>
      </c>
      <c r="C5632" s="260">
        <v>1111.25</v>
      </c>
      <c r="D5632" s="260">
        <v>1097.099976</v>
      </c>
      <c r="E5632" s="260">
        <v>1100.650024</v>
      </c>
      <c r="F5632" s="261">
        <v>1100.650024</v>
      </c>
      <c r="G5632" s="260">
        <v>715500000</v>
      </c>
      <c r="H5632" s="263">
        <f t="shared" si="87"/>
        <v>-5.1700344603072745E-3</v>
      </c>
      <c r="I5632" s="262"/>
      <c r="J5632" s="266">
        <v>5630</v>
      </c>
      <c r="K5632">
        <v>-5.1700344603072745E-3</v>
      </c>
      <c r="L5632" s="267">
        <v>4.9629878780623644E-3</v>
      </c>
    </row>
    <row r="5633" spans="1:12" ht="14.4" x14ac:dyDescent="0.3">
      <c r="A5633" s="8">
        <v>35964</v>
      </c>
      <c r="B5633" s="260">
        <v>1107.1099850000001</v>
      </c>
      <c r="C5633" s="260">
        <v>1109.3599850000001</v>
      </c>
      <c r="D5633" s="260">
        <v>1103.709961</v>
      </c>
      <c r="E5633" s="260">
        <v>1106.369995</v>
      </c>
      <c r="F5633" s="261">
        <v>1106.369995</v>
      </c>
      <c r="G5633" s="260">
        <v>590440000</v>
      </c>
      <c r="H5633" s="263">
        <f t="shared" si="87"/>
        <v>-6.6839790989694158E-4</v>
      </c>
      <c r="I5633" s="262"/>
      <c r="J5633" s="266">
        <v>5631</v>
      </c>
      <c r="K5633">
        <v>-6.6839790989694158E-4</v>
      </c>
      <c r="L5633" s="267">
        <v>4.963019739207669E-3</v>
      </c>
    </row>
    <row r="5634" spans="1:12" ht="14.4" x14ac:dyDescent="0.3">
      <c r="A5634" s="8">
        <v>35963</v>
      </c>
      <c r="B5634" s="260">
        <v>1087.589966</v>
      </c>
      <c r="C5634" s="260">
        <v>1112.869995</v>
      </c>
      <c r="D5634" s="260">
        <v>1087.579956</v>
      </c>
      <c r="E5634" s="260">
        <v>1107.1099850000001</v>
      </c>
      <c r="F5634" s="261">
        <v>1107.1099850000001</v>
      </c>
      <c r="G5634" s="260">
        <v>744400000</v>
      </c>
      <c r="H5634" s="263">
        <f t="shared" si="87"/>
        <v>1.7947957971506376E-2</v>
      </c>
      <c r="I5634" s="262"/>
      <c r="J5634" s="266">
        <v>5632</v>
      </c>
      <c r="K5634">
        <v>1.7947957971506376E-2</v>
      </c>
      <c r="L5634" s="267">
        <v>4.9630998183270584E-3</v>
      </c>
    </row>
    <row r="5635" spans="1:12" ht="14.4" x14ac:dyDescent="0.3">
      <c r="A5635" s="8">
        <v>35962</v>
      </c>
      <c r="B5635" s="260">
        <v>1077.01001</v>
      </c>
      <c r="C5635" s="260">
        <v>1087.589966</v>
      </c>
      <c r="D5635" s="260">
        <v>1074.670044</v>
      </c>
      <c r="E5635" s="260">
        <v>1087.589966</v>
      </c>
      <c r="F5635" s="261">
        <v>1087.589966</v>
      </c>
      <c r="G5635" s="260">
        <v>664600000</v>
      </c>
      <c r="H5635" s="263">
        <f t="shared" si="87"/>
        <v>9.8234518730239452E-3</v>
      </c>
      <c r="I5635" s="262"/>
      <c r="J5635" s="266">
        <v>5633</v>
      </c>
      <c r="K5635">
        <v>9.8234518730239452E-3</v>
      </c>
      <c r="L5635" s="267">
        <v>4.9693609842046882E-3</v>
      </c>
    </row>
    <row r="5636" spans="1:12" ht="14.4" x14ac:dyDescent="0.3">
      <c r="A5636" s="8">
        <v>35961</v>
      </c>
      <c r="B5636" s="260">
        <v>1098.839966</v>
      </c>
      <c r="C5636" s="260">
        <v>1098.839966</v>
      </c>
      <c r="D5636" s="260">
        <v>1077.01001</v>
      </c>
      <c r="E5636" s="260">
        <v>1077.01001</v>
      </c>
      <c r="F5636" s="261">
        <v>1077.01001</v>
      </c>
      <c r="G5636" s="260">
        <v>595820000</v>
      </c>
      <c r="H5636" s="263">
        <f t="shared" ref="H5636:H5699" si="88">(F5636-F5637)/F5637</f>
        <v>-1.9866365144567411E-2</v>
      </c>
      <c r="I5636" s="262"/>
      <c r="J5636" s="266">
        <v>5634</v>
      </c>
      <c r="K5636">
        <v>-1.9866365144567411E-2</v>
      </c>
      <c r="L5636" s="267">
        <v>4.9695319387120188E-3</v>
      </c>
    </row>
    <row r="5637" spans="1:12" ht="14.4" x14ac:dyDescent="0.3">
      <c r="A5637" s="8">
        <v>35958</v>
      </c>
      <c r="B5637" s="260">
        <v>1094.579956</v>
      </c>
      <c r="C5637" s="260">
        <v>1098.839966</v>
      </c>
      <c r="D5637" s="260">
        <v>1080.829956</v>
      </c>
      <c r="E5637" s="260">
        <v>1098.839966</v>
      </c>
      <c r="F5637" s="261">
        <v>1098.839966</v>
      </c>
      <c r="G5637" s="260">
        <v>633300000</v>
      </c>
      <c r="H5637" s="263">
        <f t="shared" si="88"/>
        <v>3.8919130362734008E-3</v>
      </c>
      <c r="I5637" s="262"/>
      <c r="J5637" s="266">
        <v>5635</v>
      </c>
      <c r="K5637">
        <v>3.8919130362734008E-3</v>
      </c>
      <c r="L5637" s="267">
        <v>4.9758457911698376E-3</v>
      </c>
    </row>
    <row r="5638" spans="1:12" ht="14.4" x14ac:dyDescent="0.3">
      <c r="A5638" s="8">
        <v>35957</v>
      </c>
      <c r="B5638" s="260">
        <v>1112.280029</v>
      </c>
      <c r="C5638" s="260">
        <v>1114.1999510000001</v>
      </c>
      <c r="D5638" s="260">
        <v>1094.280029</v>
      </c>
      <c r="E5638" s="260">
        <v>1094.579956</v>
      </c>
      <c r="F5638" s="261">
        <v>1094.579956</v>
      </c>
      <c r="G5638" s="260">
        <v>627470000</v>
      </c>
      <c r="H5638" s="263">
        <f t="shared" si="88"/>
        <v>-1.5913324467322586E-2</v>
      </c>
      <c r="I5638" s="262"/>
      <c r="J5638" s="266">
        <v>5636</v>
      </c>
      <c r="K5638">
        <v>-1.5913324467322586E-2</v>
      </c>
      <c r="L5638" s="267">
        <v>4.9762072363195202E-3</v>
      </c>
    </row>
    <row r="5639" spans="1:12" ht="14.4" x14ac:dyDescent="0.3">
      <c r="A5639" s="8">
        <v>35956</v>
      </c>
      <c r="B5639" s="260">
        <v>1118.410034</v>
      </c>
      <c r="C5639" s="260">
        <v>1126</v>
      </c>
      <c r="D5639" s="260">
        <v>1110.2700199999999</v>
      </c>
      <c r="E5639" s="260">
        <v>1112.280029</v>
      </c>
      <c r="F5639" s="261">
        <v>1112.280029</v>
      </c>
      <c r="G5639" s="260">
        <v>609410000</v>
      </c>
      <c r="H5639" s="263">
        <f t="shared" si="88"/>
        <v>-5.4809996456093874E-3</v>
      </c>
      <c r="I5639" s="262"/>
      <c r="J5639" s="266">
        <v>5637</v>
      </c>
      <c r="K5639">
        <v>-5.4809996456093874E-3</v>
      </c>
      <c r="L5639" s="267">
        <v>4.980231240649155E-3</v>
      </c>
    </row>
    <row r="5640" spans="1:12" ht="14.4" x14ac:dyDescent="0.3">
      <c r="A5640" s="8">
        <v>35955</v>
      </c>
      <c r="B5640" s="260">
        <v>1115.719971</v>
      </c>
      <c r="C5640" s="260">
        <v>1119.920044</v>
      </c>
      <c r="D5640" s="260">
        <v>1111.3100589999999</v>
      </c>
      <c r="E5640" s="260">
        <v>1118.410034</v>
      </c>
      <c r="F5640" s="261">
        <v>1118.410034</v>
      </c>
      <c r="G5640" s="260">
        <v>563610000</v>
      </c>
      <c r="H5640" s="263">
        <f t="shared" si="88"/>
        <v>2.4110557038689137E-3</v>
      </c>
      <c r="I5640" s="262"/>
      <c r="J5640" s="266">
        <v>5638</v>
      </c>
      <c r="K5640">
        <v>2.4110557038689137E-3</v>
      </c>
      <c r="L5640" s="267">
        <v>4.984226684889995E-3</v>
      </c>
    </row>
    <row r="5641" spans="1:12" ht="14.4" x14ac:dyDescent="0.3">
      <c r="A5641" s="8">
        <v>35954</v>
      </c>
      <c r="B5641" s="260">
        <v>1113.8599850000001</v>
      </c>
      <c r="C5641" s="260">
        <v>1119.6999510000001</v>
      </c>
      <c r="D5641" s="260">
        <v>1113.3100589999999</v>
      </c>
      <c r="E5641" s="260">
        <v>1115.719971</v>
      </c>
      <c r="F5641" s="261">
        <v>1115.719971</v>
      </c>
      <c r="G5641" s="260">
        <v>543390000</v>
      </c>
      <c r="H5641" s="263">
        <f t="shared" si="88"/>
        <v>1.6698561983083855E-3</v>
      </c>
      <c r="I5641" s="262"/>
      <c r="J5641" s="266">
        <v>5639</v>
      </c>
      <c r="K5641">
        <v>1.6698561983083855E-3</v>
      </c>
      <c r="L5641" s="267">
        <v>4.9848678285751907E-3</v>
      </c>
    </row>
    <row r="5642" spans="1:12" ht="14.4" x14ac:dyDescent="0.3">
      <c r="A5642" s="8">
        <v>35951</v>
      </c>
      <c r="B5642" s="260">
        <v>1095.099976</v>
      </c>
      <c r="C5642" s="260">
        <v>1113.880005</v>
      </c>
      <c r="D5642" s="260">
        <v>1094.829956</v>
      </c>
      <c r="E5642" s="260">
        <v>1113.8599850000001</v>
      </c>
      <c r="F5642" s="261">
        <v>1113.8599850000001</v>
      </c>
      <c r="G5642" s="260">
        <v>558440000</v>
      </c>
      <c r="H5642" s="263">
        <f t="shared" si="88"/>
        <v>1.7381721148302241E-2</v>
      </c>
      <c r="I5642" s="262"/>
      <c r="J5642" s="266">
        <v>5640</v>
      </c>
      <c r="K5642">
        <v>1.7381721148302241E-2</v>
      </c>
      <c r="L5642" s="267">
        <v>4.9849029011059566E-3</v>
      </c>
    </row>
    <row r="5643" spans="1:12" ht="14.4" x14ac:dyDescent="0.3">
      <c r="A5643" s="8">
        <v>35950</v>
      </c>
      <c r="B5643" s="260">
        <v>1082.7299800000001</v>
      </c>
      <c r="C5643" s="260">
        <v>1095.9300539999999</v>
      </c>
      <c r="D5643" s="260">
        <v>1078.099976</v>
      </c>
      <c r="E5643" s="260">
        <v>1094.829956</v>
      </c>
      <c r="F5643" s="261">
        <v>1094.829956</v>
      </c>
      <c r="G5643" s="260">
        <v>577470000</v>
      </c>
      <c r="H5643" s="263">
        <f t="shared" si="88"/>
        <v>1.1175432678053276E-2</v>
      </c>
      <c r="I5643" s="262"/>
      <c r="J5643" s="266">
        <v>5641</v>
      </c>
      <c r="K5643">
        <v>1.1175432678053276E-2</v>
      </c>
      <c r="L5643" s="267">
        <v>4.9890162872007551E-3</v>
      </c>
    </row>
    <row r="5644" spans="1:12" ht="14.4" x14ac:dyDescent="0.3">
      <c r="A5644" s="8">
        <v>35949</v>
      </c>
      <c r="B5644" s="260">
        <v>1093.219971</v>
      </c>
      <c r="C5644" s="260">
        <v>1097.4300539999999</v>
      </c>
      <c r="D5644" s="260">
        <v>1081.089966</v>
      </c>
      <c r="E5644" s="260">
        <v>1082.7299800000001</v>
      </c>
      <c r="F5644" s="261">
        <v>1082.7299800000001</v>
      </c>
      <c r="G5644" s="260">
        <v>584480000</v>
      </c>
      <c r="H5644" s="263">
        <f t="shared" si="88"/>
        <v>-9.5954988733003288E-3</v>
      </c>
      <c r="I5644" s="262"/>
      <c r="J5644" s="266">
        <v>5642</v>
      </c>
      <c r="K5644">
        <v>-9.5954988733003288E-3</v>
      </c>
      <c r="L5644" s="267">
        <v>4.9920389353982179E-3</v>
      </c>
    </row>
    <row r="5645" spans="1:12" ht="14.4" x14ac:dyDescent="0.3">
      <c r="A5645" s="8">
        <v>35948</v>
      </c>
      <c r="B5645" s="260">
        <v>1090.9799800000001</v>
      </c>
      <c r="C5645" s="260">
        <v>1098.709961</v>
      </c>
      <c r="D5645" s="260">
        <v>1089.670044</v>
      </c>
      <c r="E5645" s="260">
        <v>1093.219971</v>
      </c>
      <c r="F5645" s="261">
        <v>1093.219971</v>
      </c>
      <c r="G5645" s="260">
        <v>590930000</v>
      </c>
      <c r="H5645" s="263">
        <f t="shared" si="88"/>
        <v>2.0531916635169768E-3</v>
      </c>
      <c r="I5645" s="262"/>
      <c r="J5645" s="266">
        <v>5643</v>
      </c>
      <c r="K5645">
        <v>2.0531916635169768E-3</v>
      </c>
      <c r="L5645" s="267">
        <v>4.99230897363938E-3</v>
      </c>
    </row>
    <row r="5646" spans="1:12" ht="14.4" x14ac:dyDescent="0.3">
      <c r="A5646" s="8">
        <v>35947</v>
      </c>
      <c r="B5646" s="260">
        <v>1090.8199460000001</v>
      </c>
      <c r="C5646" s="260">
        <v>1097.849976</v>
      </c>
      <c r="D5646" s="260">
        <v>1084.219971</v>
      </c>
      <c r="E5646" s="260">
        <v>1090.9799800000001</v>
      </c>
      <c r="F5646" s="261">
        <v>1090.9799800000001</v>
      </c>
      <c r="G5646" s="260">
        <v>537660000</v>
      </c>
      <c r="H5646" s="263">
        <f t="shared" si="88"/>
        <v>1.467098218975875E-4</v>
      </c>
      <c r="I5646" s="262"/>
      <c r="J5646" s="266">
        <v>5644</v>
      </c>
      <c r="K5646">
        <v>1.467098218975875E-4</v>
      </c>
      <c r="L5646" s="267">
        <v>4.9956904243362099E-3</v>
      </c>
    </row>
    <row r="5647" spans="1:12" ht="14.4" x14ac:dyDescent="0.3">
      <c r="A5647" s="8">
        <v>35944</v>
      </c>
      <c r="B5647" s="260">
        <v>1097.599976</v>
      </c>
      <c r="C5647" s="260">
        <v>1104.160034</v>
      </c>
      <c r="D5647" s="260">
        <v>1090.8199460000001</v>
      </c>
      <c r="E5647" s="260">
        <v>1090.8199460000001</v>
      </c>
      <c r="F5647" s="261">
        <v>1090.8199460000001</v>
      </c>
      <c r="G5647" s="260">
        <v>556780000</v>
      </c>
      <c r="H5647" s="263">
        <f t="shared" si="88"/>
        <v>-6.1771411700540131E-3</v>
      </c>
      <c r="I5647" s="262"/>
      <c r="J5647" s="266">
        <v>5645</v>
      </c>
      <c r="K5647">
        <v>-6.1771411700540131E-3</v>
      </c>
      <c r="L5647" s="267">
        <v>5.0006522411709742E-3</v>
      </c>
    </row>
    <row r="5648" spans="1:12" ht="14.4" x14ac:dyDescent="0.3">
      <c r="A5648" s="8">
        <v>35943</v>
      </c>
      <c r="B5648" s="260">
        <v>1092.2299800000001</v>
      </c>
      <c r="C5648" s="260">
        <v>1099.7299800000001</v>
      </c>
      <c r="D5648" s="260">
        <v>1089.0600589999999</v>
      </c>
      <c r="E5648" s="260">
        <v>1097.599976</v>
      </c>
      <c r="F5648" s="261">
        <v>1097.599976</v>
      </c>
      <c r="G5648" s="260">
        <v>588900000</v>
      </c>
      <c r="H5648" s="263">
        <f t="shared" si="88"/>
        <v>4.9165433089466198E-3</v>
      </c>
      <c r="I5648" s="262"/>
      <c r="J5648" s="266">
        <v>5646</v>
      </c>
      <c r="K5648">
        <v>4.9165433089466198E-3</v>
      </c>
      <c r="L5648" s="267">
        <v>5.0010327277706067E-3</v>
      </c>
    </row>
    <row r="5649" spans="1:12" ht="14.4" x14ac:dyDescent="0.3">
      <c r="A5649" s="8">
        <v>35942</v>
      </c>
      <c r="B5649" s="260">
        <v>1094.0200199999999</v>
      </c>
      <c r="C5649" s="260">
        <v>1094.4399410000001</v>
      </c>
      <c r="D5649" s="260">
        <v>1074.3900149999999</v>
      </c>
      <c r="E5649" s="260">
        <v>1092.2299800000001</v>
      </c>
      <c r="F5649" s="261">
        <v>1092.2299800000001</v>
      </c>
      <c r="G5649" s="260">
        <v>682040000</v>
      </c>
      <c r="H5649" s="263">
        <f t="shared" si="88"/>
        <v>-1.636204061420981E-3</v>
      </c>
      <c r="I5649" s="262"/>
      <c r="J5649" s="266">
        <v>5647</v>
      </c>
      <c r="K5649">
        <v>-1.636204061420981E-3</v>
      </c>
      <c r="L5649" s="267">
        <v>5.0071707174863958E-3</v>
      </c>
    </row>
    <row r="5650" spans="1:12" ht="14.4" x14ac:dyDescent="0.3">
      <c r="A5650" s="8">
        <v>35941</v>
      </c>
      <c r="B5650" s="260">
        <v>1110.469971</v>
      </c>
      <c r="C5650" s="260">
        <v>1116.790039</v>
      </c>
      <c r="D5650" s="260">
        <v>1094.01001</v>
      </c>
      <c r="E5650" s="260">
        <v>1094.0200199999999</v>
      </c>
      <c r="F5650" s="261">
        <v>1094.0200199999999</v>
      </c>
      <c r="G5650" s="260">
        <v>541410000</v>
      </c>
      <c r="H5650" s="263">
        <f t="shared" si="88"/>
        <v>-1.4813503678254849E-2</v>
      </c>
      <c r="I5650" s="262"/>
      <c r="J5650" s="266">
        <v>5648</v>
      </c>
      <c r="K5650">
        <v>-1.4813503678254849E-2</v>
      </c>
      <c r="L5650" s="267">
        <v>5.0156825917878978E-3</v>
      </c>
    </row>
    <row r="5651" spans="1:12" ht="14.4" x14ac:dyDescent="0.3">
      <c r="A5651" s="8">
        <v>35937</v>
      </c>
      <c r="B5651" s="260">
        <v>1114.6400149999999</v>
      </c>
      <c r="C5651" s="260">
        <v>1116.8900149999999</v>
      </c>
      <c r="D5651" s="260">
        <v>1107.98999</v>
      </c>
      <c r="E5651" s="260">
        <v>1110.469971</v>
      </c>
      <c r="F5651" s="261">
        <v>1110.469971</v>
      </c>
      <c r="G5651" s="260">
        <v>444070000</v>
      </c>
      <c r="H5651" s="263">
        <f t="shared" si="88"/>
        <v>-3.7411576328523983E-3</v>
      </c>
      <c r="I5651" s="262"/>
      <c r="J5651" s="266">
        <v>5649</v>
      </c>
      <c r="K5651">
        <v>-3.7411576328523983E-3</v>
      </c>
      <c r="L5651" s="267">
        <v>5.0161499242103542E-3</v>
      </c>
    </row>
    <row r="5652" spans="1:12" ht="14.4" x14ac:dyDescent="0.3">
      <c r="A5652" s="8">
        <v>35936</v>
      </c>
      <c r="B5652" s="260">
        <v>1119.0600589999999</v>
      </c>
      <c r="C5652" s="260">
        <v>1124.4499510000001</v>
      </c>
      <c r="D5652" s="260">
        <v>1111.9399410000001</v>
      </c>
      <c r="E5652" s="260">
        <v>1114.6400149999999</v>
      </c>
      <c r="F5652" s="261">
        <v>1114.6400149999999</v>
      </c>
      <c r="G5652" s="260">
        <v>551970000</v>
      </c>
      <c r="H5652" s="263">
        <f t="shared" si="88"/>
        <v>-3.9497826452225852E-3</v>
      </c>
      <c r="I5652" s="262"/>
      <c r="J5652" s="266">
        <v>5650</v>
      </c>
      <c r="K5652">
        <v>-3.9497826452225852E-3</v>
      </c>
      <c r="L5652" s="267">
        <v>5.0221327050491461E-3</v>
      </c>
    </row>
    <row r="5653" spans="1:12" ht="14.4" x14ac:dyDescent="0.3">
      <c r="A5653" s="8">
        <v>35935</v>
      </c>
      <c r="B5653" s="260">
        <v>1109.5200199999999</v>
      </c>
      <c r="C5653" s="260">
        <v>1119.079956</v>
      </c>
      <c r="D5653" s="260">
        <v>1107.51001</v>
      </c>
      <c r="E5653" s="260">
        <v>1119.0600589999999</v>
      </c>
      <c r="F5653" s="261">
        <v>1119.0600589999999</v>
      </c>
      <c r="G5653" s="260">
        <v>587240000</v>
      </c>
      <c r="H5653" s="263">
        <f t="shared" si="88"/>
        <v>8.5983477792496068E-3</v>
      </c>
      <c r="I5653" s="262"/>
      <c r="J5653" s="266">
        <v>5651</v>
      </c>
      <c r="K5653">
        <v>8.5983477792496068E-3</v>
      </c>
      <c r="L5653" s="267">
        <v>5.0235251643383572E-3</v>
      </c>
    </row>
    <row r="5654" spans="1:12" ht="14.4" x14ac:dyDescent="0.3">
      <c r="A5654" s="8">
        <v>35934</v>
      </c>
      <c r="B5654" s="260">
        <v>1105.8199460000001</v>
      </c>
      <c r="C5654" s="260">
        <v>1113.5</v>
      </c>
      <c r="D5654" s="260">
        <v>1105.8199460000001</v>
      </c>
      <c r="E5654" s="260">
        <v>1109.5200199999999</v>
      </c>
      <c r="F5654" s="261">
        <v>1109.5200199999999</v>
      </c>
      <c r="G5654" s="260">
        <v>566020000</v>
      </c>
      <c r="H5654" s="263">
        <f t="shared" si="88"/>
        <v>3.3460004165993388E-3</v>
      </c>
      <c r="I5654" s="262"/>
      <c r="J5654" s="266">
        <v>5652</v>
      </c>
      <c r="K5654">
        <v>3.3460004165993388E-3</v>
      </c>
      <c r="L5654" s="267">
        <v>5.0270953573548936E-3</v>
      </c>
    </row>
    <row r="5655" spans="1:12" ht="14.4" x14ac:dyDescent="0.3">
      <c r="A5655" s="8">
        <v>35933</v>
      </c>
      <c r="B5655" s="260">
        <v>1108.7299800000001</v>
      </c>
      <c r="C5655" s="260">
        <v>1112.4399410000001</v>
      </c>
      <c r="D5655" s="260">
        <v>1097.98999</v>
      </c>
      <c r="E5655" s="260">
        <v>1105.8199460000001</v>
      </c>
      <c r="F5655" s="261">
        <v>1105.8199460000001</v>
      </c>
      <c r="G5655" s="260">
        <v>519100000</v>
      </c>
      <c r="H5655" s="263">
        <f t="shared" si="88"/>
        <v>-2.6246552835163671E-3</v>
      </c>
      <c r="I5655" s="262"/>
      <c r="J5655" s="266">
        <v>5653</v>
      </c>
      <c r="K5655">
        <v>-2.6246552835163671E-3</v>
      </c>
      <c r="L5655" s="267">
        <v>5.0271358414113359E-3</v>
      </c>
    </row>
    <row r="5656" spans="1:12" ht="14.4" x14ac:dyDescent="0.3">
      <c r="A5656" s="8">
        <v>35930</v>
      </c>
      <c r="B5656" s="260">
        <v>1117.369995</v>
      </c>
      <c r="C5656" s="260">
        <v>1118.660034</v>
      </c>
      <c r="D5656" s="260">
        <v>1107.1099850000001</v>
      </c>
      <c r="E5656" s="260">
        <v>1108.7299800000001</v>
      </c>
      <c r="F5656" s="261">
        <v>1108.7299800000001</v>
      </c>
      <c r="G5656" s="260">
        <v>621990000</v>
      </c>
      <c r="H5656" s="263">
        <f t="shared" si="88"/>
        <v>-7.7324566067302966E-3</v>
      </c>
      <c r="I5656" s="262"/>
      <c r="J5656" s="266">
        <v>5654</v>
      </c>
      <c r="K5656">
        <v>-7.7324566067302966E-3</v>
      </c>
      <c r="L5656" s="267">
        <v>5.0318906740367073E-3</v>
      </c>
    </row>
    <row r="5657" spans="1:12" ht="14.4" x14ac:dyDescent="0.3">
      <c r="A5657" s="8">
        <v>35929</v>
      </c>
      <c r="B5657" s="260">
        <v>1118.8599850000001</v>
      </c>
      <c r="C5657" s="260">
        <v>1124.030029</v>
      </c>
      <c r="D5657" s="260">
        <v>1112.4300539999999</v>
      </c>
      <c r="E5657" s="260">
        <v>1117.369995</v>
      </c>
      <c r="F5657" s="261">
        <v>1117.369995</v>
      </c>
      <c r="G5657" s="260">
        <v>578380000</v>
      </c>
      <c r="H5657" s="263">
        <f t="shared" si="88"/>
        <v>-1.331703716260828E-3</v>
      </c>
      <c r="I5657" s="262"/>
      <c r="J5657" s="266">
        <v>5655</v>
      </c>
      <c r="K5657">
        <v>-1.331703716260828E-3</v>
      </c>
      <c r="L5657" s="267">
        <v>5.031975873670178E-3</v>
      </c>
    </row>
    <row r="5658" spans="1:12" ht="14.4" x14ac:dyDescent="0.3">
      <c r="A5658" s="8">
        <v>35928</v>
      </c>
      <c r="B5658" s="260">
        <v>1115.790039</v>
      </c>
      <c r="C5658" s="260">
        <v>1122.219971</v>
      </c>
      <c r="D5658" s="260">
        <v>1114.9300539999999</v>
      </c>
      <c r="E5658" s="260">
        <v>1118.8599850000001</v>
      </c>
      <c r="F5658" s="261">
        <v>1118.8599850000001</v>
      </c>
      <c r="G5658" s="260">
        <v>600010000</v>
      </c>
      <c r="H5658" s="263">
        <f t="shared" si="88"/>
        <v>2.7513653041314457E-3</v>
      </c>
      <c r="I5658" s="262"/>
      <c r="J5658" s="266">
        <v>5656</v>
      </c>
      <c r="K5658">
        <v>2.7513653041314457E-3</v>
      </c>
      <c r="L5658" s="267">
        <v>5.0329647803149594E-3</v>
      </c>
    </row>
    <row r="5659" spans="1:12" ht="14.4" x14ac:dyDescent="0.3">
      <c r="A5659" s="8">
        <v>35927</v>
      </c>
      <c r="B5659" s="260">
        <v>1106.6400149999999</v>
      </c>
      <c r="C5659" s="260">
        <v>1115.959961</v>
      </c>
      <c r="D5659" s="260">
        <v>1102.780029</v>
      </c>
      <c r="E5659" s="260">
        <v>1115.790039</v>
      </c>
      <c r="F5659" s="261">
        <v>1115.790039</v>
      </c>
      <c r="G5659" s="260">
        <v>604420000</v>
      </c>
      <c r="H5659" s="263">
        <f t="shared" si="88"/>
        <v>8.2682930998117139E-3</v>
      </c>
      <c r="I5659" s="262"/>
      <c r="J5659" s="266">
        <v>5657</v>
      </c>
      <c r="K5659">
        <v>8.2682930998117139E-3</v>
      </c>
      <c r="L5659" s="267">
        <v>5.0358856051554253E-3</v>
      </c>
    </row>
    <row r="5660" spans="1:12" ht="14.4" x14ac:dyDescent="0.3">
      <c r="A5660" s="8">
        <v>35926</v>
      </c>
      <c r="B5660" s="260">
        <v>1108.1400149999999</v>
      </c>
      <c r="C5660" s="260">
        <v>1119.130005</v>
      </c>
      <c r="D5660" s="260">
        <v>1103.719971</v>
      </c>
      <c r="E5660" s="260">
        <v>1106.6400149999999</v>
      </c>
      <c r="F5660" s="261">
        <v>1106.6400149999999</v>
      </c>
      <c r="G5660" s="260">
        <v>560840000</v>
      </c>
      <c r="H5660" s="263">
        <f t="shared" si="88"/>
        <v>-1.3536195604307278E-3</v>
      </c>
      <c r="I5660" s="262"/>
      <c r="J5660" s="266">
        <v>5658</v>
      </c>
      <c r="K5660">
        <v>-1.3536195604307278E-3</v>
      </c>
      <c r="L5660" s="267">
        <v>5.0433729513440825E-3</v>
      </c>
    </row>
    <row r="5661" spans="1:12" ht="14.4" x14ac:dyDescent="0.3">
      <c r="A5661" s="8">
        <v>35923</v>
      </c>
      <c r="B5661" s="260">
        <v>1095.1400149999999</v>
      </c>
      <c r="C5661" s="260">
        <v>1111.420044</v>
      </c>
      <c r="D5661" s="260">
        <v>1094.530029</v>
      </c>
      <c r="E5661" s="260">
        <v>1108.1400149999999</v>
      </c>
      <c r="F5661" s="261">
        <v>1108.1400149999999</v>
      </c>
      <c r="G5661" s="260">
        <v>567890000</v>
      </c>
      <c r="H5661" s="263">
        <f t="shared" si="88"/>
        <v>1.1870628250215112E-2</v>
      </c>
      <c r="I5661" s="262"/>
      <c r="J5661" s="266">
        <v>5659</v>
      </c>
      <c r="K5661">
        <v>1.1870628250215112E-2</v>
      </c>
      <c r="L5661" s="267">
        <v>5.0454684711560231E-3</v>
      </c>
    </row>
    <row r="5662" spans="1:12" ht="14.4" x14ac:dyDescent="0.3">
      <c r="A5662" s="8">
        <v>35922</v>
      </c>
      <c r="B5662" s="260">
        <v>1104.920044</v>
      </c>
      <c r="C5662" s="260">
        <v>1105.579956</v>
      </c>
      <c r="D5662" s="260">
        <v>1094.589966</v>
      </c>
      <c r="E5662" s="260">
        <v>1095.1400149999999</v>
      </c>
      <c r="F5662" s="261">
        <v>1095.1400149999999</v>
      </c>
      <c r="G5662" s="260">
        <v>582240000</v>
      </c>
      <c r="H5662" s="263">
        <f t="shared" si="88"/>
        <v>-8.851345446313592E-3</v>
      </c>
      <c r="I5662" s="262"/>
      <c r="J5662" s="266">
        <v>5660</v>
      </c>
      <c r="K5662">
        <v>-8.851345446313592E-3</v>
      </c>
      <c r="L5662" s="267">
        <v>5.0476066173305327E-3</v>
      </c>
    </row>
    <row r="5663" spans="1:12" ht="14.4" x14ac:dyDescent="0.3">
      <c r="A5663" s="8">
        <v>35921</v>
      </c>
      <c r="B5663" s="260">
        <v>1115.5</v>
      </c>
      <c r="C5663" s="260">
        <v>1118.3900149999999</v>
      </c>
      <c r="D5663" s="260">
        <v>1104.6400149999999</v>
      </c>
      <c r="E5663" s="260">
        <v>1104.920044</v>
      </c>
      <c r="F5663" s="261">
        <v>1104.920044</v>
      </c>
      <c r="G5663" s="260">
        <v>606540000</v>
      </c>
      <c r="H5663" s="263">
        <f t="shared" si="88"/>
        <v>-9.4844966382788328E-3</v>
      </c>
      <c r="I5663" s="262"/>
      <c r="J5663" s="266">
        <v>5661</v>
      </c>
      <c r="K5663">
        <v>-9.4844966382788328E-3</v>
      </c>
      <c r="L5663" s="267">
        <v>5.0523932931883977E-3</v>
      </c>
    </row>
    <row r="5664" spans="1:12" ht="14.4" x14ac:dyDescent="0.3">
      <c r="A5664" s="8">
        <v>35920</v>
      </c>
      <c r="B5664" s="260">
        <v>1122.0699460000001</v>
      </c>
      <c r="C5664" s="260">
        <v>1122.0699460000001</v>
      </c>
      <c r="D5664" s="260">
        <v>1111.160034</v>
      </c>
      <c r="E5664" s="260">
        <v>1115.5</v>
      </c>
      <c r="F5664" s="261">
        <v>1115.5</v>
      </c>
      <c r="G5664" s="260">
        <v>583630000</v>
      </c>
      <c r="H5664" s="263">
        <f t="shared" si="88"/>
        <v>-5.8552018289241949E-3</v>
      </c>
      <c r="I5664" s="262"/>
      <c r="J5664" s="266">
        <v>5662</v>
      </c>
      <c r="K5664">
        <v>-5.8552018289241949E-3</v>
      </c>
      <c r="L5664" s="267">
        <v>5.0544855671341782E-3</v>
      </c>
    </row>
    <row r="5665" spans="1:12" ht="14.4" x14ac:dyDescent="0.3">
      <c r="A5665" s="8">
        <v>35919</v>
      </c>
      <c r="B5665" s="260">
        <v>1121</v>
      </c>
      <c r="C5665" s="260">
        <v>1130.5200199999999</v>
      </c>
      <c r="D5665" s="260">
        <v>1121</v>
      </c>
      <c r="E5665" s="260">
        <v>1122.0699460000001</v>
      </c>
      <c r="F5665" s="261">
        <v>1122.0699460000001</v>
      </c>
      <c r="G5665" s="260">
        <v>551700000</v>
      </c>
      <c r="H5665" s="263">
        <f t="shared" si="88"/>
        <v>9.5445673505804873E-4</v>
      </c>
      <c r="I5665" s="262"/>
      <c r="J5665" s="266">
        <v>5663</v>
      </c>
      <c r="K5665">
        <v>9.5445673505804873E-4</v>
      </c>
      <c r="L5665" s="267">
        <v>5.0548125183028344E-3</v>
      </c>
    </row>
    <row r="5666" spans="1:12" ht="14.4" x14ac:dyDescent="0.3">
      <c r="A5666" s="8">
        <v>35916</v>
      </c>
      <c r="B5666" s="260">
        <v>1111.75</v>
      </c>
      <c r="C5666" s="260">
        <v>1121.0200199999999</v>
      </c>
      <c r="D5666" s="260">
        <v>1111.75</v>
      </c>
      <c r="E5666" s="260">
        <v>1121</v>
      </c>
      <c r="F5666" s="261">
        <v>1121</v>
      </c>
      <c r="G5666" s="260">
        <v>581970000</v>
      </c>
      <c r="H5666" s="263">
        <f t="shared" si="88"/>
        <v>8.3202158758713743E-3</v>
      </c>
      <c r="I5666" s="262"/>
      <c r="J5666" s="266">
        <v>5664</v>
      </c>
      <c r="K5666">
        <v>8.3202158758713743E-3</v>
      </c>
      <c r="L5666" s="267">
        <v>5.0551340229658282E-3</v>
      </c>
    </row>
    <row r="5667" spans="1:12" ht="14.4" x14ac:dyDescent="0.3">
      <c r="A5667" s="8">
        <v>35915</v>
      </c>
      <c r="B5667" s="260">
        <v>1094.630005</v>
      </c>
      <c r="C5667" s="260">
        <v>1116.969971</v>
      </c>
      <c r="D5667" s="260">
        <v>1094.630005</v>
      </c>
      <c r="E5667" s="260">
        <v>1111.75</v>
      </c>
      <c r="F5667" s="261">
        <v>1111.75</v>
      </c>
      <c r="G5667" s="260">
        <v>695600000</v>
      </c>
      <c r="H5667" s="263">
        <f t="shared" si="88"/>
        <v>1.5649271051366081E-2</v>
      </c>
      <c r="I5667" s="262"/>
      <c r="J5667" s="266">
        <v>5665</v>
      </c>
      <c r="K5667">
        <v>1.5649271051366081E-2</v>
      </c>
      <c r="L5667" s="267">
        <v>5.071535894656449E-3</v>
      </c>
    </row>
    <row r="5668" spans="1:12" ht="14.4" x14ac:dyDescent="0.3">
      <c r="A5668" s="8">
        <v>35914</v>
      </c>
      <c r="B5668" s="260">
        <v>1085.1099850000001</v>
      </c>
      <c r="C5668" s="260">
        <v>1098.23999</v>
      </c>
      <c r="D5668" s="260">
        <v>1084.650024</v>
      </c>
      <c r="E5668" s="260">
        <v>1094.619995</v>
      </c>
      <c r="F5668" s="261">
        <v>1094.619995</v>
      </c>
      <c r="G5668" s="260">
        <v>638790000</v>
      </c>
      <c r="H5668" s="263">
        <f t="shared" si="88"/>
        <v>8.7640977702365952E-3</v>
      </c>
      <c r="I5668" s="262"/>
      <c r="J5668" s="266">
        <v>5666</v>
      </c>
      <c r="K5668">
        <v>8.7640977702365952E-3</v>
      </c>
      <c r="L5668" s="267">
        <v>5.0716026977129253E-3</v>
      </c>
    </row>
    <row r="5669" spans="1:12" ht="14.4" x14ac:dyDescent="0.3">
      <c r="A5669" s="8">
        <v>35913</v>
      </c>
      <c r="B5669" s="260">
        <v>1086.540039</v>
      </c>
      <c r="C5669" s="260">
        <v>1095.9399410000001</v>
      </c>
      <c r="D5669" s="260">
        <v>1081.48999</v>
      </c>
      <c r="E5669" s="260">
        <v>1085.1099850000001</v>
      </c>
      <c r="F5669" s="261">
        <v>1085.1099850000001</v>
      </c>
      <c r="G5669" s="260">
        <v>678600000</v>
      </c>
      <c r="H5669" s="263">
        <f t="shared" si="88"/>
        <v>-1.3161539829826072E-3</v>
      </c>
      <c r="I5669" s="262"/>
      <c r="J5669" s="266">
        <v>5667</v>
      </c>
      <c r="K5669">
        <v>-1.3161539829826072E-3</v>
      </c>
      <c r="L5669" s="267">
        <v>5.0732958680837787E-3</v>
      </c>
    </row>
    <row r="5670" spans="1:12" ht="14.4" x14ac:dyDescent="0.3">
      <c r="A5670" s="8">
        <v>35912</v>
      </c>
      <c r="B5670" s="260">
        <v>1107.900024</v>
      </c>
      <c r="C5670" s="260">
        <v>1107.900024</v>
      </c>
      <c r="D5670" s="260">
        <v>1076.6999510000001</v>
      </c>
      <c r="E5670" s="260">
        <v>1086.540039</v>
      </c>
      <c r="F5670" s="261">
        <v>1086.540039</v>
      </c>
      <c r="G5670" s="260">
        <v>685960000</v>
      </c>
      <c r="H5670" s="263">
        <f t="shared" si="88"/>
        <v>-1.9279704429359279E-2</v>
      </c>
      <c r="I5670" s="262"/>
      <c r="J5670" s="266">
        <v>5668</v>
      </c>
      <c r="K5670">
        <v>-1.9279704429359279E-2</v>
      </c>
      <c r="L5670" s="267">
        <v>5.0790127765588987E-3</v>
      </c>
    </row>
    <row r="5671" spans="1:12" ht="14.4" x14ac:dyDescent="0.3">
      <c r="A5671" s="8">
        <v>35909</v>
      </c>
      <c r="B5671" s="260">
        <v>1119.579956</v>
      </c>
      <c r="C5671" s="260">
        <v>1122.8100589999999</v>
      </c>
      <c r="D5671" s="260">
        <v>1104.7700199999999</v>
      </c>
      <c r="E5671" s="260">
        <v>1107.900024</v>
      </c>
      <c r="F5671" s="261">
        <v>1107.900024</v>
      </c>
      <c r="G5671" s="260">
        <v>633890000</v>
      </c>
      <c r="H5671" s="263">
        <f t="shared" si="88"/>
        <v>-1.0432423282861994E-2</v>
      </c>
      <c r="I5671" s="262"/>
      <c r="J5671" s="266">
        <v>5669</v>
      </c>
      <c r="K5671">
        <v>-1.0432423282861994E-2</v>
      </c>
      <c r="L5671" s="267">
        <v>5.0808142654865879E-3</v>
      </c>
    </row>
    <row r="5672" spans="1:12" ht="14.4" x14ac:dyDescent="0.3">
      <c r="A5672" s="8">
        <v>35908</v>
      </c>
      <c r="B5672" s="260">
        <v>1130.540039</v>
      </c>
      <c r="C5672" s="260">
        <v>1130.540039</v>
      </c>
      <c r="D5672" s="260">
        <v>1117.48999</v>
      </c>
      <c r="E5672" s="260">
        <v>1119.579956</v>
      </c>
      <c r="F5672" s="261">
        <v>1119.579956</v>
      </c>
      <c r="G5672" s="260">
        <v>653190000</v>
      </c>
      <c r="H5672" s="263">
        <f t="shared" si="88"/>
        <v>-9.6945553646153888E-3</v>
      </c>
      <c r="I5672" s="262"/>
      <c r="J5672" s="266">
        <v>5670</v>
      </c>
      <c r="K5672">
        <v>-9.6945553646153888E-3</v>
      </c>
      <c r="L5672" s="267">
        <v>5.0809811253350158E-3</v>
      </c>
    </row>
    <row r="5673" spans="1:12" ht="14.4" x14ac:dyDescent="0.3">
      <c r="A5673" s="8">
        <v>35907</v>
      </c>
      <c r="B5673" s="260">
        <v>1126.670044</v>
      </c>
      <c r="C5673" s="260">
        <v>1132.9799800000001</v>
      </c>
      <c r="D5673" s="260">
        <v>1126.290039</v>
      </c>
      <c r="E5673" s="260">
        <v>1130.540039</v>
      </c>
      <c r="F5673" s="261">
        <v>1130.540039</v>
      </c>
      <c r="G5673" s="260">
        <v>696740000</v>
      </c>
      <c r="H5673" s="263">
        <f t="shared" si="88"/>
        <v>3.4348965081741514E-3</v>
      </c>
      <c r="I5673" s="262"/>
      <c r="J5673" s="266">
        <v>5671</v>
      </c>
      <c r="K5673">
        <v>3.4348965081741514E-3</v>
      </c>
      <c r="L5673" s="267">
        <v>5.08427630555264E-3</v>
      </c>
    </row>
    <row r="5674" spans="1:12" ht="14.4" x14ac:dyDescent="0.3">
      <c r="A5674" s="8">
        <v>35906</v>
      </c>
      <c r="B5674" s="260">
        <v>1123.650024</v>
      </c>
      <c r="C5674" s="260">
        <v>1129.650024</v>
      </c>
      <c r="D5674" s="260">
        <v>1119.540039</v>
      </c>
      <c r="E5674" s="260">
        <v>1126.670044</v>
      </c>
      <c r="F5674" s="261">
        <v>1126.670044</v>
      </c>
      <c r="G5674" s="260">
        <v>675640000</v>
      </c>
      <c r="H5674" s="263">
        <f t="shared" si="88"/>
        <v>2.687687389752533E-3</v>
      </c>
      <c r="I5674" s="262"/>
      <c r="J5674" s="266">
        <v>5672</v>
      </c>
      <c r="K5674">
        <v>2.687687389752533E-3</v>
      </c>
      <c r="L5674" s="267">
        <v>5.0874804159597893E-3</v>
      </c>
    </row>
    <row r="5675" spans="1:12" ht="14.4" x14ac:dyDescent="0.3">
      <c r="A5675" s="8">
        <v>35905</v>
      </c>
      <c r="B5675" s="260">
        <v>1122.719971</v>
      </c>
      <c r="C5675" s="260">
        <v>1124.880005</v>
      </c>
      <c r="D5675" s="260">
        <v>1118.4300539999999</v>
      </c>
      <c r="E5675" s="260">
        <v>1123.650024</v>
      </c>
      <c r="F5675" s="261">
        <v>1123.650024</v>
      </c>
      <c r="G5675" s="260">
        <v>595190000</v>
      </c>
      <c r="H5675" s="263">
        <f t="shared" si="88"/>
        <v>8.2839267495317718E-4</v>
      </c>
      <c r="I5675" s="262"/>
      <c r="J5675" s="266">
        <v>5673</v>
      </c>
      <c r="K5675">
        <v>8.2839267495317718E-4</v>
      </c>
      <c r="L5675" s="267">
        <v>5.0952969029336619E-3</v>
      </c>
    </row>
    <row r="5676" spans="1:12" ht="14.4" x14ac:dyDescent="0.3">
      <c r="A5676" s="8">
        <v>35902</v>
      </c>
      <c r="B5676" s="260">
        <v>1108.170044</v>
      </c>
      <c r="C5676" s="260">
        <v>1122.719971</v>
      </c>
      <c r="D5676" s="260">
        <v>1104.9499510000001</v>
      </c>
      <c r="E5676" s="260">
        <v>1122.719971</v>
      </c>
      <c r="F5676" s="261">
        <v>1122.719971</v>
      </c>
      <c r="G5676" s="260">
        <v>672290000</v>
      </c>
      <c r="H5676" s="263">
        <f t="shared" si="88"/>
        <v>1.3129688064370764E-2</v>
      </c>
      <c r="I5676" s="262"/>
      <c r="J5676" s="266">
        <v>5674</v>
      </c>
      <c r="K5676">
        <v>1.3129688064370764E-2</v>
      </c>
      <c r="L5676" s="267">
        <v>5.0988665034832851E-3</v>
      </c>
    </row>
    <row r="5677" spans="1:12" ht="14.4" x14ac:dyDescent="0.3">
      <c r="A5677" s="8">
        <v>35901</v>
      </c>
      <c r="B5677" s="260">
        <v>1119.3199460000001</v>
      </c>
      <c r="C5677" s="260">
        <v>1119.3199460000001</v>
      </c>
      <c r="D5677" s="260">
        <v>1105.2700199999999</v>
      </c>
      <c r="E5677" s="260">
        <v>1108.170044</v>
      </c>
      <c r="F5677" s="261">
        <v>1108.170044</v>
      </c>
      <c r="G5677" s="260">
        <v>699570000</v>
      </c>
      <c r="H5677" s="263">
        <f t="shared" si="88"/>
        <v>-9.9613180662467271E-3</v>
      </c>
      <c r="I5677" s="262"/>
      <c r="J5677" s="266">
        <v>5675</v>
      </c>
      <c r="K5677">
        <v>-9.9613180662467271E-3</v>
      </c>
      <c r="L5677" s="267">
        <v>5.1059950967726154E-3</v>
      </c>
    </row>
    <row r="5678" spans="1:12" ht="14.4" x14ac:dyDescent="0.3">
      <c r="A5678" s="8">
        <v>35900</v>
      </c>
      <c r="B5678" s="260">
        <v>1115.75</v>
      </c>
      <c r="C5678" s="260">
        <v>1119.900024</v>
      </c>
      <c r="D5678" s="260">
        <v>1112.23999</v>
      </c>
      <c r="E5678" s="260">
        <v>1119.3199460000001</v>
      </c>
      <c r="F5678" s="261">
        <v>1119.3199460000001</v>
      </c>
      <c r="G5678" s="260">
        <v>685020000</v>
      </c>
      <c r="H5678" s="263">
        <f t="shared" si="88"/>
        <v>3.199593098812523E-3</v>
      </c>
      <c r="I5678" s="262"/>
      <c r="J5678" s="266">
        <v>5676</v>
      </c>
      <c r="K5678">
        <v>3.199593098812523E-3</v>
      </c>
      <c r="L5678" s="267">
        <v>5.1065289517143175E-3</v>
      </c>
    </row>
    <row r="5679" spans="1:12" ht="14.4" x14ac:dyDescent="0.3">
      <c r="A5679" s="8">
        <v>35899</v>
      </c>
      <c r="B5679" s="260">
        <v>1109.6899410000001</v>
      </c>
      <c r="C5679" s="260">
        <v>1115.9499510000001</v>
      </c>
      <c r="D5679" s="260">
        <v>1109.4799800000001</v>
      </c>
      <c r="E5679" s="260">
        <v>1115.75</v>
      </c>
      <c r="F5679" s="261">
        <v>1115.75</v>
      </c>
      <c r="G5679" s="260">
        <v>613730000</v>
      </c>
      <c r="H5679" s="263">
        <f t="shared" si="88"/>
        <v>5.4610380576567827E-3</v>
      </c>
      <c r="I5679" s="262"/>
      <c r="J5679" s="266">
        <v>5677</v>
      </c>
      <c r="K5679">
        <v>5.4610380576567827E-3</v>
      </c>
      <c r="L5679" s="267">
        <v>5.1067586425016485E-3</v>
      </c>
    </row>
    <row r="5680" spans="1:12" ht="14.4" x14ac:dyDescent="0.3">
      <c r="A5680" s="8">
        <v>35898</v>
      </c>
      <c r="B5680" s="260">
        <v>1110.670044</v>
      </c>
      <c r="C5680" s="260">
        <v>1110.75</v>
      </c>
      <c r="D5680" s="260">
        <v>1100.599976</v>
      </c>
      <c r="E5680" s="260">
        <v>1109.6899410000001</v>
      </c>
      <c r="F5680" s="261">
        <v>1109.6899410000001</v>
      </c>
      <c r="G5680" s="260">
        <v>564480000</v>
      </c>
      <c r="H5680" s="263">
        <f t="shared" si="88"/>
        <v>-8.8244299492412691E-4</v>
      </c>
      <c r="I5680" s="262"/>
      <c r="J5680" s="266">
        <v>5678</v>
      </c>
      <c r="K5680">
        <v>-8.8244299492412691E-4</v>
      </c>
      <c r="L5680" s="267">
        <v>5.108347763675497E-3</v>
      </c>
    </row>
    <row r="5681" spans="1:12" ht="14.4" x14ac:dyDescent="0.3">
      <c r="A5681" s="8">
        <v>35894</v>
      </c>
      <c r="B5681" s="260">
        <v>1101.650024</v>
      </c>
      <c r="C5681" s="260">
        <v>1111.4499510000001</v>
      </c>
      <c r="D5681" s="260">
        <v>1101.650024</v>
      </c>
      <c r="E5681" s="260">
        <v>1110.670044</v>
      </c>
      <c r="F5681" s="261">
        <v>1110.670044</v>
      </c>
      <c r="G5681" s="260">
        <v>548940000</v>
      </c>
      <c r="H5681" s="263">
        <f t="shared" si="88"/>
        <v>8.1877363985787301E-3</v>
      </c>
      <c r="I5681" s="262"/>
      <c r="J5681" s="266">
        <v>5679</v>
      </c>
      <c r="K5681">
        <v>8.1877363985787301E-3</v>
      </c>
      <c r="L5681" s="267">
        <v>5.1103292212790318E-3</v>
      </c>
    </row>
    <row r="5682" spans="1:12" ht="14.4" x14ac:dyDescent="0.3">
      <c r="A5682" s="8">
        <v>35893</v>
      </c>
      <c r="B5682" s="260">
        <v>1109.5500489999999</v>
      </c>
      <c r="C5682" s="260">
        <v>1111.599976</v>
      </c>
      <c r="D5682" s="260">
        <v>1098.209961</v>
      </c>
      <c r="E5682" s="260">
        <v>1101.650024</v>
      </c>
      <c r="F5682" s="261">
        <v>1101.650024</v>
      </c>
      <c r="G5682" s="260">
        <v>616330000</v>
      </c>
      <c r="H5682" s="263">
        <f t="shared" si="88"/>
        <v>-7.1200258222870981E-3</v>
      </c>
      <c r="I5682" s="262"/>
      <c r="J5682" s="266">
        <v>5680</v>
      </c>
      <c r="K5682">
        <v>-7.1200258222870981E-3</v>
      </c>
      <c r="L5682" s="267">
        <v>5.1114588194869489E-3</v>
      </c>
    </row>
    <row r="5683" spans="1:12" ht="14.4" x14ac:dyDescent="0.3">
      <c r="A5683" s="8">
        <v>35892</v>
      </c>
      <c r="B5683" s="260">
        <v>1121.380005</v>
      </c>
      <c r="C5683" s="260">
        <v>1121.380005</v>
      </c>
      <c r="D5683" s="260">
        <v>1102.4399410000001</v>
      </c>
      <c r="E5683" s="260">
        <v>1109.5500489999999</v>
      </c>
      <c r="F5683" s="261">
        <v>1109.5500489999999</v>
      </c>
      <c r="G5683" s="260">
        <v>670760000</v>
      </c>
      <c r="H5683" s="263">
        <f t="shared" si="88"/>
        <v>-1.0549462222665579E-2</v>
      </c>
      <c r="I5683" s="262"/>
      <c r="J5683" s="266">
        <v>5681</v>
      </c>
      <c r="K5683">
        <v>-1.0549462222665579E-2</v>
      </c>
      <c r="L5683" s="267">
        <v>5.1141359803923026E-3</v>
      </c>
    </row>
    <row r="5684" spans="1:12" ht="14.4" x14ac:dyDescent="0.3">
      <c r="A5684" s="8">
        <v>35891</v>
      </c>
      <c r="B5684" s="260">
        <v>1122.6999510000001</v>
      </c>
      <c r="C5684" s="260">
        <v>1131.98999</v>
      </c>
      <c r="D5684" s="260">
        <v>1121.369995</v>
      </c>
      <c r="E5684" s="260">
        <v>1121.380005</v>
      </c>
      <c r="F5684" s="261">
        <v>1121.380005</v>
      </c>
      <c r="G5684" s="260">
        <v>625810000</v>
      </c>
      <c r="H5684" s="263">
        <f t="shared" si="88"/>
        <v>-1.1756890154171501E-3</v>
      </c>
      <c r="I5684" s="262"/>
      <c r="J5684" s="266">
        <v>5682</v>
      </c>
      <c r="K5684">
        <v>-1.1756890154171501E-3</v>
      </c>
      <c r="L5684" s="267">
        <v>5.1168426285272059E-3</v>
      </c>
    </row>
    <row r="5685" spans="1:12" ht="14.4" x14ac:dyDescent="0.3">
      <c r="A5685" s="8">
        <v>35888</v>
      </c>
      <c r="B5685" s="260">
        <v>1120.01001</v>
      </c>
      <c r="C5685" s="260">
        <v>1126.3599850000001</v>
      </c>
      <c r="D5685" s="260">
        <v>1118.119995</v>
      </c>
      <c r="E5685" s="260">
        <v>1122.6999510000001</v>
      </c>
      <c r="F5685" s="261">
        <v>1122.6999510000001</v>
      </c>
      <c r="G5685" s="260">
        <v>653880000</v>
      </c>
      <c r="H5685" s="263">
        <f t="shared" si="88"/>
        <v>2.4017115704172056E-3</v>
      </c>
      <c r="I5685" s="262"/>
      <c r="J5685" s="266">
        <v>5683</v>
      </c>
      <c r="K5685">
        <v>2.4017115704172056E-3</v>
      </c>
      <c r="L5685" s="267">
        <v>5.1171081156025575E-3</v>
      </c>
    </row>
    <row r="5686" spans="1:12" ht="14.4" x14ac:dyDescent="0.3">
      <c r="A5686" s="8">
        <v>35887</v>
      </c>
      <c r="B5686" s="260">
        <v>1108.150024</v>
      </c>
      <c r="C5686" s="260">
        <v>1121.01001</v>
      </c>
      <c r="D5686" s="260">
        <v>1107.8900149999999</v>
      </c>
      <c r="E5686" s="260">
        <v>1120.01001</v>
      </c>
      <c r="F5686" s="261">
        <v>1120.01001</v>
      </c>
      <c r="G5686" s="260">
        <v>674340000</v>
      </c>
      <c r="H5686" s="263">
        <f t="shared" si="88"/>
        <v>1.0702509356260173E-2</v>
      </c>
      <c r="I5686" s="262"/>
      <c r="J5686" s="266">
        <v>5684</v>
      </c>
      <c r="K5686">
        <v>1.0702509356260173E-2</v>
      </c>
      <c r="L5686" s="267">
        <v>5.1190515100920471E-3</v>
      </c>
    </row>
    <row r="5687" spans="1:12" ht="14.4" x14ac:dyDescent="0.3">
      <c r="A5687" s="8">
        <v>35886</v>
      </c>
      <c r="B5687" s="260">
        <v>1101.75</v>
      </c>
      <c r="C5687" s="260">
        <v>1109.1899410000001</v>
      </c>
      <c r="D5687" s="260">
        <v>1095.290039</v>
      </c>
      <c r="E5687" s="260">
        <v>1108.150024</v>
      </c>
      <c r="F5687" s="261">
        <v>1108.150024</v>
      </c>
      <c r="G5687" s="260">
        <v>677310000</v>
      </c>
      <c r="H5687" s="263">
        <f t="shared" si="88"/>
        <v>5.8089621057408943E-3</v>
      </c>
      <c r="I5687" s="262"/>
      <c r="J5687" s="266">
        <v>5685</v>
      </c>
      <c r="K5687">
        <v>5.8089621057408943E-3</v>
      </c>
      <c r="L5687" s="267">
        <v>5.1206197804551656E-3</v>
      </c>
    </row>
    <row r="5688" spans="1:12" ht="14.4" x14ac:dyDescent="0.3">
      <c r="A5688" s="8">
        <v>35885</v>
      </c>
      <c r="B5688" s="260">
        <v>1093.5500489999999</v>
      </c>
      <c r="C5688" s="260">
        <v>1110.130005</v>
      </c>
      <c r="D5688" s="260">
        <v>1093.5500489999999</v>
      </c>
      <c r="E5688" s="260">
        <v>1101.75</v>
      </c>
      <c r="F5688" s="261">
        <v>1101.75</v>
      </c>
      <c r="G5688" s="260">
        <v>674930000</v>
      </c>
      <c r="H5688" s="263">
        <f t="shared" si="88"/>
        <v>7.4524727312174251E-3</v>
      </c>
      <c r="I5688" s="262"/>
      <c r="J5688" s="266">
        <v>5686</v>
      </c>
      <c r="K5688">
        <v>7.4524727312174251E-3</v>
      </c>
      <c r="L5688" s="267">
        <v>5.1269206181848038E-3</v>
      </c>
    </row>
    <row r="5689" spans="1:12" ht="14.4" x14ac:dyDescent="0.3">
      <c r="A5689" s="8">
        <v>35884</v>
      </c>
      <c r="B5689" s="260">
        <v>1095.4399410000001</v>
      </c>
      <c r="C5689" s="260">
        <v>1099.099976</v>
      </c>
      <c r="D5689" s="260">
        <v>1090.0200199999999</v>
      </c>
      <c r="E5689" s="260">
        <v>1093.599976</v>
      </c>
      <c r="F5689" s="261">
        <v>1093.599976</v>
      </c>
      <c r="G5689" s="260">
        <v>497400000</v>
      </c>
      <c r="H5689" s="263">
        <f t="shared" si="88"/>
        <v>-1.6796584925691696E-3</v>
      </c>
      <c r="I5689" s="262"/>
      <c r="J5689" s="266">
        <v>5687</v>
      </c>
      <c r="K5689">
        <v>-1.6796584925691696E-3</v>
      </c>
      <c r="L5689" s="267">
        <v>5.1281665829022646E-3</v>
      </c>
    </row>
    <row r="5690" spans="1:12" ht="14.4" x14ac:dyDescent="0.3">
      <c r="A5690" s="8">
        <v>35881</v>
      </c>
      <c r="B5690" s="260">
        <v>1100.8000489999999</v>
      </c>
      <c r="C5690" s="260">
        <v>1107.1800539999999</v>
      </c>
      <c r="D5690" s="260">
        <v>1091.1400149999999</v>
      </c>
      <c r="E5690" s="260">
        <v>1095.4399410000001</v>
      </c>
      <c r="F5690" s="261">
        <v>1095.4399410000001</v>
      </c>
      <c r="G5690" s="260">
        <v>582190000</v>
      </c>
      <c r="H5690" s="263">
        <f t="shared" si="88"/>
        <v>-4.8692839402297797E-3</v>
      </c>
      <c r="I5690" s="262"/>
      <c r="J5690" s="266">
        <v>5688</v>
      </c>
      <c r="K5690">
        <v>-4.8692839402297797E-3</v>
      </c>
      <c r="L5690" s="267">
        <v>5.1339835387077884E-3</v>
      </c>
    </row>
    <row r="5691" spans="1:12" ht="14.4" x14ac:dyDescent="0.3">
      <c r="A5691" s="8">
        <v>35880</v>
      </c>
      <c r="B5691" s="260">
        <v>1101.9300539999999</v>
      </c>
      <c r="C5691" s="260">
        <v>1106.280029</v>
      </c>
      <c r="D5691" s="260">
        <v>1097</v>
      </c>
      <c r="E5691" s="260">
        <v>1100.8000489999999</v>
      </c>
      <c r="F5691" s="261">
        <v>1100.8000489999999</v>
      </c>
      <c r="G5691" s="260">
        <v>606770000</v>
      </c>
      <c r="H5691" s="263">
        <f t="shared" si="88"/>
        <v>-1.0254779746664236E-3</v>
      </c>
      <c r="I5691" s="262"/>
      <c r="J5691" s="266">
        <v>5689</v>
      </c>
      <c r="K5691">
        <v>-1.0254779746664236E-3</v>
      </c>
      <c r="L5691" s="267">
        <v>5.1350705752667763E-3</v>
      </c>
    </row>
    <row r="5692" spans="1:12" ht="14.4" x14ac:dyDescent="0.3">
      <c r="A5692" s="8">
        <v>35879</v>
      </c>
      <c r="B5692" s="260">
        <v>1105.650024</v>
      </c>
      <c r="C5692" s="260">
        <v>1113.0699460000001</v>
      </c>
      <c r="D5692" s="260">
        <v>1092.839966</v>
      </c>
      <c r="E5692" s="260">
        <v>1101.9300539999999</v>
      </c>
      <c r="F5692" s="261">
        <v>1101.9300539999999</v>
      </c>
      <c r="G5692" s="260">
        <v>676550000</v>
      </c>
      <c r="H5692" s="263">
        <f t="shared" si="88"/>
        <v>-3.3645094914772984E-3</v>
      </c>
      <c r="I5692" s="262"/>
      <c r="J5692" s="266">
        <v>5690</v>
      </c>
      <c r="K5692">
        <v>-3.3645094914772984E-3</v>
      </c>
      <c r="L5692" s="267">
        <v>5.1481957339104684E-3</v>
      </c>
    </row>
    <row r="5693" spans="1:12" ht="14.4" x14ac:dyDescent="0.3">
      <c r="A5693" s="8">
        <v>35878</v>
      </c>
      <c r="B5693" s="260">
        <v>1095.5500489999999</v>
      </c>
      <c r="C5693" s="260">
        <v>1106.75</v>
      </c>
      <c r="D5693" s="260">
        <v>1095.5500489999999</v>
      </c>
      <c r="E5693" s="260">
        <v>1105.650024</v>
      </c>
      <c r="F5693" s="261">
        <v>1105.650024</v>
      </c>
      <c r="G5693" s="260">
        <v>605720000</v>
      </c>
      <c r="H5693" s="263">
        <f t="shared" si="88"/>
        <v>9.2190904552641624E-3</v>
      </c>
      <c r="I5693" s="262"/>
      <c r="J5693" s="266">
        <v>5691</v>
      </c>
      <c r="K5693">
        <v>9.2190904552641624E-3</v>
      </c>
      <c r="L5693" s="267">
        <v>5.1553416904050265E-3</v>
      </c>
    </row>
    <row r="5694" spans="1:12" ht="14.4" x14ac:dyDescent="0.3">
      <c r="A5694" s="8">
        <v>35877</v>
      </c>
      <c r="B5694" s="260">
        <v>1099.160034</v>
      </c>
      <c r="C5694" s="260">
        <v>1101.160034</v>
      </c>
      <c r="D5694" s="260">
        <v>1094.25</v>
      </c>
      <c r="E5694" s="260">
        <v>1095.5500489999999</v>
      </c>
      <c r="F5694" s="261">
        <v>1095.5500489999999</v>
      </c>
      <c r="G5694" s="260">
        <v>631350000</v>
      </c>
      <c r="H5694" s="263">
        <f t="shared" si="88"/>
        <v>-3.2843124643668143E-3</v>
      </c>
      <c r="I5694" s="262"/>
      <c r="J5694" s="266">
        <v>5692</v>
      </c>
      <c r="K5694">
        <v>-3.2843124643668143E-3</v>
      </c>
      <c r="L5694" s="267">
        <v>5.1568390687801438E-3</v>
      </c>
    </row>
    <row r="5695" spans="1:12" ht="14.4" x14ac:dyDescent="0.3">
      <c r="A5695" s="8">
        <v>35874</v>
      </c>
      <c r="B5695" s="260">
        <v>1089.73999</v>
      </c>
      <c r="C5695" s="260">
        <v>1101.040039</v>
      </c>
      <c r="D5695" s="260">
        <v>1089.3900149999999</v>
      </c>
      <c r="E5695" s="260">
        <v>1099.160034</v>
      </c>
      <c r="F5695" s="261">
        <v>1099.160034</v>
      </c>
      <c r="G5695" s="260">
        <v>717310000</v>
      </c>
      <c r="H5695" s="263">
        <f t="shared" si="88"/>
        <v>8.6443042252674976E-3</v>
      </c>
      <c r="I5695" s="262"/>
      <c r="J5695" s="266">
        <v>5693</v>
      </c>
      <c r="K5695">
        <v>8.6443042252674976E-3</v>
      </c>
      <c r="L5695" s="267">
        <v>5.1573223631752128E-3</v>
      </c>
    </row>
    <row r="5696" spans="1:12" ht="14.4" x14ac:dyDescent="0.3">
      <c r="A5696" s="8">
        <v>35873</v>
      </c>
      <c r="B5696" s="260">
        <v>1085.5200199999999</v>
      </c>
      <c r="C5696" s="260">
        <v>1089.73999</v>
      </c>
      <c r="D5696" s="260">
        <v>1084.3000489999999</v>
      </c>
      <c r="E5696" s="260">
        <v>1089.73999</v>
      </c>
      <c r="F5696" s="261">
        <v>1089.73999</v>
      </c>
      <c r="G5696" s="260">
        <v>598240000</v>
      </c>
      <c r="H5696" s="263">
        <f t="shared" si="88"/>
        <v>3.8875100617675419E-3</v>
      </c>
      <c r="I5696" s="262"/>
      <c r="J5696" s="266">
        <v>5694</v>
      </c>
      <c r="K5696">
        <v>3.8875100617675419E-3</v>
      </c>
      <c r="L5696" s="267">
        <v>5.1601315443826519E-3</v>
      </c>
    </row>
    <row r="5697" spans="1:12" ht="14.4" x14ac:dyDescent="0.3">
      <c r="A5697" s="8">
        <v>35872</v>
      </c>
      <c r="B5697" s="260">
        <v>1080.4499510000001</v>
      </c>
      <c r="C5697" s="260">
        <v>1085.5200199999999</v>
      </c>
      <c r="D5697" s="260">
        <v>1077.7700199999999</v>
      </c>
      <c r="E5697" s="260">
        <v>1085.5200199999999</v>
      </c>
      <c r="F5697" s="261">
        <v>1085.5200199999999</v>
      </c>
      <c r="G5697" s="260">
        <v>632690000</v>
      </c>
      <c r="H5697" s="263">
        <f t="shared" si="88"/>
        <v>4.6925533156878963E-3</v>
      </c>
      <c r="I5697" s="262"/>
      <c r="J5697" s="266">
        <v>5695</v>
      </c>
      <c r="K5697">
        <v>4.6925533156878963E-3</v>
      </c>
      <c r="L5697" s="267">
        <v>5.1604953821010402E-3</v>
      </c>
    </row>
    <row r="5698" spans="1:12" ht="14.4" x14ac:dyDescent="0.3">
      <c r="A5698" s="8">
        <v>35871</v>
      </c>
      <c r="B5698" s="260">
        <v>1079.2700199999999</v>
      </c>
      <c r="C5698" s="260">
        <v>1080.5200199999999</v>
      </c>
      <c r="D5698" s="260">
        <v>1073.290039</v>
      </c>
      <c r="E5698" s="260">
        <v>1080.4499510000001</v>
      </c>
      <c r="F5698" s="261">
        <v>1080.4499510000001</v>
      </c>
      <c r="G5698" s="260">
        <v>680960000</v>
      </c>
      <c r="H5698" s="263">
        <f t="shared" si="88"/>
        <v>1.0932676514076841E-3</v>
      </c>
      <c r="I5698" s="262"/>
      <c r="J5698" s="266">
        <v>5696</v>
      </c>
      <c r="K5698">
        <v>1.0932676514076841E-3</v>
      </c>
      <c r="L5698" s="267">
        <v>5.160977845287352E-3</v>
      </c>
    </row>
    <row r="5699" spans="1:12" ht="14.4" x14ac:dyDescent="0.3">
      <c r="A5699" s="8">
        <v>35870</v>
      </c>
      <c r="B5699" s="260">
        <v>1068.6099850000001</v>
      </c>
      <c r="C5699" s="260">
        <v>1079.459961</v>
      </c>
      <c r="D5699" s="260">
        <v>1068.6099850000001</v>
      </c>
      <c r="E5699" s="260">
        <v>1079.2700199999999</v>
      </c>
      <c r="F5699" s="261">
        <v>1079.2700199999999</v>
      </c>
      <c r="G5699" s="260">
        <v>548980000</v>
      </c>
      <c r="H5699" s="263">
        <f t="shared" si="88"/>
        <v>9.9756086407894445E-3</v>
      </c>
      <c r="I5699" s="262"/>
      <c r="J5699" s="266">
        <v>5697</v>
      </c>
      <c r="K5699">
        <v>9.9756086407894445E-3</v>
      </c>
      <c r="L5699" s="267">
        <v>5.1643553978784574E-3</v>
      </c>
    </row>
    <row r="5700" spans="1:12" ht="14.4" x14ac:dyDescent="0.3">
      <c r="A5700" s="8">
        <v>35867</v>
      </c>
      <c r="B5700" s="260">
        <v>1069.920044</v>
      </c>
      <c r="C5700" s="260">
        <v>1075.8599850000001</v>
      </c>
      <c r="D5700" s="260">
        <v>1066.5699460000001</v>
      </c>
      <c r="E5700" s="260">
        <v>1068.6099850000001</v>
      </c>
      <c r="F5700" s="261">
        <v>1068.6099850000001</v>
      </c>
      <c r="G5700" s="260">
        <v>597800000</v>
      </c>
      <c r="H5700" s="263">
        <f t="shared" ref="H5700:H5763" si="89">(F5700-F5701)/F5701</f>
        <v>-1.2244457025986047E-3</v>
      </c>
      <c r="I5700" s="262"/>
      <c r="J5700" s="266">
        <v>5698</v>
      </c>
      <c r="K5700">
        <v>-1.2244457025986047E-3</v>
      </c>
      <c r="L5700" s="267">
        <v>5.1657129432195826E-3</v>
      </c>
    </row>
    <row r="5701" spans="1:12" ht="14.4" x14ac:dyDescent="0.3">
      <c r="A5701" s="8">
        <v>35866</v>
      </c>
      <c r="B5701" s="260">
        <v>1068.469971</v>
      </c>
      <c r="C5701" s="260">
        <v>1071.869995</v>
      </c>
      <c r="D5701" s="260">
        <v>1063.540039</v>
      </c>
      <c r="E5701" s="260">
        <v>1069.920044</v>
      </c>
      <c r="F5701" s="261">
        <v>1069.920044</v>
      </c>
      <c r="G5701" s="260">
        <v>594940000</v>
      </c>
      <c r="H5701" s="263">
        <f t="shared" si="89"/>
        <v>1.3571490442944557E-3</v>
      </c>
      <c r="I5701" s="262"/>
      <c r="J5701" s="266">
        <v>5699</v>
      </c>
      <c r="K5701">
        <v>1.3571490442944557E-3</v>
      </c>
      <c r="L5701" s="267">
        <v>5.1661881004573763E-3</v>
      </c>
    </row>
    <row r="5702" spans="1:12" ht="14.4" x14ac:dyDescent="0.3">
      <c r="A5702" s="8">
        <v>35865</v>
      </c>
      <c r="B5702" s="260">
        <v>1064.25</v>
      </c>
      <c r="C5702" s="260">
        <v>1069.1800539999999</v>
      </c>
      <c r="D5702" s="260">
        <v>1064.219971</v>
      </c>
      <c r="E5702" s="260">
        <v>1068.469971</v>
      </c>
      <c r="F5702" s="261">
        <v>1068.469971</v>
      </c>
      <c r="G5702" s="260">
        <v>655260000</v>
      </c>
      <c r="H5702" s="263">
        <f t="shared" si="89"/>
        <v>3.965206483439029E-3</v>
      </c>
      <c r="I5702" s="262"/>
      <c r="J5702" s="266">
        <v>5700</v>
      </c>
      <c r="K5702">
        <v>3.965206483439029E-3</v>
      </c>
      <c r="L5702" s="267">
        <v>5.1672235224190432E-3</v>
      </c>
    </row>
    <row r="5703" spans="1:12" ht="14.4" x14ac:dyDescent="0.3">
      <c r="A5703" s="8">
        <v>35864</v>
      </c>
      <c r="B5703" s="260">
        <v>1052.3100589999999</v>
      </c>
      <c r="C5703" s="260">
        <v>1064.589966</v>
      </c>
      <c r="D5703" s="260">
        <v>1052.3100589999999</v>
      </c>
      <c r="E5703" s="260">
        <v>1064.25</v>
      </c>
      <c r="F5703" s="261">
        <v>1064.25</v>
      </c>
      <c r="G5703" s="260">
        <v>631920000</v>
      </c>
      <c r="H5703" s="263">
        <f t="shared" si="89"/>
        <v>1.1346409642179511E-2</v>
      </c>
      <c r="I5703" s="262"/>
      <c r="J5703" s="266">
        <v>5701</v>
      </c>
      <c r="K5703">
        <v>1.1346409642179511E-2</v>
      </c>
      <c r="L5703" s="267">
        <v>5.1722640765220294E-3</v>
      </c>
    </row>
    <row r="5704" spans="1:12" ht="14.4" x14ac:dyDescent="0.3">
      <c r="A5704" s="8">
        <v>35863</v>
      </c>
      <c r="B5704" s="260">
        <v>1055.6899410000001</v>
      </c>
      <c r="C5704" s="260">
        <v>1058.5500489999999</v>
      </c>
      <c r="D5704" s="260">
        <v>1050.0200199999999</v>
      </c>
      <c r="E5704" s="260">
        <v>1052.3100589999999</v>
      </c>
      <c r="F5704" s="261">
        <v>1052.3100589999999</v>
      </c>
      <c r="G5704" s="260">
        <v>624700000</v>
      </c>
      <c r="H5704" s="263">
        <f t="shared" si="89"/>
        <v>-3.2015858716988375E-3</v>
      </c>
      <c r="I5704" s="262"/>
      <c r="J5704" s="266">
        <v>5702</v>
      </c>
      <c r="K5704">
        <v>-3.2015858716988375E-3</v>
      </c>
      <c r="L5704" s="267">
        <v>5.1761506435897527E-3</v>
      </c>
    </row>
    <row r="5705" spans="1:12" ht="14.4" x14ac:dyDescent="0.3">
      <c r="A5705" s="8">
        <v>35860</v>
      </c>
      <c r="B5705" s="260">
        <v>1035.0500489999999</v>
      </c>
      <c r="C5705" s="260">
        <v>1055.6899410000001</v>
      </c>
      <c r="D5705" s="260">
        <v>1035.0500489999999</v>
      </c>
      <c r="E5705" s="260">
        <v>1055.6899410000001</v>
      </c>
      <c r="F5705" s="261">
        <v>1055.6899410000001</v>
      </c>
      <c r="G5705" s="260">
        <v>665500000</v>
      </c>
      <c r="H5705" s="263">
        <f t="shared" si="89"/>
        <v>1.9940960362198046E-2</v>
      </c>
      <c r="I5705" s="262"/>
      <c r="J5705" s="266">
        <v>5703</v>
      </c>
      <c r="K5705">
        <v>1.9940960362198046E-2</v>
      </c>
      <c r="L5705" s="267">
        <v>5.1893030965103676E-3</v>
      </c>
    </row>
    <row r="5706" spans="1:12" ht="14.4" x14ac:dyDescent="0.3">
      <c r="A5706" s="8">
        <v>35859</v>
      </c>
      <c r="B5706" s="260">
        <v>1047.329956</v>
      </c>
      <c r="C5706" s="260">
        <v>1047.329956</v>
      </c>
      <c r="D5706" s="260">
        <v>1030.869995</v>
      </c>
      <c r="E5706" s="260">
        <v>1035.0500489999999</v>
      </c>
      <c r="F5706" s="261">
        <v>1035.0500489999999</v>
      </c>
      <c r="G5706" s="260">
        <v>648270000</v>
      </c>
      <c r="H5706" s="263">
        <f t="shared" si="89"/>
        <v>-1.1724964925953187E-2</v>
      </c>
      <c r="I5706" s="262"/>
      <c r="J5706" s="266">
        <v>5704</v>
      </c>
      <c r="K5706">
        <v>-1.1724964925953187E-2</v>
      </c>
      <c r="L5706" s="267">
        <v>5.1954382646433282E-3</v>
      </c>
    </row>
    <row r="5707" spans="1:12" ht="14.4" x14ac:dyDescent="0.3">
      <c r="A5707" s="8">
        <v>35858</v>
      </c>
      <c r="B5707" s="260">
        <v>1052.0200199999999</v>
      </c>
      <c r="C5707" s="260">
        <v>1052.0200199999999</v>
      </c>
      <c r="D5707" s="260">
        <v>1042.73999</v>
      </c>
      <c r="E5707" s="260">
        <v>1047.329956</v>
      </c>
      <c r="F5707" s="261">
        <v>1047.329956</v>
      </c>
      <c r="G5707" s="260">
        <v>644280000</v>
      </c>
      <c r="H5707" s="263">
        <f t="shared" si="89"/>
        <v>-4.4581509009684944E-3</v>
      </c>
      <c r="I5707" s="262"/>
      <c r="J5707" s="266">
        <v>5705</v>
      </c>
      <c r="K5707">
        <v>-4.4581509009684944E-3</v>
      </c>
      <c r="L5707" s="267">
        <v>5.1973596532894966E-3</v>
      </c>
    </row>
    <row r="5708" spans="1:12" ht="14.4" x14ac:dyDescent="0.3">
      <c r="A5708" s="8">
        <v>35857</v>
      </c>
      <c r="B5708" s="260">
        <v>1047.6999510000001</v>
      </c>
      <c r="C5708" s="260">
        <v>1052.0200199999999</v>
      </c>
      <c r="D5708" s="260">
        <v>1043.410034</v>
      </c>
      <c r="E5708" s="260">
        <v>1052.0200199999999</v>
      </c>
      <c r="F5708" s="261">
        <v>1052.0200199999999</v>
      </c>
      <c r="G5708" s="260">
        <v>612360000</v>
      </c>
      <c r="H5708" s="263">
        <f t="shared" si="89"/>
        <v>4.1233837950230808E-3</v>
      </c>
      <c r="I5708" s="262"/>
      <c r="J5708" s="266">
        <v>5706</v>
      </c>
      <c r="K5708">
        <v>4.1233837950230808E-3</v>
      </c>
      <c r="L5708" s="267">
        <v>5.2002074433562945E-3</v>
      </c>
    </row>
    <row r="5709" spans="1:12" ht="14.4" x14ac:dyDescent="0.3">
      <c r="A5709" s="8">
        <v>35856</v>
      </c>
      <c r="B5709" s="260">
        <v>1049.339966</v>
      </c>
      <c r="C5709" s="260">
        <v>1053.9799800000001</v>
      </c>
      <c r="D5709" s="260">
        <v>1044.6999510000001</v>
      </c>
      <c r="E5709" s="260">
        <v>1047.6999510000001</v>
      </c>
      <c r="F5709" s="261">
        <v>1047.6999510000001</v>
      </c>
      <c r="G5709" s="260">
        <v>591470000</v>
      </c>
      <c r="H5709" s="263">
        <f t="shared" si="89"/>
        <v>-1.5629014934516927E-3</v>
      </c>
      <c r="I5709" s="262"/>
      <c r="J5709" s="266">
        <v>5707</v>
      </c>
      <c r="K5709">
        <v>-1.5629014934516927E-3</v>
      </c>
      <c r="L5709" s="267">
        <v>5.2020547762714657E-3</v>
      </c>
    </row>
    <row r="5710" spans="1:12" ht="14.4" x14ac:dyDescent="0.3">
      <c r="A5710" s="8">
        <v>35853</v>
      </c>
      <c r="B5710" s="260">
        <v>1048.670044</v>
      </c>
      <c r="C5710" s="260">
        <v>1051.660034</v>
      </c>
      <c r="D5710" s="260">
        <v>1044.400024</v>
      </c>
      <c r="E5710" s="260">
        <v>1049.339966</v>
      </c>
      <c r="F5710" s="261">
        <v>1049.339966</v>
      </c>
      <c r="G5710" s="260">
        <v>574480000</v>
      </c>
      <c r="H5710" s="263">
        <f t="shared" si="89"/>
        <v>6.3883011041749791E-4</v>
      </c>
      <c r="I5710" s="262"/>
      <c r="J5710" s="266">
        <v>5708</v>
      </c>
      <c r="K5710">
        <v>6.3883011041749791E-4</v>
      </c>
      <c r="L5710" s="267">
        <v>5.2021749320235299E-3</v>
      </c>
    </row>
    <row r="5711" spans="1:12" ht="14.4" x14ac:dyDescent="0.3">
      <c r="A5711" s="8">
        <v>35852</v>
      </c>
      <c r="B5711" s="260">
        <v>1042.900024</v>
      </c>
      <c r="C5711" s="260">
        <v>1048.6800539999999</v>
      </c>
      <c r="D5711" s="260">
        <v>1039.849976</v>
      </c>
      <c r="E5711" s="260">
        <v>1048.670044</v>
      </c>
      <c r="F5711" s="261">
        <v>1048.670044</v>
      </c>
      <c r="G5711" s="260">
        <v>646280000</v>
      </c>
      <c r="H5711" s="263">
        <f t="shared" si="89"/>
        <v>5.5326683931497646E-3</v>
      </c>
      <c r="I5711" s="262"/>
      <c r="J5711" s="266">
        <v>5709</v>
      </c>
      <c r="K5711">
        <v>5.5326683931497646E-3</v>
      </c>
      <c r="L5711" s="267">
        <v>5.2028650588637638E-3</v>
      </c>
    </row>
    <row r="5712" spans="1:12" ht="14.4" x14ac:dyDescent="0.3">
      <c r="A5712" s="8">
        <v>35851</v>
      </c>
      <c r="B5712" s="260">
        <v>1030.5600589999999</v>
      </c>
      <c r="C5712" s="260">
        <v>1045.790039</v>
      </c>
      <c r="D5712" s="260">
        <v>1030.5600589999999</v>
      </c>
      <c r="E5712" s="260">
        <v>1042.900024</v>
      </c>
      <c r="F5712" s="261">
        <v>1042.900024</v>
      </c>
      <c r="G5712" s="260">
        <v>611350000</v>
      </c>
      <c r="H5712" s="263">
        <f t="shared" si="89"/>
        <v>1.1974037701377791E-2</v>
      </c>
      <c r="I5712" s="262"/>
      <c r="J5712" s="266">
        <v>5710</v>
      </c>
      <c r="K5712">
        <v>1.1974037701377791E-2</v>
      </c>
      <c r="L5712" s="267">
        <v>5.211424020938913E-3</v>
      </c>
    </row>
    <row r="5713" spans="1:12" ht="14.4" x14ac:dyDescent="0.3">
      <c r="A5713" s="8">
        <v>35850</v>
      </c>
      <c r="B5713" s="260">
        <v>1038.1400149999999</v>
      </c>
      <c r="C5713" s="260">
        <v>1038.7299800000001</v>
      </c>
      <c r="D5713" s="260">
        <v>1028.8900149999999</v>
      </c>
      <c r="E5713" s="260">
        <v>1030.5600589999999</v>
      </c>
      <c r="F5713" s="261">
        <v>1030.5600589999999</v>
      </c>
      <c r="G5713" s="260">
        <v>589880000</v>
      </c>
      <c r="H5713" s="263">
        <f t="shared" si="89"/>
        <v>-7.3014775372087348E-3</v>
      </c>
      <c r="I5713" s="262"/>
      <c r="J5713" s="266">
        <v>5711</v>
      </c>
      <c r="K5713">
        <v>-7.3014775372087348E-3</v>
      </c>
      <c r="L5713" s="267">
        <v>5.2186650290731076E-3</v>
      </c>
    </row>
    <row r="5714" spans="1:12" ht="14.4" x14ac:dyDescent="0.3">
      <c r="A5714" s="8">
        <v>35849</v>
      </c>
      <c r="B5714" s="260">
        <v>1034.209961</v>
      </c>
      <c r="C5714" s="260">
        <v>1038.6800539999999</v>
      </c>
      <c r="D5714" s="260">
        <v>1031.76001</v>
      </c>
      <c r="E5714" s="260">
        <v>1038.1400149999999</v>
      </c>
      <c r="F5714" s="261">
        <v>1038.1400149999999</v>
      </c>
      <c r="G5714" s="260">
        <v>550730000</v>
      </c>
      <c r="H5714" s="263">
        <f t="shared" si="89"/>
        <v>3.8000542909100129E-3</v>
      </c>
      <c r="I5714" s="262"/>
      <c r="J5714" s="266">
        <v>5712</v>
      </c>
      <c r="K5714">
        <v>3.8000542909100129E-3</v>
      </c>
      <c r="L5714" s="267">
        <v>5.2189252093060631E-3</v>
      </c>
    </row>
    <row r="5715" spans="1:12" ht="14.4" x14ac:dyDescent="0.3">
      <c r="A5715" s="8">
        <v>35846</v>
      </c>
      <c r="B5715" s="260">
        <v>1028.280029</v>
      </c>
      <c r="C5715" s="260">
        <v>1034.209961</v>
      </c>
      <c r="D5715" s="260">
        <v>1022.690002</v>
      </c>
      <c r="E5715" s="260">
        <v>1034.209961</v>
      </c>
      <c r="F5715" s="261">
        <v>1034.209961</v>
      </c>
      <c r="G5715" s="260">
        <v>594300000</v>
      </c>
      <c r="H5715" s="263">
        <f t="shared" si="89"/>
        <v>5.7668454436160289E-3</v>
      </c>
      <c r="I5715" s="262"/>
      <c r="J5715" s="266">
        <v>5713</v>
      </c>
      <c r="K5715">
        <v>5.7668454436160289E-3</v>
      </c>
      <c r="L5715" s="267">
        <v>5.2193595454598004E-3</v>
      </c>
    </row>
    <row r="5716" spans="1:12" ht="14.4" x14ac:dyDescent="0.3">
      <c r="A5716" s="8">
        <v>35845</v>
      </c>
      <c r="B5716" s="260">
        <v>1032.079956</v>
      </c>
      <c r="C5716" s="260">
        <v>1032.9300539999999</v>
      </c>
      <c r="D5716" s="260">
        <v>1026.619995</v>
      </c>
      <c r="E5716" s="260">
        <v>1028.280029</v>
      </c>
      <c r="F5716" s="261">
        <v>1028.280029</v>
      </c>
      <c r="G5716" s="260">
        <v>581820000</v>
      </c>
      <c r="H5716" s="263">
        <f t="shared" si="89"/>
        <v>-3.6818145511974512E-3</v>
      </c>
      <c r="I5716" s="262"/>
      <c r="J5716" s="266">
        <v>5714</v>
      </c>
      <c r="K5716">
        <v>-3.6818145511974512E-3</v>
      </c>
      <c r="L5716" s="267">
        <v>5.227446122316559E-3</v>
      </c>
    </row>
    <row r="5717" spans="1:12" ht="14.4" x14ac:dyDescent="0.3">
      <c r="A5717" s="8">
        <v>35844</v>
      </c>
      <c r="B5717" s="260">
        <v>1022.76001</v>
      </c>
      <c r="C5717" s="260">
        <v>1032.079956</v>
      </c>
      <c r="D5717" s="260">
        <v>1021.700012</v>
      </c>
      <c r="E5717" s="260">
        <v>1032.079956</v>
      </c>
      <c r="F5717" s="261">
        <v>1032.079956</v>
      </c>
      <c r="G5717" s="260">
        <v>606000000</v>
      </c>
      <c r="H5717" s="263">
        <f t="shared" si="89"/>
        <v>9.1125443983677782E-3</v>
      </c>
      <c r="I5717" s="262"/>
      <c r="J5717" s="266">
        <v>5715</v>
      </c>
      <c r="K5717">
        <v>9.1125443983677782E-3</v>
      </c>
      <c r="L5717" s="267">
        <v>5.228047337119757E-3</v>
      </c>
    </row>
    <row r="5718" spans="1:12" ht="14.4" x14ac:dyDescent="0.3">
      <c r="A5718" s="8">
        <v>35843</v>
      </c>
      <c r="B5718" s="260">
        <v>1020.090027</v>
      </c>
      <c r="C5718" s="260">
        <v>1028.0200199999999</v>
      </c>
      <c r="D5718" s="260">
        <v>1020.090027</v>
      </c>
      <c r="E5718" s="260">
        <v>1022.76001</v>
      </c>
      <c r="F5718" s="261">
        <v>1022.76001</v>
      </c>
      <c r="G5718" s="260">
        <v>605890000</v>
      </c>
      <c r="H5718" s="263">
        <f t="shared" si="89"/>
        <v>2.6173993758690107E-3</v>
      </c>
      <c r="I5718" s="262"/>
      <c r="J5718" s="266">
        <v>5716</v>
      </c>
      <c r="K5718">
        <v>2.6173993758690107E-3</v>
      </c>
      <c r="L5718" s="267">
        <v>5.2285054335313146E-3</v>
      </c>
    </row>
    <row r="5719" spans="1:12" ht="14.4" x14ac:dyDescent="0.3">
      <c r="A5719" s="8">
        <v>35839</v>
      </c>
      <c r="B5719" s="260">
        <v>1024.1400149999999</v>
      </c>
      <c r="C5719" s="260">
        <v>1024.1400149999999</v>
      </c>
      <c r="D5719" s="260">
        <v>1017.710022</v>
      </c>
      <c r="E5719" s="260">
        <v>1020.090027</v>
      </c>
      <c r="F5719" s="261">
        <v>1020.090027</v>
      </c>
      <c r="G5719" s="260">
        <v>531940000</v>
      </c>
      <c r="H5719" s="263">
        <f t="shared" si="89"/>
        <v>-3.9545256905131132E-3</v>
      </c>
      <c r="I5719" s="262"/>
      <c r="J5719" s="266">
        <v>5717</v>
      </c>
      <c r="K5719">
        <v>-3.9545256905131132E-3</v>
      </c>
      <c r="L5719" s="267">
        <v>5.2302695517774476E-3</v>
      </c>
    </row>
    <row r="5720" spans="1:12" ht="14.4" x14ac:dyDescent="0.3">
      <c r="A5720" s="8">
        <v>35838</v>
      </c>
      <c r="B5720" s="260">
        <v>1020.01001</v>
      </c>
      <c r="C5720" s="260">
        <v>1026.3000489999999</v>
      </c>
      <c r="D5720" s="260">
        <v>1008.549988</v>
      </c>
      <c r="E5720" s="260">
        <v>1024.1400149999999</v>
      </c>
      <c r="F5720" s="261">
        <v>1024.1400149999999</v>
      </c>
      <c r="G5720" s="260">
        <v>611480000</v>
      </c>
      <c r="H5720" s="263">
        <f t="shared" si="89"/>
        <v>4.0489847741788168E-3</v>
      </c>
      <c r="I5720" s="262"/>
      <c r="J5720" s="266">
        <v>5718</v>
      </c>
      <c r="K5720">
        <v>4.0489847741788168E-3</v>
      </c>
      <c r="L5720" s="267">
        <v>5.2303110460479888E-3</v>
      </c>
    </row>
    <row r="5721" spans="1:12" ht="14.4" x14ac:dyDescent="0.3">
      <c r="A5721" s="8">
        <v>35837</v>
      </c>
      <c r="B5721" s="260">
        <v>1019.01001</v>
      </c>
      <c r="C5721" s="260">
        <v>1020.710022</v>
      </c>
      <c r="D5721" s="260">
        <v>1016.380005</v>
      </c>
      <c r="E5721" s="260">
        <v>1020.01001</v>
      </c>
      <c r="F5721" s="261">
        <v>1020.01001</v>
      </c>
      <c r="G5721" s="260">
        <v>599300000</v>
      </c>
      <c r="H5721" s="263">
        <f t="shared" si="89"/>
        <v>9.8134462879319513E-4</v>
      </c>
      <c r="I5721" s="262"/>
      <c r="J5721" s="266">
        <v>5719</v>
      </c>
      <c r="K5721">
        <v>9.8134462879319513E-4</v>
      </c>
      <c r="L5721" s="267">
        <v>5.2331679986611073E-3</v>
      </c>
    </row>
    <row r="5722" spans="1:12" ht="14.4" x14ac:dyDescent="0.3">
      <c r="A5722" s="8">
        <v>35836</v>
      </c>
      <c r="B5722" s="260">
        <v>1010.73999</v>
      </c>
      <c r="C5722" s="260">
        <v>1022.150024</v>
      </c>
      <c r="D5722" s="260">
        <v>1010.710022</v>
      </c>
      <c r="E5722" s="260">
        <v>1019.01001</v>
      </c>
      <c r="F5722" s="261">
        <v>1019.01001</v>
      </c>
      <c r="G5722" s="260">
        <v>642800000</v>
      </c>
      <c r="H5722" s="263">
        <f t="shared" si="89"/>
        <v>8.1821438567993444E-3</v>
      </c>
      <c r="I5722" s="262"/>
      <c r="J5722" s="266">
        <v>5720</v>
      </c>
      <c r="K5722">
        <v>8.1821438567993444E-3</v>
      </c>
      <c r="L5722" s="267">
        <v>5.2353141508974374E-3</v>
      </c>
    </row>
    <row r="5723" spans="1:12" ht="14.4" x14ac:dyDescent="0.3">
      <c r="A5723" s="8">
        <v>35835</v>
      </c>
      <c r="B5723" s="260">
        <v>1012.460022</v>
      </c>
      <c r="C5723" s="260">
        <v>1015.330017</v>
      </c>
      <c r="D5723" s="260">
        <v>1006.280029</v>
      </c>
      <c r="E5723" s="260">
        <v>1010.73999</v>
      </c>
      <c r="F5723" s="261">
        <v>1010.73999</v>
      </c>
      <c r="G5723" s="260">
        <v>524810000</v>
      </c>
      <c r="H5723" s="263">
        <f t="shared" si="89"/>
        <v>-1.6988641157427808E-3</v>
      </c>
      <c r="I5723" s="262"/>
      <c r="J5723" s="266">
        <v>5721</v>
      </c>
      <c r="K5723">
        <v>-1.6988641157427808E-3</v>
      </c>
      <c r="L5723" s="267">
        <v>5.2368773596395083E-3</v>
      </c>
    </row>
    <row r="5724" spans="1:12" ht="14.4" x14ac:dyDescent="0.3">
      <c r="A5724" s="8">
        <v>35832</v>
      </c>
      <c r="B5724" s="260">
        <v>1003.539978</v>
      </c>
      <c r="C5724" s="260">
        <v>1013.070007</v>
      </c>
      <c r="D5724" s="260">
        <v>1003.3599850000001</v>
      </c>
      <c r="E5724" s="260">
        <v>1012.460022</v>
      </c>
      <c r="F5724" s="261">
        <v>1012.460022</v>
      </c>
      <c r="G5724" s="260">
        <v>569650000</v>
      </c>
      <c r="H5724" s="263">
        <f t="shared" si="89"/>
        <v>8.8885786272083732E-3</v>
      </c>
      <c r="I5724" s="262"/>
      <c r="J5724" s="266">
        <v>5722</v>
      </c>
      <c r="K5724">
        <v>8.8885786272083732E-3</v>
      </c>
      <c r="L5724" s="267">
        <v>5.2383274919917512E-3</v>
      </c>
    </row>
    <row r="5725" spans="1:12" ht="14.4" x14ac:dyDescent="0.3">
      <c r="A5725" s="8">
        <v>35831</v>
      </c>
      <c r="B5725" s="260">
        <v>1006.900024</v>
      </c>
      <c r="C5725" s="260">
        <v>1013.51001</v>
      </c>
      <c r="D5725" s="260">
        <v>1000.27002</v>
      </c>
      <c r="E5725" s="260">
        <v>1003.539978</v>
      </c>
      <c r="F5725" s="261">
        <v>1003.539978</v>
      </c>
      <c r="G5725" s="260">
        <v>703980000</v>
      </c>
      <c r="H5725" s="263">
        <f t="shared" si="89"/>
        <v>-3.3370204786091168E-3</v>
      </c>
      <c r="I5725" s="262"/>
      <c r="J5725" s="266">
        <v>5723</v>
      </c>
      <c r="K5725">
        <v>-3.3370204786091168E-3</v>
      </c>
      <c r="L5725" s="267">
        <v>5.2383778987616526E-3</v>
      </c>
    </row>
    <row r="5726" spans="1:12" ht="14.4" x14ac:dyDescent="0.3">
      <c r="A5726" s="8">
        <v>35830</v>
      </c>
      <c r="B5726" s="260">
        <v>1006</v>
      </c>
      <c r="C5726" s="260">
        <v>1009.52002</v>
      </c>
      <c r="D5726" s="260">
        <v>999.42999299999997</v>
      </c>
      <c r="E5726" s="260">
        <v>1006.900024</v>
      </c>
      <c r="F5726" s="261">
        <v>1006.900024</v>
      </c>
      <c r="G5726" s="260">
        <v>695420000</v>
      </c>
      <c r="H5726" s="263">
        <f t="shared" si="89"/>
        <v>8.9465606361832043E-4</v>
      </c>
      <c r="I5726" s="262"/>
      <c r="J5726" s="266">
        <v>5724</v>
      </c>
      <c r="K5726">
        <v>8.9465606361832043E-4</v>
      </c>
      <c r="L5726" s="267">
        <v>5.2399489142961764E-3</v>
      </c>
    </row>
    <row r="5727" spans="1:12" ht="14.4" x14ac:dyDescent="0.3">
      <c r="A5727" s="8">
        <v>35829</v>
      </c>
      <c r="B5727" s="260">
        <v>1001.27002</v>
      </c>
      <c r="C5727" s="260">
        <v>1006.130005</v>
      </c>
      <c r="D5727" s="260">
        <v>996.90002400000003</v>
      </c>
      <c r="E5727" s="260">
        <v>1006</v>
      </c>
      <c r="F5727" s="261">
        <v>1006</v>
      </c>
      <c r="G5727" s="260">
        <v>692120000</v>
      </c>
      <c r="H5727" s="263">
        <f t="shared" si="89"/>
        <v>4.7239804503484036E-3</v>
      </c>
      <c r="I5727" s="262"/>
      <c r="J5727" s="266">
        <v>5725</v>
      </c>
      <c r="K5727">
        <v>4.7239804503484036E-3</v>
      </c>
      <c r="L5727" s="267">
        <v>5.2452960165293386E-3</v>
      </c>
    </row>
    <row r="5728" spans="1:12" ht="14.4" x14ac:dyDescent="0.3">
      <c r="A5728" s="8">
        <v>35828</v>
      </c>
      <c r="B5728" s="260">
        <v>980.28002900000001</v>
      </c>
      <c r="C5728" s="260">
        <v>1002.47998</v>
      </c>
      <c r="D5728" s="260">
        <v>980.28002900000001</v>
      </c>
      <c r="E5728" s="260">
        <v>1001.27002</v>
      </c>
      <c r="F5728" s="261">
        <v>1001.27002</v>
      </c>
      <c r="G5728" s="260">
        <v>724320000</v>
      </c>
      <c r="H5728" s="263">
        <f t="shared" si="89"/>
        <v>2.141223974685302E-2</v>
      </c>
      <c r="I5728" s="262"/>
      <c r="J5728" s="266">
        <v>5726</v>
      </c>
      <c r="K5728">
        <v>2.141223974685302E-2</v>
      </c>
      <c r="L5728" s="267">
        <v>5.2458449487963847E-3</v>
      </c>
    </row>
    <row r="5729" spans="1:12" ht="14.4" x14ac:dyDescent="0.3">
      <c r="A5729" s="8">
        <v>35825</v>
      </c>
      <c r="B5729" s="260">
        <v>985.48999000000003</v>
      </c>
      <c r="C5729" s="260">
        <v>987.40997300000004</v>
      </c>
      <c r="D5729" s="260">
        <v>979.63000499999998</v>
      </c>
      <c r="E5729" s="260">
        <v>980.28002900000001</v>
      </c>
      <c r="F5729" s="261">
        <v>980.28002900000001</v>
      </c>
      <c r="G5729" s="260">
        <v>613380000</v>
      </c>
      <c r="H5729" s="263">
        <f t="shared" si="89"/>
        <v>-5.2866706439098597E-3</v>
      </c>
      <c r="I5729" s="262"/>
      <c r="J5729" s="266">
        <v>5727</v>
      </c>
      <c r="K5729">
        <v>-5.2866706439098597E-3</v>
      </c>
      <c r="L5729" s="267">
        <v>5.2478730130408697E-3</v>
      </c>
    </row>
    <row r="5730" spans="1:12" ht="14.4" x14ac:dyDescent="0.3">
      <c r="A5730" s="8">
        <v>35824</v>
      </c>
      <c r="B5730" s="260">
        <v>977.46002199999998</v>
      </c>
      <c r="C5730" s="260">
        <v>992.65002400000003</v>
      </c>
      <c r="D5730" s="260">
        <v>975.21002199999998</v>
      </c>
      <c r="E5730" s="260">
        <v>985.48999000000003</v>
      </c>
      <c r="F5730" s="261">
        <v>985.48999000000003</v>
      </c>
      <c r="G5730" s="260">
        <v>750760000</v>
      </c>
      <c r="H5730" s="263">
        <f t="shared" si="89"/>
        <v>8.2151370074141552E-3</v>
      </c>
      <c r="I5730" s="262"/>
      <c r="J5730" s="266">
        <v>5728</v>
      </c>
      <c r="K5730">
        <v>8.2151370074141552E-3</v>
      </c>
      <c r="L5730" s="267">
        <v>5.251546318211937E-3</v>
      </c>
    </row>
    <row r="5731" spans="1:12" ht="14.4" x14ac:dyDescent="0.3">
      <c r="A5731" s="8">
        <v>35823</v>
      </c>
      <c r="B5731" s="260">
        <v>969.02002000000005</v>
      </c>
      <c r="C5731" s="260">
        <v>978.63000499999998</v>
      </c>
      <c r="D5731" s="260">
        <v>969.02002000000005</v>
      </c>
      <c r="E5731" s="260">
        <v>977.46002199999998</v>
      </c>
      <c r="F5731" s="261">
        <v>977.46002199999998</v>
      </c>
      <c r="G5731" s="260">
        <v>708470000</v>
      </c>
      <c r="H5731" s="263">
        <f t="shared" si="89"/>
        <v>8.7098324346280634E-3</v>
      </c>
      <c r="I5731" s="262"/>
      <c r="J5731" s="266">
        <v>5729</v>
      </c>
      <c r="K5731">
        <v>8.7098324346280634E-3</v>
      </c>
      <c r="L5731" s="267">
        <v>5.25182210552171E-3</v>
      </c>
    </row>
    <row r="5732" spans="1:12" ht="14.4" x14ac:dyDescent="0.3">
      <c r="A5732" s="8">
        <v>35822</v>
      </c>
      <c r="B5732" s="260">
        <v>956.95001200000002</v>
      </c>
      <c r="C5732" s="260">
        <v>973.22997999999995</v>
      </c>
      <c r="D5732" s="260">
        <v>956.26000999999997</v>
      </c>
      <c r="E5732" s="260">
        <v>969.02002000000005</v>
      </c>
      <c r="F5732" s="261">
        <v>969.02002000000005</v>
      </c>
      <c r="G5732" s="260">
        <v>679140000</v>
      </c>
      <c r="H5732" s="263">
        <f t="shared" si="89"/>
        <v>1.2612997386116371E-2</v>
      </c>
      <c r="I5732" s="262"/>
      <c r="J5732" s="266">
        <v>5730</v>
      </c>
      <c r="K5732">
        <v>1.2612997386116371E-2</v>
      </c>
      <c r="L5732" s="267">
        <v>5.2561723544828388E-3</v>
      </c>
    </row>
    <row r="5733" spans="1:12" ht="14.4" x14ac:dyDescent="0.3">
      <c r="A5733" s="8">
        <v>35821</v>
      </c>
      <c r="B5733" s="260">
        <v>957.59002699999996</v>
      </c>
      <c r="C5733" s="260">
        <v>963.03997800000002</v>
      </c>
      <c r="D5733" s="260">
        <v>954.23999000000003</v>
      </c>
      <c r="E5733" s="260">
        <v>956.95001200000002</v>
      </c>
      <c r="F5733" s="261">
        <v>956.95001200000002</v>
      </c>
      <c r="G5733" s="260">
        <v>555080000</v>
      </c>
      <c r="H5733" s="263">
        <f t="shared" si="89"/>
        <v>-6.6836013529195679E-4</v>
      </c>
      <c r="I5733" s="262"/>
      <c r="J5733" s="266">
        <v>5731</v>
      </c>
      <c r="K5733">
        <v>-6.6836013529195679E-4</v>
      </c>
      <c r="L5733" s="267">
        <v>5.2592039497804163E-3</v>
      </c>
    </row>
    <row r="5734" spans="1:12" ht="14.4" x14ac:dyDescent="0.3">
      <c r="A5734" s="8">
        <v>35818</v>
      </c>
      <c r="B5734" s="260">
        <v>963.03997800000002</v>
      </c>
      <c r="C5734" s="260">
        <v>966.44000200000005</v>
      </c>
      <c r="D5734" s="260">
        <v>950.85998500000005</v>
      </c>
      <c r="E5734" s="260">
        <v>957.59002699999996</v>
      </c>
      <c r="F5734" s="261">
        <v>957.59002699999996</v>
      </c>
      <c r="G5734" s="260">
        <v>635770000</v>
      </c>
      <c r="H5734" s="263">
        <f t="shared" si="89"/>
        <v>-5.6591119003369713E-3</v>
      </c>
      <c r="I5734" s="262"/>
      <c r="J5734" s="266">
        <v>5732</v>
      </c>
      <c r="K5734">
        <v>-5.6591119003369713E-3</v>
      </c>
      <c r="L5734" s="267">
        <v>5.2616693282464544E-3</v>
      </c>
    </row>
    <row r="5735" spans="1:12" ht="14.4" x14ac:dyDescent="0.3">
      <c r="A5735" s="8">
        <v>35817</v>
      </c>
      <c r="B5735" s="260">
        <v>970.80999799999995</v>
      </c>
      <c r="C5735" s="260">
        <v>970.80999799999995</v>
      </c>
      <c r="D5735" s="260">
        <v>959.48999000000003</v>
      </c>
      <c r="E5735" s="260">
        <v>963.03997800000002</v>
      </c>
      <c r="F5735" s="261">
        <v>963.03997800000002</v>
      </c>
      <c r="G5735" s="260">
        <v>646570000</v>
      </c>
      <c r="H5735" s="263">
        <f t="shared" si="89"/>
        <v>-8.0036464560596047E-3</v>
      </c>
      <c r="I5735" s="262"/>
      <c r="J5735" s="266">
        <v>5733</v>
      </c>
      <c r="K5735">
        <v>-8.0036464560596047E-3</v>
      </c>
      <c r="L5735" s="267">
        <v>5.2712601396932039E-3</v>
      </c>
    </row>
    <row r="5736" spans="1:12" ht="14.4" x14ac:dyDescent="0.3">
      <c r="A5736" s="8">
        <v>35816</v>
      </c>
      <c r="B5736" s="260">
        <v>978.59997599999997</v>
      </c>
      <c r="C5736" s="260">
        <v>978.59997599999997</v>
      </c>
      <c r="D5736" s="260">
        <v>963.28997800000002</v>
      </c>
      <c r="E5736" s="260">
        <v>970.80999799999995</v>
      </c>
      <c r="F5736" s="261">
        <v>970.80999799999995</v>
      </c>
      <c r="G5736" s="260">
        <v>626160000</v>
      </c>
      <c r="H5736" s="263">
        <f t="shared" si="89"/>
        <v>-7.9603292367135918E-3</v>
      </c>
      <c r="I5736" s="262"/>
      <c r="J5736" s="266">
        <v>5734</v>
      </c>
      <c r="K5736">
        <v>-7.9603292367135918E-3</v>
      </c>
      <c r="L5736" s="267">
        <v>5.2767822838567496E-3</v>
      </c>
    </row>
    <row r="5737" spans="1:12" ht="14.4" x14ac:dyDescent="0.3">
      <c r="A5737" s="8">
        <v>35815</v>
      </c>
      <c r="B5737" s="260">
        <v>961.51000999999997</v>
      </c>
      <c r="C5737" s="260">
        <v>978.59997599999997</v>
      </c>
      <c r="D5737" s="260">
        <v>961.47997999999995</v>
      </c>
      <c r="E5737" s="260">
        <v>978.59997599999997</v>
      </c>
      <c r="F5737" s="261">
        <v>978.59997599999997</v>
      </c>
      <c r="G5737" s="260">
        <v>644790000</v>
      </c>
      <c r="H5737" s="263">
        <f t="shared" si="89"/>
        <v>1.7774090568230282E-2</v>
      </c>
      <c r="I5737" s="262"/>
      <c r="J5737" s="266">
        <v>5735</v>
      </c>
      <c r="K5737">
        <v>1.7774090568230282E-2</v>
      </c>
      <c r="L5737" s="267">
        <v>5.2772494111650251E-3</v>
      </c>
    </row>
    <row r="5738" spans="1:12" ht="14.4" x14ac:dyDescent="0.3">
      <c r="A5738" s="8">
        <v>35811</v>
      </c>
      <c r="B5738" s="260">
        <v>950.72997999999995</v>
      </c>
      <c r="C5738" s="260">
        <v>965.11999500000002</v>
      </c>
      <c r="D5738" s="260">
        <v>950.72997999999995</v>
      </c>
      <c r="E5738" s="260">
        <v>961.51000999999997</v>
      </c>
      <c r="F5738" s="261">
        <v>961.51000999999997</v>
      </c>
      <c r="G5738" s="260">
        <v>670080000</v>
      </c>
      <c r="H5738" s="263">
        <f t="shared" si="89"/>
        <v>1.1338687352638245E-2</v>
      </c>
      <c r="I5738" s="262"/>
      <c r="J5738" s="266">
        <v>5736</v>
      </c>
      <c r="K5738">
        <v>1.1338687352638245E-2</v>
      </c>
      <c r="L5738" s="267">
        <v>5.2779550339641578E-3</v>
      </c>
    </row>
    <row r="5739" spans="1:12" ht="14.4" x14ac:dyDescent="0.3">
      <c r="A5739" s="8">
        <v>35810</v>
      </c>
      <c r="B5739" s="260">
        <v>957.94000200000005</v>
      </c>
      <c r="C5739" s="260">
        <v>957.94000200000005</v>
      </c>
      <c r="D5739" s="260">
        <v>950.27002000000005</v>
      </c>
      <c r="E5739" s="260">
        <v>950.72997999999995</v>
      </c>
      <c r="F5739" s="261">
        <v>950.72997999999995</v>
      </c>
      <c r="G5739" s="260">
        <v>569050000</v>
      </c>
      <c r="H5739" s="263">
        <f t="shared" si="89"/>
        <v>-7.526590376168563E-3</v>
      </c>
      <c r="I5739" s="262"/>
      <c r="J5739" s="266">
        <v>5737</v>
      </c>
      <c r="K5739">
        <v>-7.526590376168563E-3</v>
      </c>
      <c r="L5739" s="267">
        <v>5.2822544106502813E-3</v>
      </c>
    </row>
    <row r="5740" spans="1:12" ht="14.4" x14ac:dyDescent="0.3">
      <c r="A5740" s="8">
        <v>35809</v>
      </c>
      <c r="B5740" s="260">
        <v>952.11999500000002</v>
      </c>
      <c r="C5740" s="260">
        <v>958.11999500000002</v>
      </c>
      <c r="D5740" s="260">
        <v>948</v>
      </c>
      <c r="E5740" s="260">
        <v>957.94000200000005</v>
      </c>
      <c r="F5740" s="261">
        <v>957.94000200000005</v>
      </c>
      <c r="G5740" s="260">
        <v>603280000</v>
      </c>
      <c r="H5740" s="263">
        <f t="shared" si="89"/>
        <v>6.1126822570300417E-3</v>
      </c>
      <c r="I5740" s="262"/>
      <c r="J5740" s="266">
        <v>5738</v>
      </c>
      <c r="K5740">
        <v>6.1126822570300417E-3</v>
      </c>
      <c r="L5740" s="267">
        <v>5.2857403028175676E-3</v>
      </c>
    </row>
    <row r="5741" spans="1:12" ht="14.4" x14ac:dyDescent="0.3">
      <c r="A5741" s="8">
        <v>35808</v>
      </c>
      <c r="B5741" s="260">
        <v>939.21002199999998</v>
      </c>
      <c r="C5741" s="260">
        <v>952.14001499999995</v>
      </c>
      <c r="D5741" s="260">
        <v>939.21002199999998</v>
      </c>
      <c r="E5741" s="260">
        <v>952.11999500000002</v>
      </c>
      <c r="F5741" s="261">
        <v>952.11999500000002</v>
      </c>
      <c r="G5741" s="260">
        <v>646740000</v>
      </c>
      <c r="H5741" s="263">
        <f t="shared" si="89"/>
        <v>1.3745565632390619E-2</v>
      </c>
      <c r="I5741" s="262"/>
      <c r="J5741" s="266">
        <v>5739</v>
      </c>
      <c r="K5741">
        <v>1.3745565632390619E-2</v>
      </c>
      <c r="L5741" s="267">
        <v>5.2921597272215393E-3</v>
      </c>
    </row>
    <row r="5742" spans="1:12" ht="14.4" x14ac:dyDescent="0.3">
      <c r="A5742" s="8">
        <v>35807</v>
      </c>
      <c r="B5742" s="260">
        <v>927.69000200000005</v>
      </c>
      <c r="C5742" s="260">
        <v>939.25</v>
      </c>
      <c r="D5742" s="260">
        <v>912.830017</v>
      </c>
      <c r="E5742" s="260">
        <v>939.21002199999998</v>
      </c>
      <c r="F5742" s="261">
        <v>939.21002199999998</v>
      </c>
      <c r="G5742" s="260">
        <v>705450000</v>
      </c>
      <c r="H5742" s="263">
        <f t="shared" si="89"/>
        <v>1.2417962870316598E-2</v>
      </c>
      <c r="I5742" s="262"/>
      <c r="J5742" s="266">
        <v>5740</v>
      </c>
      <c r="K5742">
        <v>1.2417962870316598E-2</v>
      </c>
      <c r="L5742" s="267">
        <v>5.292907820398437E-3</v>
      </c>
    </row>
    <row r="5743" spans="1:12" ht="14.4" x14ac:dyDescent="0.3">
      <c r="A5743" s="8">
        <v>35804</v>
      </c>
      <c r="B5743" s="260">
        <v>956.04998799999998</v>
      </c>
      <c r="C5743" s="260">
        <v>956.04998799999998</v>
      </c>
      <c r="D5743" s="260">
        <v>921.71997099999999</v>
      </c>
      <c r="E5743" s="260">
        <v>927.69000200000005</v>
      </c>
      <c r="F5743" s="261">
        <v>927.69000200000005</v>
      </c>
      <c r="G5743" s="260">
        <v>746420000</v>
      </c>
      <c r="H5743" s="263">
        <f t="shared" si="89"/>
        <v>-2.9663706245452028E-2</v>
      </c>
      <c r="I5743" s="262"/>
      <c r="J5743" s="266">
        <v>5741</v>
      </c>
      <c r="K5743">
        <v>-2.9663706245452028E-2</v>
      </c>
      <c r="L5743" s="267">
        <v>5.296505146321801E-3</v>
      </c>
    </row>
    <row r="5744" spans="1:12" ht="14.4" x14ac:dyDescent="0.3">
      <c r="A5744" s="8">
        <v>35803</v>
      </c>
      <c r="B5744" s="260">
        <v>964</v>
      </c>
      <c r="C5744" s="260">
        <v>964</v>
      </c>
      <c r="D5744" s="260">
        <v>955.03997800000002</v>
      </c>
      <c r="E5744" s="260">
        <v>956.04998799999998</v>
      </c>
      <c r="F5744" s="261">
        <v>956.04998799999998</v>
      </c>
      <c r="G5744" s="260">
        <v>652140000</v>
      </c>
      <c r="H5744" s="263">
        <f t="shared" si="89"/>
        <v>-8.2469004149377748E-3</v>
      </c>
      <c r="I5744" s="262"/>
      <c r="J5744" s="266">
        <v>5742</v>
      </c>
      <c r="K5744">
        <v>-8.2469004149377748E-3</v>
      </c>
      <c r="L5744" s="267">
        <v>5.2965537587632856E-3</v>
      </c>
    </row>
    <row r="5745" spans="1:12" ht="14.4" x14ac:dyDescent="0.3">
      <c r="A5745" s="8">
        <v>35802</v>
      </c>
      <c r="B5745" s="260">
        <v>966.580017</v>
      </c>
      <c r="C5745" s="260">
        <v>966.580017</v>
      </c>
      <c r="D5745" s="260">
        <v>952.669983</v>
      </c>
      <c r="E5745" s="260">
        <v>964</v>
      </c>
      <c r="F5745" s="261">
        <v>964</v>
      </c>
      <c r="G5745" s="260">
        <v>667390000</v>
      </c>
      <c r="H5745" s="263">
        <f t="shared" si="89"/>
        <v>-2.6692223660982205E-3</v>
      </c>
      <c r="I5745" s="262"/>
      <c r="J5745" s="266">
        <v>5743</v>
      </c>
      <c r="K5745">
        <v>-2.6692223660982205E-3</v>
      </c>
      <c r="L5745" s="267">
        <v>5.3122943008584809E-3</v>
      </c>
    </row>
    <row r="5746" spans="1:12" ht="14.4" x14ac:dyDescent="0.3">
      <c r="A5746" s="8">
        <v>35801</v>
      </c>
      <c r="B5746" s="260">
        <v>977.07000700000003</v>
      </c>
      <c r="C5746" s="260">
        <v>977.07000700000003</v>
      </c>
      <c r="D5746" s="260">
        <v>962.67999299999997</v>
      </c>
      <c r="E5746" s="260">
        <v>966.580017</v>
      </c>
      <c r="F5746" s="261">
        <v>966.580017</v>
      </c>
      <c r="G5746" s="260">
        <v>618360000</v>
      </c>
      <c r="H5746" s="263">
        <f t="shared" si="89"/>
        <v>-1.0736170310056435E-2</v>
      </c>
      <c r="I5746" s="262"/>
      <c r="J5746" s="266">
        <v>5744</v>
      </c>
      <c r="K5746">
        <v>-1.0736170310056435E-2</v>
      </c>
      <c r="L5746" s="267">
        <v>5.3160635522920387E-3</v>
      </c>
    </row>
    <row r="5747" spans="1:12" ht="14.4" x14ac:dyDescent="0.3">
      <c r="A5747" s="8">
        <v>35800</v>
      </c>
      <c r="B5747" s="260">
        <v>975.03997800000002</v>
      </c>
      <c r="C5747" s="260">
        <v>982.63000499999998</v>
      </c>
      <c r="D5747" s="260">
        <v>969</v>
      </c>
      <c r="E5747" s="260">
        <v>977.07000700000003</v>
      </c>
      <c r="F5747" s="261">
        <v>977.07000700000003</v>
      </c>
      <c r="G5747" s="260">
        <v>628070000</v>
      </c>
      <c r="H5747" s="263">
        <f t="shared" si="89"/>
        <v>2.0819956574129445E-3</v>
      </c>
      <c r="I5747" s="262"/>
      <c r="J5747" s="266">
        <v>5745</v>
      </c>
      <c r="K5747">
        <v>2.0819956574129445E-3</v>
      </c>
      <c r="L5747" s="267">
        <v>5.3181201808144059E-3</v>
      </c>
    </row>
    <row r="5748" spans="1:12" ht="14.4" x14ac:dyDescent="0.3">
      <c r="A5748" s="8">
        <v>35797</v>
      </c>
      <c r="B5748" s="260">
        <v>970.42999299999997</v>
      </c>
      <c r="C5748" s="260">
        <v>975.03997800000002</v>
      </c>
      <c r="D5748" s="260">
        <v>965.72997999999995</v>
      </c>
      <c r="E5748" s="260">
        <v>975.03997800000002</v>
      </c>
      <c r="F5748" s="261">
        <v>975.03997800000002</v>
      </c>
      <c r="G5748" s="260">
        <v>366730000</v>
      </c>
      <c r="H5748" s="263">
        <f t="shared" si="89"/>
        <v>4.7504560176965301E-3</v>
      </c>
      <c r="I5748" s="262"/>
      <c r="J5748" s="266">
        <v>5746</v>
      </c>
      <c r="K5748">
        <v>4.7504560176965301E-3</v>
      </c>
      <c r="L5748" s="267">
        <v>5.3349043979914051E-3</v>
      </c>
    </row>
    <row r="5749" spans="1:12" ht="14.4" x14ac:dyDescent="0.3">
      <c r="A5749" s="8">
        <v>35795</v>
      </c>
      <c r="B5749" s="260">
        <v>970.84002699999996</v>
      </c>
      <c r="C5749" s="260">
        <v>975.02002000000005</v>
      </c>
      <c r="D5749" s="260">
        <v>967.40997300000004</v>
      </c>
      <c r="E5749" s="260">
        <v>970.42999299999997</v>
      </c>
      <c r="F5749" s="261">
        <v>970.42999299999997</v>
      </c>
      <c r="G5749" s="260">
        <v>467280000</v>
      </c>
      <c r="H5749" s="263">
        <f t="shared" si="89"/>
        <v>-4.2234970602422024E-4</v>
      </c>
      <c r="I5749" s="262"/>
      <c r="J5749" s="266">
        <v>5747</v>
      </c>
      <c r="K5749">
        <v>-4.2234970602422024E-4</v>
      </c>
      <c r="L5749" s="267">
        <v>5.3349372906932712E-3</v>
      </c>
    </row>
    <row r="5750" spans="1:12" ht="14.4" x14ac:dyDescent="0.3">
      <c r="A5750" s="8">
        <v>35794</v>
      </c>
      <c r="B5750" s="260">
        <v>953.34997599999997</v>
      </c>
      <c r="C5750" s="260">
        <v>970.84002699999996</v>
      </c>
      <c r="D5750" s="260">
        <v>953.34997599999997</v>
      </c>
      <c r="E5750" s="260">
        <v>970.84002699999996</v>
      </c>
      <c r="F5750" s="261">
        <v>970.84002699999996</v>
      </c>
      <c r="G5750" s="260">
        <v>499500000</v>
      </c>
      <c r="H5750" s="263">
        <f t="shared" si="89"/>
        <v>1.8345887072220363E-2</v>
      </c>
      <c r="I5750" s="262"/>
      <c r="J5750" s="266">
        <v>5748</v>
      </c>
      <c r="K5750">
        <v>1.8345887072220363E-2</v>
      </c>
      <c r="L5750" s="267">
        <v>5.3428368109758873E-3</v>
      </c>
    </row>
    <row r="5751" spans="1:12" ht="14.4" x14ac:dyDescent="0.3">
      <c r="A5751" s="8">
        <v>35793</v>
      </c>
      <c r="B5751" s="260">
        <v>936.46002199999998</v>
      </c>
      <c r="C5751" s="260">
        <v>953.95001200000002</v>
      </c>
      <c r="D5751" s="260">
        <v>936.46002199999998</v>
      </c>
      <c r="E5751" s="260">
        <v>953.34997599999997</v>
      </c>
      <c r="F5751" s="261">
        <v>953.34997599999997</v>
      </c>
      <c r="G5751" s="260">
        <v>443160000</v>
      </c>
      <c r="H5751" s="263">
        <f t="shared" si="89"/>
        <v>1.8035958399941165E-2</v>
      </c>
      <c r="I5751" s="262"/>
      <c r="J5751" s="266">
        <v>5749</v>
      </c>
      <c r="K5751">
        <v>1.8035958399941165E-2</v>
      </c>
      <c r="L5751" s="267">
        <v>5.3491607774258992E-3</v>
      </c>
    </row>
    <row r="5752" spans="1:12" ht="14.4" x14ac:dyDescent="0.3">
      <c r="A5752" s="8">
        <v>35790</v>
      </c>
      <c r="B5752" s="260">
        <v>932.70001200000002</v>
      </c>
      <c r="C5752" s="260">
        <v>939.98999000000003</v>
      </c>
      <c r="D5752" s="260">
        <v>932.70001200000002</v>
      </c>
      <c r="E5752" s="260">
        <v>936.46002199999998</v>
      </c>
      <c r="F5752" s="261">
        <v>936.46002199999998</v>
      </c>
      <c r="G5752" s="260">
        <v>154900000</v>
      </c>
      <c r="H5752" s="263">
        <f t="shared" si="89"/>
        <v>4.0313176279877282E-3</v>
      </c>
      <c r="I5752" s="262"/>
      <c r="J5752" s="266">
        <v>5750</v>
      </c>
      <c r="K5752">
        <v>4.0313176279877282E-3</v>
      </c>
      <c r="L5752" s="267">
        <v>5.3529629349093584E-3</v>
      </c>
    </row>
    <row r="5753" spans="1:12" ht="14.4" x14ac:dyDescent="0.3">
      <c r="A5753" s="8">
        <v>35788</v>
      </c>
      <c r="B5753" s="260">
        <v>939.13000499999998</v>
      </c>
      <c r="C5753" s="260">
        <v>942.88000499999998</v>
      </c>
      <c r="D5753" s="260">
        <v>932.70001200000002</v>
      </c>
      <c r="E5753" s="260">
        <v>932.70001200000002</v>
      </c>
      <c r="F5753" s="261">
        <v>932.70001200000002</v>
      </c>
      <c r="G5753" s="260">
        <v>265980000</v>
      </c>
      <c r="H5753" s="263">
        <f t="shared" si="89"/>
        <v>-6.846754938896844E-3</v>
      </c>
      <c r="I5753" s="262"/>
      <c r="J5753" s="266">
        <v>5751</v>
      </c>
      <c r="K5753">
        <v>-6.846754938896844E-3</v>
      </c>
      <c r="L5753" s="267">
        <v>5.3537316814560656E-3</v>
      </c>
    </row>
    <row r="5754" spans="1:12" ht="14.4" x14ac:dyDescent="0.3">
      <c r="A5754" s="8">
        <v>35787</v>
      </c>
      <c r="B5754" s="260">
        <v>953.70001200000002</v>
      </c>
      <c r="C5754" s="260">
        <v>954.51000999999997</v>
      </c>
      <c r="D5754" s="260">
        <v>938.90997300000004</v>
      </c>
      <c r="E5754" s="260">
        <v>939.13000499999998</v>
      </c>
      <c r="F5754" s="261">
        <v>939.13000499999998</v>
      </c>
      <c r="G5754" s="260">
        <v>515070000</v>
      </c>
      <c r="H5754" s="263">
        <f t="shared" si="89"/>
        <v>-1.5277348030483228E-2</v>
      </c>
      <c r="I5754" s="262"/>
      <c r="J5754" s="266">
        <v>5752</v>
      </c>
      <c r="K5754">
        <v>-1.5277348030483228E-2</v>
      </c>
      <c r="L5754" s="267">
        <v>5.356175628004077E-3</v>
      </c>
    </row>
    <row r="5755" spans="1:12" ht="14.4" x14ac:dyDescent="0.3">
      <c r="A5755" s="8">
        <v>35786</v>
      </c>
      <c r="B5755" s="260">
        <v>946.78002900000001</v>
      </c>
      <c r="C5755" s="260">
        <v>956.72997999999995</v>
      </c>
      <c r="D5755" s="260">
        <v>946.25</v>
      </c>
      <c r="E5755" s="260">
        <v>953.70001200000002</v>
      </c>
      <c r="F5755" s="261">
        <v>953.70001200000002</v>
      </c>
      <c r="G5755" s="260">
        <v>530670000</v>
      </c>
      <c r="H5755" s="263">
        <f t="shared" si="89"/>
        <v>7.3089659562305806E-3</v>
      </c>
      <c r="I5755" s="262"/>
      <c r="J5755" s="266">
        <v>5753</v>
      </c>
      <c r="K5755">
        <v>7.3089659562305806E-3</v>
      </c>
      <c r="L5755" s="267">
        <v>5.3590349008354543E-3</v>
      </c>
    </row>
    <row r="5756" spans="1:12" ht="14.4" x14ac:dyDescent="0.3">
      <c r="A5756" s="8">
        <v>35783</v>
      </c>
      <c r="B5756" s="260">
        <v>955.29998799999998</v>
      </c>
      <c r="C5756" s="260">
        <v>955.29998799999998</v>
      </c>
      <c r="D5756" s="260">
        <v>924.919983</v>
      </c>
      <c r="E5756" s="260">
        <v>946.78002900000001</v>
      </c>
      <c r="F5756" s="261">
        <v>946.78002900000001</v>
      </c>
      <c r="G5756" s="260">
        <v>793200000</v>
      </c>
      <c r="H5756" s="263">
        <f t="shared" si="89"/>
        <v>-8.9186214875153665E-3</v>
      </c>
      <c r="I5756" s="262"/>
      <c r="J5756" s="266">
        <v>5754</v>
      </c>
      <c r="K5756">
        <v>-8.9186214875153665E-3</v>
      </c>
      <c r="L5756" s="267">
        <v>5.3628070317378856E-3</v>
      </c>
    </row>
    <row r="5757" spans="1:12" ht="14.4" x14ac:dyDescent="0.3">
      <c r="A5757" s="8">
        <v>35782</v>
      </c>
      <c r="B5757" s="260">
        <v>965.53997800000002</v>
      </c>
      <c r="C5757" s="260">
        <v>965.53997800000002</v>
      </c>
      <c r="D5757" s="260">
        <v>950.54998799999998</v>
      </c>
      <c r="E5757" s="260">
        <v>955.29998799999998</v>
      </c>
      <c r="F5757" s="261">
        <v>955.29998799999998</v>
      </c>
      <c r="G5757" s="260">
        <v>618870000</v>
      </c>
      <c r="H5757" s="263">
        <f t="shared" si="89"/>
        <v>-1.0605454184518534E-2</v>
      </c>
      <c r="I5757" s="262"/>
      <c r="J5757" s="266">
        <v>5755</v>
      </c>
      <c r="K5757">
        <v>-1.0605454184518534E-2</v>
      </c>
      <c r="L5757" s="267">
        <v>5.3660097428619366E-3</v>
      </c>
    </row>
    <row r="5758" spans="1:12" ht="14.4" x14ac:dyDescent="0.3">
      <c r="A5758" s="8">
        <v>35781</v>
      </c>
      <c r="B5758" s="260">
        <v>968.03997800000002</v>
      </c>
      <c r="C5758" s="260">
        <v>974.29998799999998</v>
      </c>
      <c r="D5758" s="260">
        <v>964.25</v>
      </c>
      <c r="E5758" s="260">
        <v>965.53997800000002</v>
      </c>
      <c r="F5758" s="261">
        <v>965.53997800000002</v>
      </c>
      <c r="G5758" s="260">
        <v>618900000</v>
      </c>
      <c r="H5758" s="263">
        <f t="shared" si="89"/>
        <v>-2.5825379703481627E-3</v>
      </c>
      <c r="I5758" s="262"/>
      <c r="J5758" s="266">
        <v>5756</v>
      </c>
      <c r="K5758">
        <v>-2.5825379703481627E-3</v>
      </c>
      <c r="L5758" s="267">
        <v>5.3671102662892073E-3</v>
      </c>
    </row>
    <row r="5759" spans="1:12" ht="14.4" x14ac:dyDescent="0.3">
      <c r="A5759" s="8">
        <v>35780</v>
      </c>
      <c r="B5759" s="260">
        <v>963.39001499999995</v>
      </c>
      <c r="C5759" s="260">
        <v>973</v>
      </c>
      <c r="D5759" s="260">
        <v>963.39001499999995</v>
      </c>
      <c r="E5759" s="260">
        <v>968.03997800000002</v>
      </c>
      <c r="F5759" s="261">
        <v>968.03997800000002</v>
      </c>
      <c r="G5759" s="260">
        <v>623320000</v>
      </c>
      <c r="H5759" s="263">
        <f t="shared" si="89"/>
        <v>4.8266672143161783E-3</v>
      </c>
      <c r="I5759" s="262"/>
      <c r="J5759" s="266">
        <v>5757</v>
      </c>
      <c r="K5759">
        <v>4.8266672143161783E-3</v>
      </c>
      <c r="L5759" s="267">
        <v>5.3690147247709239E-3</v>
      </c>
    </row>
    <row r="5760" spans="1:12" ht="14.4" x14ac:dyDescent="0.3">
      <c r="A5760" s="8">
        <v>35779</v>
      </c>
      <c r="B5760" s="260">
        <v>953.39001499999995</v>
      </c>
      <c r="C5760" s="260">
        <v>965.96002199999998</v>
      </c>
      <c r="D5760" s="260">
        <v>953.39001499999995</v>
      </c>
      <c r="E5760" s="260">
        <v>963.39001499999995</v>
      </c>
      <c r="F5760" s="261">
        <v>963.39001499999995</v>
      </c>
      <c r="G5760" s="260">
        <v>597150000</v>
      </c>
      <c r="H5760" s="263">
        <f t="shared" si="89"/>
        <v>1.0488886859172739E-2</v>
      </c>
      <c r="I5760" s="262"/>
      <c r="J5760" s="266">
        <v>5758</v>
      </c>
      <c r="K5760">
        <v>1.0488886859172739E-2</v>
      </c>
      <c r="L5760" s="267">
        <v>5.3716300815693742E-3</v>
      </c>
    </row>
    <row r="5761" spans="1:12" ht="14.4" x14ac:dyDescent="0.3">
      <c r="A5761" s="8">
        <v>35776</v>
      </c>
      <c r="B5761" s="260">
        <v>954.94000200000005</v>
      </c>
      <c r="C5761" s="260">
        <v>961.32000700000003</v>
      </c>
      <c r="D5761" s="260">
        <v>947</v>
      </c>
      <c r="E5761" s="260">
        <v>953.39001499999995</v>
      </c>
      <c r="F5761" s="261">
        <v>953.39001499999995</v>
      </c>
      <c r="G5761" s="260">
        <v>579280000</v>
      </c>
      <c r="H5761" s="263">
        <f t="shared" si="89"/>
        <v>-1.6231250096905051E-3</v>
      </c>
      <c r="I5761" s="262"/>
      <c r="J5761" s="266">
        <v>5759</v>
      </c>
      <c r="K5761">
        <v>-1.6231250096905051E-3</v>
      </c>
      <c r="L5761" s="267">
        <v>5.3726394776610524E-3</v>
      </c>
    </row>
    <row r="5762" spans="1:12" ht="14.4" x14ac:dyDescent="0.3">
      <c r="A5762" s="8">
        <v>35775</v>
      </c>
      <c r="B5762" s="260">
        <v>969.78997800000002</v>
      </c>
      <c r="C5762" s="260">
        <v>969.78997800000002</v>
      </c>
      <c r="D5762" s="260">
        <v>951.89001499999995</v>
      </c>
      <c r="E5762" s="260">
        <v>954.94000200000005</v>
      </c>
      <c r="F5762" s="261">
        <v>954.94000200000005</v>
      </c>
      <c r="G5762" s="260">
        <v>631770000</v>
      </c>
      <c r="H5762" s="263">
        <f t="shared" si="89"/>
        <v>-1.5312569047810854E-2</v>
      </c>
      <c r="I5762" s="262"/>
      <c r="J5762" s="266">
        <v>5760</v>
      </c>
      <c r="K5762">
        <v>-1.5312569047810854E-2</v>
      </c>
      <c r="L5762" s="267">
        <v>5.3776580060423147E-3</v>
      </c>
    </row>
    <row r="5763" spans="1:12" ht="14.4" x14ac:dyDescent="0.3">
      <c r="A5763" s="8">
        <v>35774</v>
      </c>
      <c r="B5763" s="260">
        <v>975.78002900000001</v>
      </c>
      <c r="C5763" s="260">
        <v>975.78002900000001</v>
      </c>
      <c r="D5763" s="260">
        <v>962.67999299999997</v>
      </c>
      <c r="E5763" s="260">
        <v>969.78997800000002</v>
      </c>
      <c r="F5763" s="261">
        <v>969.78997800000002</v>
      </c>
      <c r="G5763" s="260">
        <v>602290000</v>
      </c>
      <c r="H5763" s="263">
        <f t="shared" si="89"/>
        <v>-6.1387308839869629E-3</v>
      </c>
      <c r="I5763" s="262"/>
      <c r="J5763" s="266">
        <v>5761</v>
      </c>
      <c r="K5763">
        <v>-6.1387308839869629E-3</v>
      </c>
      <c r="L5763" s="267">
        <v>5.3871388050739273E-3</v>
      </c>
    </row>
    <row r="5764" spans="1:12" ht="14.4" x14ac:dyDescent="0.3">
      <c r="A5764" s="8">
        <v>35773</v>
      </c>
      <c r="B5764" s="260">
        <v>982.36999500000002</v>
      </c>
      <c r="C5764" s="260">
        <v>982.36999500000002</v>
      </c>
      <c r="D5764" s="260">
        <v>973.80999799999995</v>
      </c>
      <c r="E5764" s="260">
        <v>975.78002900000001</v>
      </c>
      <c r="F5764" s="261">
        <v>975.78002900000001</v>
      </c>
      <c r="G5764" s="260">
        <v>539130000</v>
      </c>
      <c r="H5764" s="263">
        <f t="shared" ref="H5764:H5827" si="90">(F5764-F5765)/F5765</f>
        <v>-6.7082321666390105E-3</v>
      </c>
      <c r="I5764" s="262"/>
      <c r="J5764" s="266">
        <v>5762</v>
      </c>
      <c r="K5764">
        <v>-6.7082321666390105E-3</v>
      </c>
      <c r="L5764" s="267">
        <v>5.3951907196225337E-3</v>
      </c>
    </row>
    <row r="5765" spans="1:12" ht="14.4" x14ac:dyDescent="0.3">
      <c r="A5765" s="8">
        <v>35772</v>
      </c>
      <c r="B5765" s="260">
        <v>983.78997800000002</v>
      </c>
      <c r="C5765" s="260">
        <v>985.669983</v>
      </c>
      <c r="D5765" s="260">
        <v>979.57000700000003</v>
      </c>
      <c r="E5765" s="260">
        <v>982.36999500000002</v>
      </c>
      <c r="F5765" s="261">
        <v>982.36999500000002</v>
      </c>
      <c r="G5765" s="260">
        <v>490320000</v>
      </c>
      <c r="H5765" s="263">
        <f t="shared" si="90"/>
        <v>-1.4433802252049391E-3</v>
      </c>
      <c r="I5765" s="262"/>
      <c r="J5765" s="266">
        <v>5763</v>
      </c>
      <c r="K5765">
        <v>-1.4433802252049391E-3</v>
      </c>
      <c r="L5765" s="267">
        <v>5.3963886880224474E-3</v>
      </c>
    </row>
    <row r="5766" spans="1:12" ht="14.4" x14ac:dyDescent="0.3">
      <c r="A5766" s="8">
        <v>35769</v>
      </c>
      <c r="B5766" s="260">
        <v>973.09997599999997</v>
      </c>
      <c r="C5766" s="260">
        <v>986.25</v>
      </c>
      <c r="D5766" s="260">
        <v>969.09997599999997</v>
      </c>
      <c r="E5766" s="260">
        <v>983.78997800000002</v>
      </c>
      <c r="F5766" s="261">
        <v>983.78997800000002</v>
      </c>
      <c r="G5766" s="260">
        <v>563590000</v>
      </c>
      <c r="H5766" s="263">
        <f t="shared" si="90"/>
        <v>1.0985512551281832E-2</v>
      </c>
      <c r="I5766" s="262"/>
      <c r="J5766" s="266">
        <v>5764</v>
      </c>
      <c r="K5766">
        <v>1.0985512551281832E-2</v>
      </c>
      <c r="L5766" s="267">
        <v>5.399082546699809E-3</v>
      </c>
    </row>
    <row r="5767" spans="1:12" ht="14.4" x14ac:dyDescent="0.3">
      <c r="A5767" s="8">
        <v>35768</v>
      </c>
      <c r="B5767" s="260">
        <v>976.77002000000005</v>
      </c>
      <c r="C5767" s="260">
        <v>983.35998500000005</v>
      </c>
      <c r="D5767" s="260">
        <v>971.36999500000002</v>
      </c>
      <c r="E5767" s="260">
        <v>973.09997599999997</v>
      </c>
      <c r="F5767" s="261">
        <v>973.09997599999997</v>
      </c>
      <c r="G5767" s="260">
        <v>633470000</v>
      </c>
      <c r="H5767" s="263">
        <f t="shared" si="90"/>
        <v>-3.7573266222893239E-3</v>
      </c>
      <c r="I5767" s="262"/>
      <c r="J5767" s="266">
        <v>5765</v>
      </c>
      <c r="K5767">
        <v>-3.7573266222893239E-3</v>
      </c>
      <c r="L5767" s="267">
        <v>5.4037476923645472E-3</v>
      </c>
    </row>
    <row r="5768" spans="1:12" ht="14.4" x14ac:dyDescent="0.3">
      <c r="A5768" s="8">
        <v>35767</v>
      </c>
      <c r="B5768" s="260">
        <v>971.67999299999997</v>
      </c>
      <c r="C5768" s="260">
        <v>980.80999799999995</v>
      </c>
      <c r="D5768" s="260">
        <v>966.15997300000004</v>
      </c>
      <c r="E5768" s="260">
        <v>976.77002000000005</v>
      </c>
      <c r="F5768" s="261">
        <v>976.77002000000005</v>
      </c>
      <c r="G5768" s="260">
        <v>624610000</v>
      </c>
      <c r="H5768" s="263">
        <f t="shared" si="90"/>
        <v>5.2383778987616526E-3</v>
      </c>
      <c r="I5768" s="262"/>
      <c r="J5768" s="266">
        <v>5766</v>
      </c>
      <c r="K5768">
        <v>5.2383778987616526E-3</v>
      </c>
      <c r="L5768" s="267">
        <v>5.4113031228641799E-3</v>
      </c>
    </row>
    <row r="5769" spans="1:12" ht="14.4" x14ac:dyDescent="0.3">
      <c r="A5769" s="8">
        <v>35766</v>
      </c>
      <c r="B5769" s="260">
        <v>974.78002900000001</v>
      </c>
      <c r="C5769" s="260">
        <v>976.20001200000002</v>
      </c>
      <c r="D5769" s="260">
        <v>969.830017</v>
      </c>
      <c r="E5769" s="260">
        <v>971.67999299999997</v>
      </c>
      <c r="F5769" s="261">
        <v>971.67999299999997</v>
      </c>
      <c r="G5769" s="260">
        <v>576120000</v>
      </c>
      <c r="H5769" s="263">
        <f t="shared" si="90"/>
        <v>-3.170006192845444E-3</v>
      </c>
      <c r="I5769" s="262"/>
      <c r="J5769" s="266">
        <v>5767</v>
      </c>
      <c r="K5769">
        <v>-3.170006192845444E-3</v>
      </c>
      <c r="L5769" s="267">
        <v>5.4114085840355763E-3</v>
      </c>
    </row>
    <row r="5770" spans="1:12" ht="14.4" x14ac:dyDescent="0.3">
      <c r="A5770" s="8">
        <v>35765</v>
      </c>
      <c r="B5770" s="260">
        <v>955.40002400000003</v>
      </c>
      <c r="C5770" s="260">
        <v>974.77002000000005</v>
      </c>
      <c r="D5770" s="260">
        <v>955.40002400000003</v>
      </c>
      <c r="E5770" s="260">
        <v>974.77002000000005</v>
      </c>
      <c r="F5770" s="261">
        <v>974.77002000000005</v>
      </c>
      <c r="G5770" s="260">
        <v>590300000</v>
      </c>
      <c r="H5770" s="263">
        <f t="shared" si="90"/>
        <v>2.0274225992692685E-2</v>
      </c>
      <c r="I5770" s="262"/>
      <c r="J5770" s="266">
        <v>5768</v>
      </c>
      <c r="K5770">
        <v>2.0274225992692685E-2</v>
      </c>
      <c r="L5770" s="267">
        <v>5.4173567577668223E-3</v>
      </c>
    </row>
    <row r="5771" spans="1:12" ht="14.4" x14ac:dyDescent="0.3">
      <c r="A5771" s="8">
        <v>35762</v>
      </c>
      <c r="B5771" s="260">
        <v>951.64001499999995</v>
      </c>
      <c r="C5771" s="260">
        <v>959.13000499999998</v>
      </c>
      <c r="D5771" s="260">
        <v>951.64001499999995</v>
      </c>
      <c r="E5771" s="260">
        <v>955.40002400000003</v>
      </c>
      <c r="F5771" s="261">
        <v>955.40002400000003</v>
      </c>
      <c r="G5771" s="260">
        <v>189070000</v>
      </c>
      <c r="H5771" s="263">
        <f t="shared" si="90"/>
        <v>3.951083330601732E-3</v>
      </c>
      <c r="I5771" s="262"/>
      <c r="J5771" s="266">
        <v>5769</v>
      </c>
      <c r="K5771">
        <v>3.951083330601732E-3</v>
      </c>
      <c r="L5771" s="267">
        <v>5.4190124167247129E-3</v>
      </c>
    </row>
    <row r="5772" spans="1:12" ht="14.4" x14ac:dyDescent="0.3">
      <c r="A5772" s="8">
        <v>35760</v>
      </c>
      <c r="B5772" s="260">
        <v>950.82000700000003</v>
      </c>
      <c r="C5772" s="260">
        <v>956.46997099999999</v>
      </c>
      <c r="D5772" s="260">
        <v>950.82000700000003</v>
      </c>
      <c r="E5772" s="260">
        <v>951.64001499999995</v>
      </c>
      <c r="F5772" s="261">
        <v>951.64001499999995</v>
      </c>
      <c r="G5772" s="260">
        <v>487750000</v>
      </c>
      <c r="H5772" s="263">
        <f t="shared" si="90"/>
        <v>8.6242190316039081E-4</v>
      </c>
      <c r="I5772" s="262"/>
      <c r="J5772" s="266">
        <v>5770</v>
      </c>
      <c r="K5772">
        <v>8.6242190316039081E-4</v>
      </c>
      <c r="L5772" s="267">
        <v>5.4195036532567646E-3</v>
      </c>
    </row>
    <row r="5773" spans="1:12" ht="14.4" x14ac:dyDescent="0.3">
      <c r="A5773" s="8">
        <v>35759</v>
      </c>
      <c r="B5773" s="260">
        <v>946.669983</v>
      </c>
      <c r="C5773" s="260">
        <v>954.46997099999999</v>
      </c>
      <c r="D5773" s="260">
        <v>944.71002199999998</v>
      </c>
      <c r="E5773" s="260">
        <v>950.82000700000003</v>
      </c>
      <c r="F5773" s="261">
        <v>950.82000700000003</v>
      </c>
      <c r="G5773" s="260">
        <v>587890000</v>
      </c>
      <c r="H5773" s="263">
        <f t="shared" si="90"/>
        <v>4.3838128117769104E-3</v>
      </c>
      <c r="I5773" s="262"/>
      <c r="J5773" s="266">
        <v>5771</v>
      </c>
      <c r="K5773">
        <v>4.3838128117769104E-3</v>
      </c>
      <c r="L5773" s="267">
        <v>5.4361483917682212E-3</v>
      </c>
    </row>
    <row r="5774" spans="1:12" ht="14.4" x14ac:dyDescent="0.3">
      <c r="A5774" s="8">
        <v>35758</v>
      </c>
      <c r="B5774" s="260">
        <v>963.09002699999996</v>
      </c>
      <c r="C5774" s="260">
        <v>963.09002699999996</v>
      </c>
      <c r="D5774" s="260">
        <v>945.21997099999999</v>
      </c>
      <c r="E5774" s="260">
        <v>946.669983</v>
      </c>
      <c r="F5774" s="261">
        <v>946.669983</v>
      </c>
      <c r="G5774" s="260">
        <v>514920000</v>
      </c>
      <c r="H5774" s="263">
        <f t="shared" si="90"/>
        <v>-1.7049334475145554E-2</v>
      </c>
      <c r="I5774" s="262"/>
      <c r="J5774" s="266">
        <v>5772</v>
      </c>
      <c r="K5774">
        <v>-1.7049334475145554E-2</v>
      </c>
      <c r="L5774" s="267">
        <v>5.4369604190324912E-3</v>
      </c>
    </row>
    <row r="5775" spans="1:12" ht="14.4" x14ac:dyDescent="0.3">
      <c r="A5775" s="8">
        <v>35755</v>
      </c>
      <c r="B5775" s="260">
        <v>958.97997999999995</v>
      </c>
      <c r="C5775" s="260">
        <v>964.54998799999998</v>
      </c>
      <c r="D5775" s="260">
        <v>954.59997599999997</v>
      </c>
      <c r="E5775" s="260">
        <v>963.09002699999996</v>
      </c>
      <c r="F5775" s="261">
        <v>963.09002699999996</v>
      </c>
      <c r="G5775" s="260">
        <v>611000000</v>
      </c>
      <c r="H5775" s="263">
        <f t="shared" si="90"/>
        <v>4.2858527661860145E-3</v>
      </c>
      <c r="I5775" s="262"/>
      <c r="J5775" s="266">
        <v>5773</v>
      </c>
      <c r="K5775">
        <v>4.2858527661860145E-3</v>
      </c>
      <c r="L5775" s="267">
        <v>5.4405888621157075E-3</v>
      </c>
    </row>
    <row r="5776" spans="1:12" ht="14.4" x14ac:dyDescent="0.3">
      <c r="A5776" s="8">
        <v>35754</v>
      </c>
      <c r="B5776" s="260">
        <v>944.59002699999996</v>
      </c>
      <c r="C5776" s="260">
        <v>961.830017</v>
      </c>
      <c r="D5776" s="260">
        <v>944.59002699999996</v>
      </c>
      <c r="E5776" s="260">
        <v>958.97997999999995</v>
      </c>
      <c r="F5776" s="261">
        <v>958.97997999999995</v>
      </c>
      <c r="G5776" s="260">
        <v>602610000</v>
      </c>
      <c r="H5776" s="263">
        <f t="shared" si="90"/>
        <v>1.5234072548597839E-2</v>
      </c>
      <c r="I5776" s="262"/>
      <c r="J5776" s="266">
        <v>5774</v>
      </c>
      <c r="K5776">
        <v>1.5234072548597839E-2</v>
      </c>
      <c r="L5776" s="267">
        <v>5.4454819269584114E-3</v>
      </c>
    </row>
    <row r="5777" spans="1:12" ht="14.4" x14ac:dyDescent="0.3">
      <c r="A5777" s="8">
        <v>35753</v>
      </c>
      <c r="B5777" s="260">
        <v>938.22997999999995</v>
      </c>
      <c r="C5777" s="260">
        <v>947.28002900000001</v>
      </c>
      <c r="D5777" s="260">
        <v>934.830017</v>
      </c>
      <c r="E5777" s="260">
        <v>944.59002699999996</v>
      </c>
      <c r="F5777" s="261">
        <v>944.59002699999996</v>
      </c>
      <c r="G5777" s="260">
        <v>542720000</v>
      </c>
      <c r="H5777" s="263">
        <f t="shared" si="90"/>
        <v>6.7787718742477283E-3</v>
      </c>
      <c r="I5777" s="262"/>
      <c r="J5777" s="266">
        <v>5775</v>
      </c>
      <c r="K5777">
        <v>6.7787718742477283E-3</v>
      </c>
      <c r="L5777" s="267">
        <v>5.4526802113905055E-3</v>
      </c>
    </row>
    <row r="5778" spans="1:12" ht="14.4" x14ac:dyDescent="0.3">
      <c r="A5778" s="8">
        <v>35752</v>
      </c>
      <c r="B5778" s="260">
        <v>946.20001200000002</v>
      </c>
      <c r="C5778" s="260">
        <v>947.65002400000003</v>
      </c>
      <c r="D5778" s="260">
        <v>937.42999299999997</v>
      </c>
      <c r="E5778" s="260">
        <v>938.22997999999995</v>
      </c>
      <c r="F5778" s="261">
        <v>938.22997999999995</v>
      </c>
      <c r="G5778" s="260">
        <v>521380000</v>
      </c>
      <c r="H5778" s="263">
        <f t="shared" si="90"/>
        <v>-8.423200062271886E-3</v>
      </c>
      <c r="I5778" s="262"/>
      <c r="J5778" s="266">
        <v>5776</v>
      </c>
      <c r="K5778">
        <v>-8.423200062271886E-3</v>
      </c>
      <c r="L5778" s="267">
        <v>5.4565103515359543E-3</v>
      </c>
    </row>
    <row r="5779" spans="1:12" ht="14.4" x14ac:dyDescent="0.3">
      <c r="A5779" s="8">
        <v>35751</v>
      </c>
      <c r="B5779" s="260">
        <v>928.34997599999997</v>
      </c>
      <c r="C5779" s="260">
        <v>949.65997300000004</v>
      </c>
      <c r="D5779" s="260">
        <v>928.34997599999997</v>
      </c>
      <c r="E5779" s="260">
        <v>946.20001200000002</v>
      </c>
      <c r="F5779" s="261">
        <v>946.20001200000002</v>
      </c>
      <c r="G5779" s="260">
        <v>576540000</v>
      </c>
      <c r="H5779" s="263">
        <f t="shared" si="90"/>
        <v>1.922770125649257E-2</v>
      </c>
      <c r="I5779" s="262"/>
      <c r="J5779" s="266">
        <v>5777</v>
      </c>
      <c r="K5779">
        <v>1.922770125649257E-2</v>
      </c>
      <c r="L5779" s="267">
        <v>5.4610380576567827E-3</v>
      </c>
    </row>
    <row r="5780" spans="1:12" ht="14.4" x14ac:dyDescent="0.3">
      <c r="A5780" s="8">
        <v>35748</v>
      </c>
      <c r="B5780" s="260">
        <v>916.65997300000004</v>
      </c>
      <c r="C5780" s="260">
        <v>930.44000200000005</v>
      </c>
      <c r="D5780" s="260">
        <v>915.34002699999996</v>
      </c>
      <c r="E5780" s="260">
        <v>928.34997599999997</v>
      </c>
      <c r="F5780" s="261">
        <v>928.34997599999997</v>
      </c>
      <c r="G5780" s="260">
        <v>635760000</v>
      </c>
      <c r="H5780" s="263">
        <f t="shared" si="90"/>
        <v>1.2752823668891598E-2</v>
      </c>
      <c r="I5780" s="262"/>
      <c r="J5780" s="266">
        <v>5778</v>
      </c>
      <c r="K5780">
        <v>1.2752823668891598E-2</v>
      </c>
      <c r="L5780" s="267">
        <v>5.461132016155593E-3</v>
      </c>
    </row>
    <row r="5781" spans="1:12" ht="14.4" x14ac:dyDescent="0.3">
      <c r="A5781" s="8">
        <v>35747</v>
      </c>
      <c r="B5781" s="260">
        <v>905.96002199999998</v>
      </c>
      <c r="C5781" s="260">
        <v>917.78997800000002</v>
      </c>
      <c r="D5781" s="260">
        <v>900.60998500000005</v>
      </c>
      <c r="E5781" s="260">
        <v>916.65997300000004</v>
      </c>
      <c r="F5781" s="261">
        <v>916.65997300000004</v>
      </c>
      <c r="G5781" s="260">
        <v>653960000</v>
      </c>
      <c r="H5781" s="263">
        <f t="shared" si="90"/>
        <v>1.1810621594956047E-2</v>
      </c>
      <c r="I5781" s="262"/>
      <c r="J5781" s="266">
        <v>5779</v>
      </c>
      <c r="K5781">
        <v>1.1810621594956047E-2</v>
      </c>
      <c r="L5781" s="267">
        <v>5.4644252844054369E-3</v>
      </c>
    </row>
    <row r="5782" spans="1:12" ht="14.4" x14ac:dyDescent="0.3">
      <c r="A5782" s="8">
        <v>35746</v>
      </c>
      <c r="B5782" s="260">
        <v>923.78002900000001</v>
      </c>
      <c r="C5782" s="260">
        <v>923.88000499999998</v>
      </c>
      <c r="D5782" s="260">
        <v>905.34002699999996</v>
      </c>
      <c r="E5782" s="260">
        <v>905.96002199999998</v>
      </c>
      <c r="F5782" s="261">
        <v>905.96002199999998</v>
      </c>
      <c r="G5782" s="260">
        <v>585340000</v>
      </c>
      <c r="H5782" s="263">
        <f t="shared" si="90"/>
        <v>-1.9290314187989478E-2</v>
      </c>
      <c r="I5782" s="262"/>
      <c r="J5782" s="266">
        <v>5780</v>
      </c>
      <c r="K5782">
        <v>-1.9290314187989478E-2</v>
      </c>
      <c r="L5782" s="267">
        <v>5.4694338245098997E-3</v>
      </c>
    </row>
    <row r="5783" spans="1:12" ht="14.4" x14ac:dyDescent="0.3">
      <c r="A5783" s="8">
        <v>35745</v>
      </c>
      <c r="B5783" s="260">
        <v>921.13000499999998</v>
      </c>
      <c r="C5783" s="260">
        <v>928.28997800000002</v>
      </c>
      <c r="D5783" s="260">
        <v>919.63000499999998</v>
      </c>
      <c r="E5783" s="260">
        <v>923.78002900000001</v>
      </c>
      <c r="F5783" s="261">
        <v>923.78002900000001</v>
      </c>
      <c r="G5783" s="260">
        <v>435660000</v>
      </c>
      <c r="H5783" s="263">
        <f t="shared" si="90"/>
        <v>2.8769272367802526E-3</v>
      </c>
      <c r="I5783" s="262"/>
      <c r="J5783" s="266">
        <v>5781</v>
      </c>
      <c r="K5783">
        <v>2.8769272367802526E-3</v>
      </c>
      <c r="L5783" s="267">
        <v>5.4753352723690705E-3</v>
      </c>
    </row>
    <row r="5784" spans="1:12" ht="14.4" x14ac:dyDescent="0.3">
      <c r="A5784" s="8">
        <v>35744</v>
      </c>
      <c r="B5784" s="260">
        <v>927.51000999999997</v>
      </c>
      <c r="C5784" s="260">
        <v>935.90002400000003</v>
      </c>
      <c r="D5784" s="260">
        <v>920.26000999999997</v>
      </c>
      <c r="E5784" s="260">
        <v>921.13000499999998</v>
      </c>
      <c r="F5784" s="261">
        <v>921.13000499999998</v>
      </c>
      <c r="G5784" s="260">
        <v>464140000</v>
      </c>
      <c r="H5784" s="263">
        <f t="shared" si="90"/>
        <v>-6.8786373529273106E-3</v>
      </c>
      <c r="I5784" s="262"/>
      <c r="J5784" s="266">
        <v>5782</v>
      </c>
      <c r="K5784">
        <v>-6.8786373529273106E-3</v>
      </c>
      <c r="L5784" s="267">
        <v>5.4784336119932612E-3</v>
      </c>
    </row>
    <row r="5785" spans="1:12" ht="14.4" x14ac:dyDescent="0.3">
      <c r="A5785" s="8">
        <v>35741</v>
      </c>
      <c r="B5785" s="260">
        <v>938.03002900000001</v>
      </c>
      <c r="C5785" s="260">
        <v>938.03002900000001</v>
      </c>
      <c r="D5785" s="260">
        <v>915.39001499999995</v>
      </c>
      <c r="E5785" s="260">
        <v>927.51000999999997</v>
      </c>
      <c r="F5785" s="261">
        <v>927.51000999999997</v>
      </c>
      <c r="G5785" s="260">
        <v>569980000</v>
      </c>
      <c r="H5785" s="263">
        <f t="shared" si="90"/>
        <v>-1.1215013032381342E-2</v>
      </c>
      <c r="I5785" s="262"/>
      <c r="J5785" s="266">
        <v>5783</v>
      </c>
      <c r="K5785">
        <v>-1.1215013032381342E-2</v>
      </c>
      <c r="L5785" s="267">
        <v>5.4795079698360255E-3</v>
      </c>
    </row>
    <row r="5786" spans="1:12" ht="14.4" x14ac:dyDescent="0.3">
      <c r="A5786" s="8">
        <v>35740</v>
      </c>
      <c r="B5786" s="260">
        <v>942.76000999999997</v>
      </c>
      <c r="C5786" s="260">
        <v>942.84997599999997</v>
      </c>
      <c r="D5786" s="260">
        <v>934.15997300000004</v>
      </c>
      <c r="E5786" s="260">
        <v>938.03002900000001</v>
      </c>
      <c r="F5786" s="261">
        <v>938.03002900000001</v>
      </c>
      <c r="G5786" s="260">
        <v>522890000</v>
      </c>
      <c r="H5786" s="263">
        <f t="shared" si="90"/>
        <v>-5.0171633818027056E-3</v>
      </c>
      <c r="I5786" s="262"/>
      <c r="J5786" s="266">
        <v>5784</v>
      </c>
      <c r="K5786">
        <v>-5.0171633818027056E-3</v>
      </c>
      <c r="L5786" s="267">
        <v>5.4830640114065746E-3</v>
      </c>
    </row>
    <row r="5787" spans="1:12" ht="14.4" x14ac:dyDescent="0.3">
      <c r="A5787" s="8">
        <v>35739</v>
      </c>
      <c r="B5787" s="260">
        <v>940.76000999999997</v>
      </c>
      <c r="C5787" s="260">
        <v>949.61999500000002</v>
      </c>
      <c r="D5787" s="260">
        <v>938.15997300000004</v>
      </c>
      <c r="E5787" s="260">
        <v>942.76000999999997</v>
      </c>
      <c r="F5787" s="261">
        <v>942.76000999999997</v>
      </c>
      <c r="G5787" s="260">
        <v>565680000</v>
      </c>
      <c r="H5787" s="263">
        <f t="shared" si="90"/>
        <v>2.1259407061743622E-3</v>
      </c>
      <c r="I5787" s="262"/>
      <c r="J5787" s="266">
        <v>5785</v>
      </c>
      <c r="K5787">
        <v>2.1259407061743622E-3</v>
      </c>
      <c r="L5787" s="267">
        <v>5.4874509916761158E-3</v>
      </c>
    </row>
    <row r="5788" spans="1:12" ht="14.4" x14ac:dyDescent="0.3">
      <c r="A5788" s="8">
        <v>35738</v>
      </c>
      <c r="B5788" s="260">
        <v>938.98999000000003</v>
      </c>
      <c r="C5788" s="260">
        <v>941.40002400000003</v>
      </c>
      <c r="D5788" s="260">
        <v>932.65997300000004</v>
      </c>
      <c r="E5788" s="260">
        <v>940.76000999999997</v>
      </c>
      <c r="F5788" s="261">
        <v>940.76000999999997</v>
      </c>
      <c r="G5788" s="260">
        <v>541590000</v>
      </c>
      <c r="H5788" s="263">
        <f t="shared" si="90"/>
        <v>1.8850254197064777E-3</v>
      </c>
      <c r="I5788" s="262"/>
      <c r="J5788" s="266">
        <v>5786</v>
      </c>
      <c r="K5788">
        <v>1.8850254197064777E-3</v>
      </c>
      <c r="L5788" s="267">
        <v>5.4881089254161441E-3</v>
      </c>
    </row>
    <row r="5789" spans="1:12" ht="14.4" x14ac:dyDescent="0.3">
      <c r="A5789" s="8">
        <v>35737</v>
      </c>
      <c r="B5789" s="260">
        <v>914.61999500000002</v>
      </c>
      <c r="C5789" s="260">
        <v>939.02002000000005</v>
      </c>
      <c r="D5789" s="260">
        <v>914.61999500000002</v>
      </c>
      <c r="E5789" s="260">
        <v>938.98999000000003</v>
      </c>
      <c r="F5789" s="261">
        <v>938.98999000000003</v>
      </c>
      <c r="G5789" s="260">
        <v>564740000</v>
      </c>
      <c r="H5789" s="263">
        <f t="shared" si="90"/>
        <v>2.6644940120732891E-2</v>
      </c>
      <c r="I5789" s="262"/>
      <c r="J5789" s="266">
        <v>5787</v>
      </c>
      <c r="K5789">
        <v>2.6644940120732891E-2</v>
      </c>
      <c r="L5789" s="267">
        <v>5.4910937804712847E-3</v>
      </c>
    </row>
    <row r="5790" spans="1:12" ht="14.4" x14ac:dyDescent="0.3">
      <c r="A5790" s="8">
        <v>35734</v>
      </c>
      <c r="B5790" s="260">
        <v>903.67999299999997</v>
      </c>
      <c r="C5790" s="260">
        <v>919.92999299999997</v>
      </c>
      <c r="D5790" s="260">
        <v>903.67999299999997</v>
      </c>
      <c r="E5790" s="260">
        <v>914.61999500000002</v>
      </c>
      <c r="F5790" s="261">
        <v>914.61999500000002</v>
      </c>
      <c r="G5790" s="260">
        <v>638070000</v>
      </c>
      <c r="H5790" s="263">
        <f t="shared" si="90"/>
        <v>1.2106057547740851E-2</v>
      </c>
      <c r="I5790" s="262"/>
      <c r="J5790" s="266">
        <v>5788</v>
      </c>
      <c r="K5790">
        <v>1.2106057547740851E-2</v>
      </c>
      <c r="L5790" s="267">
        <v>5.5026590445365169E-3</v>
      </c>
    </row>
    <row r="5791" spans="1:12" ht="14.4" x14ac:dyDescent="0.3">
      <c r="A5791" s="8">
        <v>35733</v>
      </c>
      <c r="B5791" s="260">
        <v>919.15997300000004</v>
      </c>
      <c r="C5791" s="260">
        <v>923.28002900000001</v>
      </c>
      <c r="D5791" s="260">
        <v>903.67999299999997</v>
      </c>
      <c r="E5791" s="260">
        <v>903.67999299999997</v>
      </c>
      <c r="F5791" s="261">
        <v>903.67999299999997</v>
      </c>
      <c r="G5791" s="260">
        <v>712230000</v>
      </c>
      <c r="H5791" s="263">
        <f t="shared" si="90"/>
        <v>-1.684144268105555E-2</v>
      </c>
      <c r="I5791" s="262"/>
      <c r="J5791" s="266">
        <v>5789</v>
      </c>
      <c r="K5791">
        <v>-1.684144268105555E-2</v>
      </c>
      <c r="L5791" s="267">
        <v>5.5063064983906064E-3</v>
      </c>
    </row>
    <row r="5792" spans="1:12" ht="14.4" x14ac:dyDescent="0.3">
      <c r="A5792" s="8">
        <v>35732</v>
      </c>
      <c r="B5792" s="260">
        <v>921.84997599999997</v>
      </c>
      <c r="C5792" s="260">
        <v>935.23999000000003</v>
      </c>
      <c r="D5792" s="260">
        <v>913.88000499999998</v>
      </c>
      <c r="E5792" s="260">
        <v>919.15997300000004</v>
      </c>
      <c r="F5792" s="261">
        <v>919.15997300000004</v>
      </c>
      <c r="G5792" s="260">
        <v>777660000</v>
      </c>
      <c r="H5792" s="263">
        <f t="shared" si="90"/>
        <v>-2.9180485654207288E-3</v>
      </c>
      <c r="I5792" s="262"/>
      <c r="J5792" s="266">
        <v>5790</v>
      </c>
      <c r="K5792">
        <v>-2.9180485654207288E-3</v>
      </c>
      <c r="L5792" s="267">
        <v>5.5073713962317554E-3</v>
      </c>
    </row>
    <row r="5793" spans="1:12" ht="14.4" x14ac:dyDescent="0.3">
      <c r="A5793" s="8">
        <v>35731</v>
      </c>
      <c r="B5793" s="260">
        <v>876.98999000000003</v>
      </c>
      <c r="C5793" s="260">
        <v>923.09002699999996</v>
      </c>
      <c r="D5793" s="260">
        <v>855.27002000000005</v>
      </c>
      <c r="E5793" s="260">
        <v>921.84997599999997</v>
      </c>
      <c r="F5793" s="261">
        <v>921.84997599999997</v>
      </c>
      <c r="G5793" s="260">
        <v>1202550000</v>
      </c>
      <c r="H5793" s="263">
        <f t="shared" si="90"/>
        <v>5.1152221247131834E-2</v>
      </c>
      <c r="I5793" s="262"/>
      <c r="J5793" s="266">
        <v>5791</v>
      </c>
      <c r="K5793">
        <v>5.1152221247131834E-2</v>
      </c>
      <c r="L5793" s="267">
        <v>5.509433192945893E-3</v>
      </c>
    </row>
    <row r="5794" spans="1:12" ht="14.4" x14ac:dyDescent="0.3">
      <c r="A5794" s="8">
        <v>35730</v>
      </c>
      <c r="B5794" s="260">
        <v>941.64001499999995</v>
      </c>
      <c r="C5794" s="260">
        <v>941.64001499999995</v>
      </c>
      <c r="D5794" s="260">
        <v>876.72997999999995</v>
      </c>
      <c r="E5794" s="260">
        <v>876.98999000000003</v>
      </c>
      <c r="F5794" s="261">
        <v>876.98999000000003</v>
      </c>
      <c r="G5794" s="260">
        <v>693730000</v>
      </c>
      <c r="H5794" s="263">
        <f t="shared" si="90"/>
        <v>-6.8656836976070862E-2</v>
      </c>
      <c r="I5794" s="262"/>
      <c r="J5794" s="266">
        <v>5792</v>
      </c>
      <c r="K5794">
        <v>-6.8656836976070862E-2</v>
      </c>
      <c r="L5794" s="267">
        <v>5.5101336279287623E-3</v>
      </c>
    </row>
    <row r="5795" spans="1:12" ht="14.4" x14ac:dyDescent="0.3">
      <c r="A5795" s="8">
        <v>35727</v>
      </c>
      <c r="B5795" s="260">
        <v>950.69000200000005</v>
      </c>
      <c r="C5795" s="260">
        <v>960.03997800000002</v>
      </c>
      <c r="D5795" s="260">
        <v>937.54998799999998</v>
      </c>
      <c r="E5795" s="260">
        <v>941.64001499999995</v>
      </c>
      <c r="F5795" s="261">
        <v>941.64001499999995</v>
      </c>
      <c r="G5795" s="260">
        <v>677630000</v>
      </c>
      <c r="H5795" s="263">
        <f t="shared" si="90"/>
        <v>-9.5193880034094448E-3</v>
      </c>
      <c r="I5795" s="262"/>
      <c r="J5795" s="266">
        <v>5793</v>
      </c>
      <c r="K5795">
        <v>-9.5193880034094448E-3</v>
      </c>
      <c r="L5795" s="267">
        <v>5.510471002968983E-3</v>
      </c>
    </row>
    <row r="5796" spans="1:12" ht="14.4" x14ac:dyDescent="0.3">
      <c r="A5796" s="8">
        <v>35726</v>
      </c>
      <c r="B5796" s="260">
        <v>968.48999000000003</v>
      </c>
      <c r="C5796" s="260">
        <v>968.48999000000003</v>
      </c>
      <c r="D5796" s="260">
        <v>944.15997300000004</v>
      </c>
      <c r="E5796" s="260">
        <v>950.69000200000005</v>
      </c>
      <c r="F5796" s="261">
        <v>950.69000200000005</v>
      </c>
      <c r="G5796" s="260">
        <v>673270000</v>
      </c>
      <c r="H5796" s="263">
        <f t="shared" si="90"/>
        <v>-1.8379114068076206E-2</v>
      </c>
      <c r="I5796" s="262"/>
      <c r="J5796" s="266">
        <v>5794</v>
      </c>
      <c r="K5796">
        <v>-1.8379114068076206E-2</v>
      </c>
      <c r="L5796" s="267">
        <v>5.5146142088547956E-3</v>
      </c>
    </row>
    <row r="5797" spans="1:12" ht="14.4" x14ac:dyDescent="0.3">
      <c r="A5797" s="8">
        <v>35725</v>
      </c>
      <c r="B5797" s="260">
        <v>972.28002900000001</v>
      </c>
      <c r="C5797" s="260">
        <v>972.60998500000005</v>
      </c>
      <c r="D5797" s="260">
        <v>965.65997300000004</v>
      </c>
      <c r="E5797" s="260">
        <v>968.48999000000003</v>
      </c>
      <c r="F5797" s="261">
        <v>968.48999000000003</v>
      </c>
      <c r="G5797" s="260">
        <v>613490000</v>
      </c>
      <c r="H5797" s="263">
        <f t="shared" si="90"/>
        <v>-3.8980940541358984E-3</v>
      </c>
      <c r="I5797" s="262"/>
      <c r="J5797" s="266">
        <v>5795</v>
      </c>
      <c r="K5797">
        <v>-3.8980940541358984E-3</v>
      </c>
      <c r="L5797" s="267">
        <v>5.5218016712622678E-3</v>
      </c>
    </row>
    <row r="5798" spans="1:12" ht="14.4" x14ac:dyDescent="0.3">
      <c r="A5798" s="8">
        <v>35724</v>
      </c>
      <c r="B5798" s="260">
        <v>955.60998500000005</v>
      </c>
      <c r="C5798" s="260">
        <v>972.55999799999995</v>
      </c>
      <c r="D5798" s="260">
        <v>955.60998500000005</v>
      </c>
      <c r="E5798" s="260">
        <v>972.28002900000001</v>
      </c>
      <c r="F5798" s="261">
        <v>972.28002900000001</v>
      </c>
      <c r="G5798" s="260">
        <v>582310000</v>
      </c>
      <c r="H5798" s="263">
        <f t="shared" si="90"/>
        <v>1.7444401232370926E-2</v>
      </c>
      <c r="I5798" s="262"/>
      <c r="J5798" s="266">
        <v>5796</v>
      </c>
      <c r="K5798">
        <v>1.7444401232370926E-2</v>
      </c>
      <c r="L5798" s="267">
        <v>5.5285771108634189E-3</v>
      </c>
    </row>
    <row r="5799" spans="1:12" ht="14.4" x14ac:dyDescent="0.3">
      <c r="A5799" s="8">
        <v>35723</v>
      </c>
      <c r="B5799" s="260">
        <v>944.15997300000004</v>
      </c>
      <c r="C5799" s="260">
        <v>955.71997099999999</v>
      </c>
      <c r="D5799" s="260">
        <v>941.42999299999997</v>
      </c>
      <c r="E5799" s="260">
        <v>955.60998500000005</v>
      </c>
      <c r="F5799" s="261">
        <v>955.60998500000005</v>
      </c>
      <c r="G5799" s="260">
        <v>483880000</v>
      </c>
      <c r="H5799" s="263">
        <f t="shared" si="90"/>
        <v>1.2127194890097311E-2</v>
      </c>
      <c r="I5799" s="262"/>
      <c r="J5799" s="266">
        <v>5797</v>
      </c>
      <c r="K5799">
        <v>1.2127194890097311E-2</v>
      </c>
      <c r="L5799" s="267">
        <v>5.5326683931497646E-3</v>
      </c>
    </row>
    <row r="5800" spans="1:12" ht="14.4" x14ac:dyDescent="0.3">
      <c r="A5800" s="8">
        <v>35720</v>
      </c>
      <c r="B5800" s="260">
        <v>955.22997999999995</v>
      </c>
      <c r="C5800" s="260">
        <v>955.22997999999995</v>
      </c>
      <c r="D5800" s="260">
        <v>931.580017</v>
      </c>
      <c r="E5800" s="260">
        <v>944.15997300000004</v>
      </c>
      <c r="F5800" s="261">
        <v>944.15997300000004</v>
      </c>
      <c r="G5800" s="260">
        <v>624980000</v>
      </c>
      <c r="H5800" s="263">
        <f t="shared" si="90"/>
        <v>-1.1609554566867275E-2</v>
      </c>
      <c r="I5800" s="262"/>
      <c r="J5800" s="266">
        <v>5798</v>
      </c>
      <c r="K5800">
        <v>-1.1609554566867275E-2</v>
      </c>
      <c r="L5800" s="267">
        <v>5.5332565687789765E-3</v>
      </c>
    </row>
    <row r="5801" spans="1:12" ht="14.4" x14ac:dyDescent="0.3">
      <c r="A5801" s="8">
        <v>35719</v>
      </c>
      <c r="B5801" s="260">
        <v>965.71997099999999</v>
      </c>
      <c r="C5801" s="260">
        <v>973.38000499999998</v>
      </c>
      <c r="D5801" s="260">
        <v>950.77002000000005</v>
      </c>
      <c r="E5801" s="260">
        <v>955.25</v>
      </c>
      <c r="F5801" s="261">
        <v>955.25</v>
      </c>
      <c r="G5801" s="260">
        <v>597010000</v>
      </c>
      <c r="H5801" s="263">
        <f t="shared" si="90"/>
        <v>-1.0841622120704789E-2</v>
      </c>
      <c r="I5801" s="262"/>
      <c r="J5801" s="266">
        <v>5799</v>
      </c>
      <c r="K5801">
        <v>-1.0841622120704789E-2</v>
      </c>
      <c r="L5801" s="267">
        <v>5.5383023241978146E-3</v>
      </c>
    </row>
    <row r="5802" spans="1:12" ht="14.4" x14ac:dyDescent="0.3">
      <c r="A5802" s="8">
        <v>35718</v>
      </c>
      <c r="B5802" s="260">
        <v>970.28002900000001</v>
      </c>
      <c r="C5802" s="260">
        <v>970.28002900000001</v>
      </c>
      <c r="D5802" s="260">
        <v>962.75</v>
      </c>
      <c r="E5802" s="260">
        <v>965.71997099999999</v>
      </c>
      <c r="F5802" s="261">
        <v>965.71997099999999</v>
      </c>
      <c r="G5802" s="260">
        <v>505310000</v>
      </c>
      <c r="H5802" s="263">
        <f t="shared" si="90"/>
        <v>-4.6997339569070182E-3</v>
      </c>
      <c r="I5802" s="262"/>
      <c r="J5802" s="266">
        <v>5800</v>
      </c>
      <c r="K5802">
        <v>-4.6997339569070182E-3</v>
      </c>
      <c r="L5802" s="267">
        <v>5.5430359961228508E-3</v>
      </c>
    </row>
    <row r="5803" spans="1:12" ht="14.4" x14ac:dyDescent="0.3">
      <c r="A5803" s="8">
        <v>35717</v>
      </c>
      <c r="B5803" s="260">
        <v>968.09997599999997</v>
      </c>
      <c r="C5803" s="260">
        <v>972.85998500000005</v>
      </c>
      <c r="D5803" s="260">
        <v>961.86999500000002</v>
      </c>
      <c r="E5803" s="260">
        <v>970.28002900000001</v>
      </c>
      <c r="F5803" s="261">
        <v>970.28002900000001</v>
      </c>
      <c r="G5803" s="260">
        <v>510330000</v>
      </c>
      <c r="H5803" s="263">
        <f t="shared" si="90"/>
        <v>2.2518882905127181E-3</v>
      </c>
      <c r="I5803" s="262"/>
      <c r="J5803" s="266">
        <v>5801</v>
      </c>
      <c r="K5803">
        <v>2.2518882905127181E-3</v>
      </c>
      <c r="L5803" s="267">
        <v>5.5452029836039829E-3</v>
      </c>
    </row>
    <row r="5804" spans="1:12" ht="14.4" x14ac:dyDescent="0.3">
      <c r="A5804" s="8">
        <v>35716</v>
      </c>
      <c r="B5804" s="260">
        <v>966.97997999999995</v>
      </c>
      <c r="C5804" s="260">
        <v>973.46002199999998</v>
      </c>
      <c r="D5804" s="260">
        <v>966.95001200000002</v>
      </c>
      <c r="E5804" s="260">
        <v>968.09997599999997</v>
      </c>
      <c r="F5804" s="261">
        <v>968.09997599999997</v>
      </c>
      <c r="G5804" s="260">
        <v>354800000</v>
      </c>
      <c r="H5804" s="263">
        <f t="shared" si="90"/>
        <v>1.1582411457991247E-3</v>
      </c>
      <c r="I5804" s="262"/>
      <c r="J5804" s="266">
        <v>5802</v>
      </c>
      <c r="K5804">
        <v>1.1582411457991247E-3</v>
      </c>
      <c r="L5804" s="267">
        <v>5.5532122523727027E-3</v>
      </c>
    </row>
    <row r="5805" spans="1:12" ht="14.4" x14ac:dyDescent="0.3">
      <c r="A5805" s="8">
        <v>35713</v>
      </c>
      <c r="B5805" s="260">
        <v>970.61999500000002</v>
      </c>
      <c r="C5805" s="260">
        <v>970.61999500000002</v>
      </c>
      <c r="D5805" s="260">
        <v>963.419983</v>
      </c>
      <c r="E5805" s="260">
        <v>966.97997999999995</v>
      </c>
      <c r="F5805" s="261">
        <v>966.97997999999995</v>
      </c>
      <c r="G5805" s="260">
        <v>500680000</v>
      </c>
      <c r="H5805" s="263">
        <f t="shared" si="90"/>
        <v>-3.7501957704879777E-3</v>
      </c>
      <c r="I5805" s="262"/>
      <c r="J5805" s="266">
        <v>5803</v>
      </c>
      <c r="K5805">
        <v>-3.7501957704879777E-3</v>
      </c>
      <c r="L5805" s="267">
        <v>5.5536600208677669E-3</v>
      </c>
    </row>
    <row r="5806" spans="1:12" ht="14.4" x14ac:dyDescent="0.3">
      <c r="A5806" s="8">
        <v>35712</v>
      </c>
      <c r="B5806" s="260">
        <v>973.84002699999996</v>
      </c>
      <c r="C5806" s="260">
        <v>974.71997099999999</v>
      </c>
      <c r="D5806" s="260">
        <v>963.34002699999996</v>
      </c>
      <c r="E5806" s="260">
        <v>970.61999500000002</v>
      </c>
      <c r="F5806" s="261">
        <v>970.61999500000002</v>
      </c>
      <c r="G5806" s="260">
        <v>551840000</v>
      </c>
      <c r="H5806" s="263">
        <f t="shared" si="90"/>
        <v>-3.3065307552817879E-3</v>
      </c>
      <c r="I5806" s="262"/>
      <c r="J5806" s="266">
        <v>5804</v>
      </c>
      <c r="K5806">
        <v>-3.3065307552817879E-3</v>
      </c>
      <c r="L5806" s="267">
        <v>5.5544248304048955E-3</v>
      </c>
    </row>
    <row r="5807" spans="1:12" ht="14.4" x14ac:dyDescent="0.3">
      <c r="A5807" s="8">
        <v>35711</v>
      </c>
      <c r="B5807" s="260">
        <v>983.11999500000002</v>
      </c>
      <c r="C5807" s="260">
        <v>983.11999500000002</v>
      </c>
      <c r="D5807" s="260">
        <v>968.65002400000003</v>
      </c>
      <c r="E5807" s="260">
        <v>973.84002699999996</v>
      </c>
      <c r="F5807" s="261">
        <v>973.84002699999996</v>
      </c>
      <c r="G5807" s="260">
        <v>573110000</v>
      </c>
      <c r="H5807" s="263">
        <f t="shared" si="90"/>
        <v>-9.4393034901096209E-3</v>
      </c>
      <c r="I5807" s="262"/>
      <c r="J5807" s="266">
        <v>5805</v>
      </c>
      <c r="K5807">
        <v>-9.4393034901096209E-3</v>
      </c>
      <c r="L5807" s="267">
        <v>5.5608894550015766E-3</v>
      </c>
    </row>
    <row r="5808" spans="1:12" ht="14.4" x14ac:dyDescent="0.3">
      <c r="A5808" s="8">
        <v>35710</v>
      </c>
      <c r="B5808" s="260">
        <v>972.69000200000005</v>
      </c>
      <c r="C5808" s="260">
        <v>983.11999500000002</v>
      </c>
      <c r="D5808" s="260">
        <v>971.95001200000002</v>
      </c>
      <c r="E5808" s="260">
        <v>983.11999500000002</v>
      </c>
      <c r="F5808" s="261">
        <v>983.11999500000002</v>
      </c>
      <c r="G5808" s="260">
        <v>551970000</v>
      </c>
      <c r="H5808" s="263">
        <f t="shared" si="90"/>
        <v>1.0722833563164318E-2</v>
      </c>
      <c r="I5808" s="262"/>
      <c r="J5808" s="266">
        <v>5806</v>
      </c>
      <c r="K5808">
        <v>1.0722833563164318E-2</v>
      </c>
      <c r="L5808" s="267">
        <v>5.5610858352233344E-3</v>
      </c>
    </row>
    <row r="5809" spans="1:12" ht="14.4" x14ac:dyDescent="0.3">
      <c r="A5809" s="8">
        <v>35709</v>
      </c>
      <c r="B5809" s="260">
        <v>965.03002900000001</v>
      </c>
      <c r="C5809" s="260">
        <v>974.15997300000004</v>
      </c>
      <c r="D5809" s="260">
        <v>965.03002900000001</v>
      </c>
      <c r="E5809" s="260">
        <v>972.69000200000005</v>
      </c>
      <c r="F5809" s="261">
        <v>972.69000200000005</v>
      </c>
      <c r="G5809" s="260">
        <v>495620000</v>
      </c>
      <c r="H5809" s="263">
        <f t="shared" si="90"/>
        <v>7.9375488532077969E-3</v>
      </c>
      <c r="I5809" s="262"/>
      <c r="J5809" s="266">
        <v>5807</v>
      </c>
      <c r="K5809">
        <v>7.9375488532077969E-3</v>
      </c>
      <c r="L5809" s="267">
        <v>5.5636730490415806E-3</v>
      </c>
    </row>
    <row r="5810" spans="1:12" ht="14.4" x14ac:dyDescent="0.3">
      <c r="A5810" s="8">
        <v>35706</v>
      </c>
      <c r="B5810" s="260">
        <v>960.46002199999998</v>
      </c>
      <c r="C5810" s="260">
        <v>975.46997099999999</v>
      </c>
      <c r="D5810" s="260">
        <v>955.13000499999998</v>
      </c>
      <c r="E5810" s="260">
        <v>965.03002900000001</v>
      </c>
      <c r="F5810" s="261">
        <v>965.03002900000001</v>
      </c>
      <c r="G5810" s="260">
        <v>623370000</v>
      </c>
      <c r="H5810" s="263">
        <f t="shared" si="90"/>
        <v>4.7581439053379282E-3</v>
      </c>
      <c r="I5810" s="262"/>
      <c r="J5810" s="266">
        <v>5808</v>
      </c>
      <c r="K5810">
        <v>4.7581439053379282E-3</v>
      </c>
      <c r="L5810" s="267">
        <v>5.5688202993944246E-3</v>
      </c>
    </row>
    <row r="5811" spans="1:12" ht="14.4" x14ac:dyDescent="0.3">
      <c r="A5811" s="8">
        <v>35705</v>
      </c>
      <c r="B5811" s="260">
        <v>955.40997300000004</v>
      </c>
      <c r="C5811" s="260">
        <v>960.46002199999998</v>
      </c>
      <c r="D5811" s="260">
        <v>952.94000200000005</v>
      </c>
      <c r="E5811" s="260">
        <v>960.46002199999998</v>
      </c>
      <c r="F5811" s="261">
        <v>960.46002199999998</v>
      </c>
      <c r="G5811" s="260">
        <v>474760000</v>
      </c>
      <c r="H5811" s="263">
        <f t="shared" si="90"/>
        <v>5.2857403028175676E-3</v>
      </c>
      <c r="I5811" s="262"/>
      <c r="J5811" s="266">
        <v>5809</v>
      </c>
      <c r="K5811">
        <v>5.2857403028175676E-3</v>
      </c>
      <c r="L5811" s="267">
        <v>5.569342406732041E-3</v>
      </c>
    </row>
    <row r="5812" spans="1:12" ht="14.4" x14ac:dyDescent="0.3">
      <c r="A5812" s="8">
        <v>35704</v>
      </c>
      <c r="B5812" s="260">
        <v>947.28002900000001</v>
      </c>
      <c r="C5812" s="260">
        <v>956.71002199999998</v>
      </c>
      <c r="D5812" s="260">
        <v>947.28002900000001</v>
      </c>
      <c r="E5812" s="260">
        <v>955.40997300000004</v>
      </c>
      <c r="F5812" s="261">
        <v>955.40997300000004</v>
      </c>
      <c r="G5812" s="260">
        <v>598660000</v>
      </c>
      <c r="H5812" s="263">
        <f t="shared" si="90"/>
        <v>8.5824083176148352E-3</v>
      </c>
      <c r="I5812" s="262"/>
      <c r="J5812" s="266">
        <v>5810</v>
      </c>
      <c r="K5812">
        <v>8.5824083176148352E-3</v>
      </c>
      <c r="L5812" s="267">
        <v>5.5698728286047864E-3</v>
      </c>
    </row>
    <row r="5813" spans="1:12" ht="14.4" x14ac:dyDescent="0.3">
      <c r="A5813" s="8">
        <v>35703</v>
      </c>
      <c r="B5813" s="260">
        <v>953.34002699999996</v>
      </c>
      <c r="C5813" s="260">
        <v>955.169983</v>
      </c>
      <c r="D5813" s="260">
        <v>947.28002900000001</v>
      </c>
      <c r="E5813" s="260">
        <v>947.28002900000001</v>
      </c>
      <c r="F5813" s="261">
        <v>947.28002900000001</v>
      </c>
      <c r="G5813" s="260">
        <v>587500000</v>
      </c>
      <c r="H5813" s="263">
        <f t="shared" si="90"/>
        <v>-6.3565966269870577E-3</v>
      </c>
      <c r="I5813" s="262"/>
      <c r="J5813" s="266">
        <v>5811</v>
      </c>
      <c r="K5813">
        <v>-6.3565966269870577E-3</v>
      </c>
      <c r="L5813" s="267">
        <v>5.5700441176315526E-3</v>
      </c>
    </row>
    <row r="5814" spans="1:12" ht="14.4" x14ac:dyDescent="0.3">
      <c r="A5814" s="8">
        <v>35702</v>
      </c>
      <c r="B5814" s="260">
        <v>945.21997099999999</v>
      </c>
      <c r="C5814" s="260">
        <v>953.96002199999998</v>
      </c>
      <c r="D5814" s="260">
        <v>941.94000200000005</v>
      </c>
      <c r="E5814" s="260">
        <v>953.34002699999996</v>
      </c>
      <c r="F5814" s="261">
        <v>953.34002699999996</v>
      </c>
      <c r="G5814" s="260">
        <v>477100000</v>
      </c>
      <c r="H5814" s="263">
        <f t="shared" si="90"/>
        <v>8.5906521752913498E-3</v>
      </c>
      <c r="I5814" s="262"/>
      <c r="J5814" s="266">
        <v>5812</v>
      </c>
      <c r="K5814">
        <v>8.5906521752913498E-3</v>
      </c>
      <c r="L5814" s="267">
        <v>5.5706504571008605E-3</v>
      </c>
    </row>
    <row r="5815" spans="1:12" ht="14.4" x14ac:dyDescent="0.3">
      <c r="A5815" s="8">
        <v>35699</v>
      </c>
      <c r="B5815" s="260">
        <v>937.90997300000004</v>
      </c>
      <c r="C5815" s="260">
        <v>946.44000200000005</v>
      </c>
      <c r="D5815" s="260">
        <v>937.90997300000004</v>
      </c>
      <c r="E5815" s="260">
        <v>945.21997099999999</v>
      </c>
      <c r="F5815" s="261">
        <v>945.21997099999999</v>
      </c>
      <c r="G5815" s="260">
        <v>505340000</v>
      </c>
      <c r="H5815" s="263">
        <f t="shared" si="90"/>
        <v>7.7939228821911144E-3</v>
      </c>
      <c r="I5815" s="262"/>
      <c r="J5815" s="266">
        <v>5813</v>
      </c>
      <c r="K5815">
        <v>7.7939228821911144E-3</v>
      </c>
      <c r="L5815" s="267">
        <v>5.571483708725746E-3</v>
      </c>
    </row>
    <row r="5816" spans="1:12" ht="14.4" x14ac:dyDescent="0.3">
      <c r="A5816" s="8">
        <v>35698</v>
      </c>
      <c r="B5816" s="260">
        <v>944.47997999999995</v>
      </c>
      <c r="C5816" s="260">
        <v>947</v>
      </c>
      <c r="D5816" s="260">
        <v>937.38000499999998</v>
      </c>
      <c r="E5816" s="260">
        <v>937.90997300000004</v>
      </c>
      <c r="F5816" s="261">
        <v>937.90997300000004</v>
      </c>
      <c r="G5816" s="260">
        <v>524880000</v>
      </c>
      <c r="H5816" s="263">
        <f t="shared" si="90"/>
        <v>-6.9562162662250597E-3</v>
      </c>
      <c r="I5816" s="262"/>
      <c r="J5816" s="266">
        <v>5814</v>
      </c>
      <c r="K5816">
        <v>-6.9562162662250597E-3</v>
      </c>
      <c r="L5816" s="267">
        <v>5.5758796270347182E-3</v>
      </c>
    </row>
    <row r="5817" spans="1:12" ht="14.4" x14ac:dyDescent="0.3">
      <c r="A5817" s="8">
        <v>35697</v>
      </c>
      <c r="B5817" s="260">
        <v>951.92999299999997</v>
      </c>
      <c r="C5817" s="260">
        <v>959.78002900000001</v>
      </c>
      <c r="D5817" s="260">
        <v>944.07000700000003</v>
      </c>
      <c r="E5817" s="260">
        <v>944.47997999999995</v>
      </c>
      <c r="F5817" s="261">
        <v>944.47997999999995</v>
      </c>
      <c r="G5817" s="260">
        <v>639460000</v>
      </c>
      <c r="H5817" s="263">
        <f t="shared" si="90"/>
        <v>-7.8262194224192425E-3</v>
      </c>
      <c r="I5817" s="262"/>
      <c r="J5817" s="266">
        <v>5815</v>
      </c>
      <c r="K5817">
        <v>-7.8262194224192425E-3</v>
      </c>
      <c r="L5817" s="267">
        <v>5.5811859955818555E-3</v>
      </c>
    </row>
    <row r="5818" spans="1:12" ht="14.4" x14ac:dyDescent="0.3">
      <c r="A5818" s="8">
        <v>35696</v>
      </c>
      <c r="B5818" s="260">
        <v>955.42999299999997</v>
      </c>
      <c r="C5818" s="260">
        <v>955.78002900000001</v>
      </c>
      <c r="D5818" s="260">
        <v>948.07000700000003</v>
      </c>
      <c r="E5818" s="260">
        <v>951.92999299999997</v>
      </c>
      <c r="F5818" s="261">
        <v>951.92999299999997</v>
      </c>
      <c r="G5818" s="260">
        <v>522930000</v>
      </c>
      <c r="H5818" s="263">
        <f t="shared" si="90"/>
        <v>-3.6632720614204121E-3</v>
      </c>
      <c r="I5818" s="262"/>
      <c r="J5818" s="266">
        <v>5816</v>
      </c>
      <c r="K5818">
        <v>-3.6632720614204121E-3</v>
      </c>
      <c r="L5818" s="267">
        <v>5.5813378526457938E-3</v>
      </c>
    </row>
    <row r="5819" spans="1:12" ht="14.4" x14ac:dyDescent="0.3">
      <c r="A5819" s="8">
        <v>35695</v>
      </c>
      <c r="B5819" s="260">
        <v>950.51000999999997</v>
      </c>
      <c r="C5819" s="260">
        <v>960.59002699999996</v>
      </c>
      <c r="D5819" s="260">
        <v>950.51000999999997</v>
      </c>
      <c r="E5819" s="260">
        <v>955.42999299999997</v>
      </c>
      <c r="F5819" s="261">
        <v>955.42999299999997</v>
      </c>
      <c r="G5819" s="260">
        <v>490900000</v>
      </c>
      <c r="H5819" s="263">
        <f t="shared" si="90"/>
        <v>5.1761506435897527E-3</v>
      </c>
      <c r="I5819" s="262"/>
      <c r="J5819" s="266">
        <v>5817</v>
      </c>
      <c r="K5819">
        <v>5.1761506435897527E-3</v>
      </c>
      <c r="L5819" s="267">
        <v>5.5841951318379279E-3</v>
      </c>
    </row>
    <row r="5820" spans="1:12" ht="14.4" x14ac:dyDescent="0.3">
      <c r="A5820" s="8">
        <v>35692</v>
      </c>
      <c r="B5820" s="260">
        <v>947.28997800000002</v>
      </c>
      <c r="C5820" s="260">
        <v>952.34997599999997</v>
      </c>
      <c r="D5820" s="260">
        <v>943.90002400000003</v>
      </c>
      <c r="E5820" s="260">
        <v>950.51000999999997</v>
      </c>
      <c r="F5820" s="261">
        <v>950.51000999999997</v>
      </c>
      <c r="G5820" s="260">
        <v>631040000</v>
      </c>
      <c r="H5820" s="263">
        <f t="shared" si="90"/>
        <v>3.3992041241672952E-3</v>
      </c>
      <c r="I5820" s="262"/>
      <c r="J5820" s="266">
        <v>5818</v>
      </c>
      <c r="K5820">
        <v>3.3992041241672952E-3</v>
      </c>
      <c r="L5820" s="267">
        <v>5.6003171687664935E-3</v>
      </c>
    </row>
    <row r="5821" spans="1:12" ht="14.4" x14ac:dyDescent="0.3">
      <c r="A5821" s="8">
        <v>35691</v>
      </c>
      <c r="B5821" s="260">
        <v>943</v>
      </c>
      <c r="C5821" s="260">
        <v>958.19000200000005</v>
      </c>
      <c r="D5821" s="260">
        <v>943</v>
      </c>
      <c r="E5821" s="260">
        <v>947.28997800000002</v>
      </c>
      <c r="F5821" s="261">
        <v>947.28997800000002</v>
      </c>
      <c r="G5821" s="260">
        <v>566830000</v>
      </c>
      <c r="H5821" s="263">
        <f t="shared" si="90"/>
        <v>4.5492873806999143E-3</v>
      </c>
      <c r="I5821" s="262"/>
      <c r="J5821" s="266">
        <v>5819</v>
      </c>
      <c r="K5821">
        <v>4.5492873806999143E-3</v>
      </c>
      <c r="L5821" s="267">
        <v>5.6003515487051021E-3</v>
      </c>
    </row>
    <row r="5822" spans="1:12" ht="14.4" x14ac:dyDescent="0.3">
      <c r="A5822" s="8">
        <v>35690</v>
      </c>
      <c r="B5822" s="260">
        <v>945.64001499999995</v>
      </c>
      <c r="C5822" s="260">
        <v>950.28997800000002</v>
      </c>
      <c r="D5822" s="260">
        <v>941.98999000000003</v>
      </c>
      <c r="E5822" s="260">
        <v>943</v>
      </c>
      <c r="F5822" s="261">
        <v>943</v>
      </c>
      <c r="G5822" s="260">
        <v>590550000</v>
      </c>
      <c r="H5822" s="263">
        <f t="shared" si="90"/>
        <v>-2.7917758958200902E-3</v>
      </c>
      <c r="I5822" s="262"/>
      <c r="J5822" s="266">
        <v>5820</v>
      </c>
      <c r="K5822">
        <v>-2.7917758958200902E-3</v>
      </c>
      <c r="L5822" s="267">
        <v>5.6023499499434646E-3</v>
      </c>
    </row>
    <row r="5823" spans="1:12" ht="14.4" x14ac:dyDescent="0.3">
      <c r="A5823" s="8">
        <v>35689</v>
      </c>
      <c r="B5823" s="260">
        <v>919.77002000000005</v>
      </c>
      <c r="C5823" s="260">
        <v>947.65997300000004</v>
      </c>
      <c r="D5823" s="260">
        <v>919.77002000000005</v>
      </c>
      <c r="E5823" s="260">
        <v>945.64001499999995</v>
      </c>
      <c r="F5823" s="261">
        <v>945.64001499999995</v>
      </c>
      <c r="G5823" s="260">
        <v>636380000</v>
      </c>
      <c r="H5823" s="263">
        <f t="shared" si="90"/>
        <v>2.812659081886568E-2</v>
      </c>
      <c r="I5823" s="262"/>
      <c r="J5823" s="266">
        <v>5821</v>
      </c>
      <c r="K5823">
        <v>2.812659081886568E-2</v>
      </c>
      <c r="L5823" s="267">
        <v>5.6029899183930344E-3</v>
      </c>
    </row>
    <row r="5824" spans="1:12" ht="14.4" x14ac:dyDescent="0.3">
      <c r="A5824" s="8">
        <v>35688</v>
      </c>
      <c r="B5824" s="260">
        <v>923.90997300000004</v>
      </c>
      <c r="C5824" s="260">
        <v>928.90002400000003</v>
      </c>
      <c r="D5824" s="260">
        <v>919.40997300000004</v>
      </c>
      <c r="E5824" s="260">
        <v>919.77002000000005</v>
      </c>
      <c r="F5824" s="261">
        <v>919.77002000000005</v>
      </c>
      <c r="G5824" s="260">
        <v>468030000</v>
      </c>
      <c r="H5824" s="263">
        <f t="shared" si="90"/>
        <v>-4.4809051974590937E-3</v>
      </c>
      <c r="I5824" s="262"/>
      <c r="J5824" s="266">
        <v>5822</v>
      </c>
      <c r="K5824">
        <v>-4.4809051974590937E-3</v>
      </c>
      <c r="L5824" s="267">
        <v>5.6031596160033498E-3</v>
      </c>
    </row>
    <row r="5825" spans="1:12" ht="14.4" x14ac:dyDescent="0.3">
      <c r="A5825" s="8">
        <v>35685</v>
      </c>
      <c r="B5825" s="260">
        <v>912.59002699999996</v>
      </c>
      <c r="C5825" s="260">
        <v>925.04998799999998</v>
      </c>
      <c r="D5825" s="260">
        <v>906.70001200000002</v>
      </c>
      <c r="E5825" s="260">
        <v>923.90997300000004</v>
      </c>
      <c r="F5825" s="261">
        <v>923.90997300000004</v>
      </c>
      <c r="G5825" s="260">
        <v>544150000</v>
      </c>
      <c r="H5825" s="263">
        <f t="shared" si="90"/>
        <v>1.240419647934644E-2</v>
      </c>
      <c r="I5825" s="262"/>
      <c r="J5825" s="266">
        <v>5823</v>
      </c>
      <c r="K5825">
        <v>1.240419647934644E-2</v>
      </c>
      <c r="L5825" s="267">
        <v>5.6060611158514273E-3</v>
      </c>
    </row>
    <row r="5826" spans="1:12" ht="14.4" x14ac:dyDescent="0.3">
      <c r="A5826" s="8">
        <v>35684</v>
      </c>
      <c r="B5826" s="260">
        <v>919.03002900000001</v>
      </c>
      <c r="C5826" s="260">
        <v>919.03002900000001</v>
      </c>
      <c r="D5826" s="260">
        <v>902.55999799999995</v>
      </c>
      <c r="E5826" s="260">
        <v>912.59002699999996</v>
      </c>
      <c r="F5826" s="261">
        <v>912.59002699999996</v>
      </c>
      <c r="G5826" s="260">
        <v>575020000</v>
      </c>
      <c r="H5826" s="263">
        <f t="shared" si="90"/>
        <v>-7.0073901796304083E-3</v>
      </c>
      <c r="I5826" s="262"/>
      <c r="J5826" s="266">
        <v>5824</v>
      </c>
      <c r="K5826">
        <v>-7.0073901796304083E-3</v>
      </c>
      <c r="L5826" s="267">
        <v>5.6073628642663246E-3</v>
      </c>
    </row>
    <row r="5827" spans="1:12" ht="14.4" x14ac:dyDescent="0.3">
      <c r="A5827" s="8">
        <v>35683</v>
      </c>
      <c r="B5827" s="260">
        <v>933.61999500000002</v>
      </c>
      <c r="C5827" s="260">
        <v>933.61999500000002</v>
      </c>
      <c r="D5827" s="260">
        <v>918.76000999999997</v>
      </c>
      <c r="E5827" s="260">
        <v>919.03002900000001</v>
      </c>
      <c r="F5827" s="261">
        <v>919.03002900000001</v>
      </c>
      <c r="G5827" s="260">
        <v>517620000</v>
      </c>
      <c r="H5827" s="263">
        <f t="shared" si="90"/>
        <v>-1.5627306696660886E-2</v>
      </c>
      <c r="I5827" s="262"/>
      <c r="J5827" s="266">
        <v>5825</v>
      </c>
      <c r="K5827">
        <v>-1.5627306696660886E-2</v>
      </c>
      <c r="L5827" s="267">
        <v>5.6157375392465996E-3</v>
      </c>
    </row>
    <row r="5828" spans="1:12" ht="14.4" x14ac:dyDescent="0.3">
      <c r="A5828" s="8">
        <v>35682</v>
      </c>
      <c r="B5828" s="260">
        <v>931.20001200000002</v>
      </c>
      <c r="C5828" s="260">
        <v>938.90002400000003</v>
      </c>
      <c r="D5828" s="260">
        <v>927.28002900000001</v>
      </c>
      <c r="E5828" s="260">
        <v>933.61999500000002</v>
      </c>
      <c r="F5828" s="261">
        <v>933.61999500000002</v>
      </c>
      <c r="G5828" s="260">
        <v>502200000</v>
      </c>
      <c r="H5828" s="263">
        <f t="shared" ref="H5828:H5891" si="91">(F5828-F5829)/F5829</f>
        <v>2.5987789613559431E-3</v>
      </c>
      <c r="I5828" s="262"/>
      <c r="J5828" s="266">
        <v>5826</v>
      </c>
      <c r="K5828">
        <v>2.5987789613559431E-3</v>
      </c>
      <c r="L5828" s="267">
        <v>5.6164682944325785E-3</v>
      </c>
    </row>
    <row r="5829" spans="1:12" ht="14.4" x14ac:dyDescent="0.3">
      <c r="A5829" s="8">
        <v>35681</v>
      </c>
      <c r="B5829" s="260">
        <v>929.04998799999998</v>
      </c>
      <c r="C5829" s="260">
        <v>936.5</v>
      </c>
      <c r="D5829" s="260">
        <v>929.04998799999998</v>
      </c>
      <c r="E5829" s="260">
        <v>931.20001200000002</v>
      </c>
      <c r="F5829" s="261">
        <v>931.20001200000002</v>
      </c>
      <c r="G5829" s="260">
        <v>466430000</v>
      </c>
      <c r="H5829" s="263">
        <f t="shared" si="91"/>
        <v>2.3142177792052567E-3</v>
      </c>
      <c r="I5829" s="262"/>
      <c r="J5829" s="266">
        <v>5827</v>
      </c>
      <c r="K5829">
        <v>2.3142177792052567E-3</v>
      </c>
      <c r="L5829" s="267">
        <v>5.6224692448321968E-3</v>
      </c>
    </row>
    <row r="5830" spans="1:12" ht="14.4" x14ac:dyDescent="0.3">
      <c r="A5830" s="8">
        <v>35678</v>
      </c>
      <c r="B5830" s="260">
        <v>930.86999500000002</v>
      </c>
      <c r="C5830" s="260">
        <v>940.36999500000002</v>
      </c>
      <c r="D5830" s="260">
        <v>924.04998799999998</v>
      </c>
      <c r="E5830" s="260">
        <v>929.04998799999998</v>
      </c>
      <c r="F5830" s="261">
        <v>929.04998799999998</v>
      </c>
      <c r="G5830" s="260">
        <v>536400000</v>
      </c>
      <c r="H5830" s="263">
        <f t="shared" si="91"/>
        <v>-1.9551677568037116E-3</v>
      </c>
      <c r="I5830" s="262"/>
      <c r="J5830" s="266">
        <v>5828</v>
      </c>
      <c r="K5830">
        <v>-1.9551677568037116E-3</v>
      </c>
      <c r="L5830" s="267">
        <v>5.624625231220844E-3</v>
      </c>
    </row>
    <row r="5831" spans="1:12" ht="14.4" x14ac:dyDescent="0.3">
      <c r="A5831" s="8">
        <v>35677</v>
      </c>
      <c r="B5831" s="260">
        <v>927.85998500000005</v>
      </c>
      <c r="C5831" s="260">
        <v>933.35998500000005</v>
      </c>
      <c r="D5831" s="260">
        <v>925.59002699999996</v>
      </c>
      <c r="E5831" s="260">
        <v>930.86999500000002</v>
      </c>
      <c r="F5831" s="261">
        <v>930.86999500000002</v>
      </c>
      <c r="G5831" s="260">
        <v>559310000</v>
      </c>
      <c r="H5831" s="263">
        <f t="shared" si="91"/>
        <v>3.2440347128451343E-3</v>
      </c>
      <c r="I5831" s="262"/>
      <c r="J5831" s="266">
        <v>5829</v>
      </c>
      <c r="K5831">
        <v>3.2440347128451343E-3</v>
      </c>
      <c r="L5831" s="267">
        <v>5.6279158448389356E-3</v>
      </c>
    </row>
    <row r="5832" spans="1:12" ht="14.4" x14ac:dyDescent="0.3">
      <c r="A5832" s="8">
        <v>35676</v>
      </c>
      <c r="B5832" s="260">
        <v>927.580017</v>
      </c>
      <c r="C5832" s="260">
        <v>935.90002400000003</v>
      </c>
      <c r="D5832" s="260">
        <v>926.86999500000002</v>
      </c>
      <c r="E5832" s="260">
        <v>927.85998500000005</v>
      </c>
      <c r="F5832" s="261">
        <v>927.85998500000005</v>
      </c>
      <c r="G5832" s="260">
        <v>549060000</v>
      </c>
      <c r="H5832" s="263">
        <f t="shared" si="91"/>
        <v>3.018262520418802E-4</v>
      </c>
      <c r="I5832" s="262"/>
      <c r="J5832" s="266">
        <v>5830</v>
      </c>
      <c r="K5832">
        <v>3.018262520418802E-4</v>
      </c>
      <c r="L5832" s="267">
        <v>5.6300599625697147E-3</v>
      </c>
    </row>
    <row r="5833" spans="1:12" ht="14.4" x14ac:dyDescent="0.3">
      <c r="A5833" s="8">
        <v>35675</v>
      </c>
      <c r="B5833" s="260">
        <v>899.46997099999999</v>
      </c>
      <c r="C5833" s="260">
        <v>927.580017</v>
      </c>
      <c r="D5833" s="260">
        <v>899.46997099999999</v>
      </c>
      <c r="E5833" s="260">
        <v>927.580017</v>
      </c>
      <c r="F5833" s="261">
        <v>927.580017</v>
      </c>
      <c r="G5833" s="260">
        <v>491870000</v>
      </c>
      <c r="H5833" s="263">
        <f t="shared" si="91"/>
        <v>3.125178928291316E-2</v>
      </c>
      <c r="I5833" s="262"/>
      <c r="J5833" s="266">
        <v>5831</v>
      </c>
      <c r="K5833">
        <v>3.125178928291316E-2</v>
      </c>
      <c r="L5833" s="267">
        <v>5.6406597146949353E-3</v>
      </c>
    </row>
    <row r="5834" spans="1:12" ht="14.4" x14ac:dyDescent="0.3">
      <c r="A5834" s="8">
        <v>35671</v>
      </c>
      <c r="B5834" s="260">
        <v>903.669983</v>
      </c>
      <c r="C5834" s="260">
        <v>907.28002900000001</v>
      </c>
      <c r="D5834" s="260">
        <v>896.82000700000003</v>
      </c>
      <c r="E5834" s="260">
        <v>899.46997099999999</v>
      </c>
      <c r="F5834" s="261">
        <v>899.46997099999999</v>
      </c>
      <c r="G5834" s="260">
        <v>413910000</v>
      </c>
      <c r="H5834" s="263">
        <f t="shared" si="91"/>
        <v>-4.6477276871107658E-3</v>
      </c>
      <c r="I5834" s="262"/>
      <c r="J5834" s="266">
        <v>5832</v>
      </c>
      <c r="K5834">
        <v>-4.6477276871107658E-3</v>
      </c>
      <c r="L5834" s="267">
        <v>5.6429218281479378E-3</v>
      </c>
    </row>
    <row r="5835" spans="1:12" ht="14.4" x14ac:dyDescent="0.3">
      <c r="A5835" s="8">
        <v>35670</v>
      </c>
      <c r="B5835" s="260">
        <v>913.70001200000002</v>
      </c>
      <c r="C5835" s="260">
        <v>915.90002400000003</v>
      </c>
      <c r="D5835" s="260">
        <v>898.65002400000003</v>
      </c>
      <c r="E5835" s="260">
        <v>903.669983</v>
      </c>
      <c r="F5835" s="261">
        <v>903.669983</v>
      </c>
      <c r="G5835" s="260">
        <v>486300000</v>
      </c>
      <c r="H5835" s="263">
        <f t="shared" si="91"/>
        <v>-1.097737645646437E-2</v>
      </c>
      <c r="I5835" s="262"/>
      <c r="J5835" s="266">
        <v>5833</v>
      </c>
      <c r="K5835">
        <v>-1.097737645646437E-2</v>
      </c>
      <c r="L5835" s="267">
        <v>5.6443325490850476E-3</v>
      </c>
    </row>
    <row r="5836" spans="1:12" ht="14.4" x14ac:dyDescent="0.3">
      <c r="A5836" s="8">
        <v>35669</v>
      </c>
      <c r="B5836" s="260">
        <v>913.02002000000005</v>
      </c>
      <c r="C5836" s="260">
        <v>916.22997999999995</v>
      </c>
      <c r="D5836" s="260">
        <v>903.830017</v>
      </c>
      <c r="E5836" s="260">
        <v>913.70001200000002</v>
      </c>
      <c r="F5836" s="261">
        <v>913.70001200000002</v>
      </c>
      <c r="G5836" s="260">
        <v>492150000</v>
      </c>
      <c r="H5836" s="263">
        <f t="shared" si="91"/>
        <v>7.4477227783019493E-4</v>
      </c>
      <c r="I5836" s="262"/>
      <c r="J5836" s="266">
        <v>5834</v>
      </c>
      <c r="K5836">
        <v>7.4477227783019493E-4</v>
      </c>
      <c r="L5836" s="267">
        <v>5.6467873211865005E-3</v>
      </c>
    </row>
    <row r="5837" spans="1:12" ht="14.4" x14ac:dyDescent="0.3">
      <c r="A5837" s="8">
        <v>35668</v>
      </c>
      <c r="B5837" s="260">
        <v>920.15997300000004</v>
      </c>
      <c r="C5837" s="260">
        <v>922.46997099999999</v>
      </c>
      <c r="D5837" s="260">
        <v>911.71997099999999</v>
      </c>
      <c r="E5837" s="260">
        <v>913.02002000000005</v>
      </c>
      <c r="F5837" s="261">
        <v>913.02002000000005</v>
      </c>
      <c r="G5837" s="260">
        <v>449110000</v>
      </c>
      <c r="H5837" s="263">
        <f t="shared" si="91"/>
        <v>-7.7594692330743139E-3</v>
      </c>
      <c r="I5837" s="262"/>
      <c r="J5837" s="266">
        <v>5835</v>
      </c>
      <c r="K5837">
        <v>-7.7594692330743139E-3</v>
      </c>
      <c r="L5837" s="267">
        <v>5.651133783296511E-3</v>
      </c>
    </row>
    <row r="5838" spans="1:12" ht="14.4" x14ac:dyDescent="0.3">
      <c r="A5838" s="8">
        <v>35667</v>
      </c>
      <c r="B5838" s="260">
        <v>923.54998799999998</v>
      </c>
      <c r="C5838" s="260">
        <v>930.92999299999997</v>
      </c>
      <c r="D5838" s="260">
        <v>917.28997800000002</v>
      </c>
      <c r="E5838" s="260">
        <v>920.15997300000004</v>
      </c>
      <c r="F5838" s="261">
        <v>920.15997300000004</v>
      </c>
      <c r="G5838" s="260">
        <v>388990000</v>
      </c>
      <c r="H5838" s="263">
        <f t="shared" si="91"/>
        <v>-3.6598361527561104E-3</v>
      </c>
      <c r="I5838" s="262"/>
      <c r="J5838" s="266">
        <v>5836</v>
      </c>
      <c r="K5838">
        <v>-3.6598361527561104E-3</v>
      </c>
      <c r="L5838" s="267">
        <v>5.6579405687932679E-3</v>
      </c>
    </row>
    <row r="5839" spans="1:12" ht="14.4" x14ac:dyDescent="0.3">
      <c r="A5839" s="8">
        <v>35664</v>
      </c>
      <c r="B5839" s="260">
        <v>925.04998799999998</v>
      </c>
      <c r="C5839" s="260">
        <v>925.04998799999998</v>
      </c>
      <c r="D5839" s="260">
        <v>905.419983</v>
      </c>
      <c r="E5839" s="260">
        <v>923.53997800000002</v>
      </c>
      <c r="F5839" s="261">
        <v>923.53997800000002</v>
      </c>
      <c r="G5839" s="260">
        <v>460160000</v>
      </c>
      <c r="H5839" s="263">
        <f t="shared" si="91"/>
        <v>-1.6323550290127302E-3</v>
      </c>
      <c r="I5839" s="262"/>
      <c r="J5839" s="266">
        <v>5837</v>
      </c>
      <c r="K5839">
        <v>-1.6323550290127302E-3</v>
      </c>
      <c r="L5839" s="267">
        <v>5.6580742238233695E-3</v>
      </c>
    </row>
    <row r="5840" spans="1:12" ht="14.4" x14ac:dyDescent="0.3">
      <c r="A5840" s="8">
        <v>35663</v>
      </c>
      <c r="B5840" s="260">
        <v>939.34997599999997</v>
      </c>
      <c r="C5840" s="260">
        <v>939.46997099999999</v>
      </c>
      <c r="D5840" s="260">
        <v>921.34997599999997</v>
      </c>
      <c r="E5840" s="260">
        <v>925.04998799999998</v>
      </c>
      <c r="F5840" s="261">
        <v>925.04998799999998</v>
      </c>
      <c r="G5840" s="260">
        <v>499000000</v>
      </c>
      <c r="H5840" s="263">
        <f t="shared" si="91"/>
        <v>-1.5223280316557952E-2</v>
      </c>
      <c r="I5840" s="262"/>
      <c r="J5840" s="266">
        <v>5838</v>
      </c>
      <c r="K5840">
        <v>-1.5223280316557952E-2</v>
      </c>
      <c r="L5840" s="267">
        <v>5.6583841646565339E-3</v>
      </c>
    </row>
    <row r="5841" spans="1:12" ht="14.4" x14ac:dyDescent="0.3">
      <c r="A5841" s="8">
        <v>35662</v>
      </c>
      <c r="B5841" s="260">
        <v>926.01000999999997</v>
      </c>
      <c r="C5841" s="260">
        <v>939.34997599999997</v>
      </c>
      <c r="D5841" s="260">
        <v>924.580017</v>
      </c>
      <c r="E5841" s="260">
        <v>939.34997599999997</v>
      </c>
      <c r="F5841" s="261">
        <v>939.34997599999997</v>
      </c>
      <c r="G5841" s="260">
        <v>521270000</v>
      </c>
      <c r="H5841" s="263">
        <f t="shared" si="91"/>
        <v>1.4405855072776162E-2</v>
      </c>
      <c r="I5841" s="262"/>
      <c r="J5841" s="266">
        <v>5839</v>
      </c>
      <c r="K5841">
        <v>1.4405855072776162E-2</v>
      </c>
      <c r="L5841" s="267">
        <v>5.6607276718521919E-3</v>
      </c>
    </row>
    <row r="5842" spans="1:12" ht="14.4" x14ac:dyDescent="0.3">
      <c r="A5842" s="8">
        <v>35661</v>
      </c>
      <c r="B5842" s="260">
        <v>912.48999000000003</v>
      </c>
      <c r="C5842" s="260">
        <v>926.01000999999997</v>
      </c>
      <c r="D5842" s="260">
        <v>912.48999000000003</v>
      </c>
      <c r="E5842" s="260">
        <v>926.01000999999997</v>
      </c>
      <c r="F5842" s="261">
        <v>926.01000999999997</v>
      </c>
      <c r="G5842" s="260">
        <v>545630000</v>
      </c>
      <c r="H5842" s="263">
        <f t="shared" si="91"/>
        <v>1.4816622810295081E-2</v>
      </c>
      <c r="I5842" s="262"/>
      <c r="J5842" s="266">
        <v>5840</v>
      </c>
      <c r="K5842">
        <v>1.4816622810295081E-2</v>
      </c>
      <c r="L5842" s="267">
        <v>5.6714329611674014E-3</v>
      </c>
    </row>
    <row r="5843" spans="1:12" ht="14.4" x14ac:dyDescent="0.3">
      <c r="A5843" s="8">
        <v>35660</v>
      </c>
      <c r="B5843" s="260">
        <v>900.80999799999995</v>
      </c>
      <c r="C5843" s="260">
        <v>912.57000700000003</v>
      </c>
      <c r="D5843" s="260">
        <v>893.34002699999996</v>
      </c>
      <c r="E5843" s="260">
        <v>912.48999000000003</v>
      </c>
      <c r="F5843" s="261">
        <v>912.48999000000003</v>
      </c>
      <c r="G5843" s="260">
        <v>514330000</v>
      </c>
      <c r="H5843" s="263">
        <f t="shared" si="91"/>
        <v>1.2966099428217142E-2</v>
      </c>
      <c r="I5843" s="262"/>
      <c r="J5843" s="266">
        <v>5841</v>
      </c>
      <c r="K5843">
        <v>1.2966099428217142E-2</v>
      </c>
      <c r="L5843" s="267">
        <v>5.6776396149015463E-3</v>
      </c>
    </row>
    <row r="5844" spans="1:12" ht="14.4" x14ac:dyDescent="0.3">
      <c r="A5844" s="8">
        <v>35657</v>
      </c>
      <c r="B5844" s="260">
        <v>924.77002000000005</v>
      </c>
      <c r="C5844" s="260">
        <v>924.77002000000005</v>
      </c>
      <c r="D5844" s="260">
        <v>900.80999799999995</v>
      </c>
      <c r="E5844" s="260">
        <v>900.80999799999995</v>
      </c>
      <c r="F5844" s="261">
        <v>900.80999799999995</v>
      </c>
      <c r="G5844" s="260">
        <v>537820000</v>
      </c>
      <c r="H5844" s="263">
        <f t="shared" si="91"/>
        <v>-2.5909168205950375E-2</v>
      </c>
      <c r="I5844" s="262"/>
      <c r="J5844" s="266">
        <v>5842</v>
      </c>
      <c r="K5844">
        <v>-2.5909168205950375E-2</v>
      </c>
      <c r="L5844" s="267">
        <v>5.6798427348852985E-3</v>
      </c>
    </row>
    <row r="5845" spans="1:12" ht="14.4" x14ac:dyDescent="0.3">
      <c r="A5845" s="8">
        <v>35656</v>
      </c>
      <c r="B5845" s="260">
        <v>922.02002000000005</v>
      </c>
      <c r="C5845" s="260">
        <v>930.07000700000003</v>
      </c>
      <c r="D5845" s="260">
        <v>916.919983</v>
      </c>
      <c r="E5845" s="260">
        <v>924.77002000000005</v>
      </c>
      <c r="F5845" s="261">
        <v>924.77002000000005</v>
      </c>
      <c r="G5845" s="260">
        <v>530460000</v>
      </c>
      <c r="H5845" s="263">
        <f t="shared" si="91"/>
        <v>2.9825816580425226E-3</v>
      </c>
      <c r="I5845" s="262"/>
      <c r="J5845" s="266">
        <v>5843</v>
      </c>
      <c r="K5845">
        <v>2.9825816580425226E-3</v>
      </c>
      <c r="L5845" s="267">
        <v>5.6832350639298935E-3</v>
      </c>
    </row>
    <row r="5846" spans="1:12" ht="14.4" x14ac:dyDescent="0.3">
      <c r="A5846" s="8">
        <v>35655</v>
      </c>
      <c r="B5846" s="260">
        <v>926.53002900000001</v>
      </c>
      <c r="C5846" s="260">
        <v>935.77002000000005</v>
      </c>
      <c r="D5846" s="260">
        <v>916.53997800000002</v>
      </c>
      <c r="E5846" s="260">
        <v>922.02002000000005</v>
      </c>
      <c r="F5846" s="261">
        <v>922.02002000000005</v>
      </c>
      <c r="G5846" s="260">
        <v>587210000</v>
      </c>
      <c r="H5846" s="263">
        <f t="shared" si="91"/>
        <v>-4.8676339231741922E-3</v>
      </c>
      <c r="I5846" s="262"/>
      <c r="J5846" s="266">
        <v>5844</v>
      </c>
      <c r="K5846">
        <v>-4.8676339231741922E-3</v>
      </c>
      <c r="L5846" s="267">
        <v>5.6858308067292609E-3</v>
      </c>
    </row>
    <row r="5847" spans="1:12" ht="14.4" x14ac:dyDescent="0.3">
      <c r="A5847" s="8">
        <v>35654</v>
      </c>
      <c r="B5847" s="260">
        <v>937</v>
      </c>
      <c r="C5847" s="260">
        <v>942.98999000000003</v>
      </c>
      <c r="D5847" s="260">
        <v>925.65997300000004</v>
      </c>
      <c r="E5847" s="260">
        <v>926.53002900000001</v>
      </c>
      <c r="F5847" s="261">
        <v>926.53002900000001</v>
      </c>
      <c r="G5847" s="260">
        <v>499310000</v>
      </c>
      <c r="H5847" s="263">
        <f t="shared" si="91"/>
        <v>-1.1173928495197424E-2</v>
      </c>
      <c r="I5847" s="262"/>
      <c r="J5847" s="266">
        <v>5845</v>
      </c>
      <c r="K5847">
        <v>-1.1173928495197424E-2</v>
      </c>
      <c r="L5847" s="267">
        <v>5.6864838785068896E-3</v>
      </c>
    </row>
    <row r="5848" spans="1:12" ht="14.4" x14ac:dyDescent="0.3">
      <c r="A5848" s="8">
        <v>35653</v>
      </c>
      <c r="B5848" s="260">
        <v>933.53997800000002</v>
      </c>
      <c r="C5848" s="260">
        <v>938.5</v>
      </c>
      <c r="D5848" s="260">
        <v>925.39001499999995</v>
      </c>
      <c r="E5848" s="260">
        <v>937</v>
      </c>
      <c r="F5848" s="261">
        <v>937</v>
      </c>
      <c r="G5848" s="260">
        <v>480340000</v>
      </c>
      <c r="H5848" s="263">
        <f t="shared" si="91"/>
        <v>3.7063458250740076E-3</v>
      </c>
      <c r="I5848" s="262"/>
      <c r="J5848" s="266">
        <v>5846</v>
      </c>
      <c r="K5848">
        <v>3.7063458250740076E-3</v>
      </c>
      <c r="L5848" s="267">
        <v>5.6868422237991174E-3</v>
      </c>
    </row>
    <row r="5849" spans="1:12" ht="14.4" x14ac:dyDescent="0.3">
      <c r="A5849" s="8">
        <v>35650</v>
      </c>
      <c r="B5849" s="260">
        <v>951.19000200000005</v>
      </c>
      <c r="C5849" s="260">
        <v>951.19000200000005</v>
      </c>
      <c r="D5849" s="260">
        <v>925.73999000000003</v>
      </c>
      <c r="E5849" s="260">
        <v>933.53997800000002</v>
      </c>
      <c r="F5849" s="261">
        <v>933.53997800000002</v>
      </c>
      <c r="G5849" s="260">
        <v>563420000</v>
      </c>
      <c r="H5849" s="263">
        <f t="shared" si="91"/>
        <v>-1.8555729100272891E-2</v>
      </c>
      <c r="I5849" s="262"/>
      <c r="J5849" s="266">
        <v>5847</v>
      </c>
      <c r="K5849">
        <v>-1.8555729100272891E-2</v>
      </c>
      <c r="L5849" s="267">
        <v>5.6872463655739825E-3</v>
      </c>
    </row>
    <row r="5850" spans="1:12" ht="14.4" x14ac:dyDescent="0.3">
      <c r="A5850" s="8">
        <v>35649</v>
      </c>
      <c r="B5850" s="260">
        <v>960.32000700000003</v>
      </c>
      <c r="C5850" s="260">
        <v>964.169983</v>
      </c>
      <c r="D5850" s="260">
        <v>950.86999500000002</v>
      </c>
      <c r="E5850" s="260">
        <v>951.19000200000005</v>
      </c>
      <c r="F5850" s="261">
        <v>951.19000200000005</v>
      </c>
      <c r="G5850" s="260">
        <v>576030000</v>
      </c>
      <c r="H5850" s="263">
        <f t="shared" si="91"/>
        <v>-9.5072527214357851E-3</v>
      </c>
      <c r="I5850" s="262"/>
      <c r="J5850" s="266">
        <v>5848</v>
      </c>
      <c r="K5850">
        <v>-9.5072527214357851E-3</v>
      </c>
      <c r="L5850" s="267">
        <v>5.6889421893095548E-3</v>
      </c>
    </row>
    <row r="5851" spans="1:12" ht="14.4" x14ac:dyDescent="0.3">
      <c r="A5851" s="8">
        <v>35648</v>
      </c>
      <c r="B5851" s="260">
        <v>952.36999500000002</v>
      </c>
      <c r="C5851" s="260">
        <v>962.42999299999997</v>
      </c>
      <c r="D5851" s="260">
        <v>949.45001200000002</v>
      </c>
      <c r="E5851" s="260">
        <v>960.32000700000003</v>
      </c>
      <c r="F5851" s="261">
        <v>960.32000700000003</v>
      </c>
      <c r="G5851" s="260">
        <v>565200000</v>
      </c>
      <c r="H5851" s="263">
        <f t="shared" si="91"/>
        <v>8.3476086413243368E-3</v>
      </c>
      <c r="I5851" s="262"/>
      <c r="J5851" s="266">
        <v>5849</v>
      </c>
      <c r="K5851">
        <v>8.3476086413243368E-3</v>
      </c>
      <c r="L5851" s="267">
        <v>5.6898564053051463E-3</v>
      </c>
    </row>
    <row r="5852" spans="1:12" ht="14.4" x14ac:dyDescent="0.3">
      <c r="A5852" s="8">
        <v>35647</v>
      </c>
      <c r="B5852" s="260">
        <v>950.29998799999998</v>
      </c>
      <c r="C5852" s="260">
        <v>954.21002199999998</v>
      </c>
      <c r="D5852" s="260">
        <v>948.919983</v>
      </c>
      <c r="E5852" s="260">
        <v>952.36999500000002</v>
      </c>
      <c r="F5852" s="261">
        <v>952.36999500000002</v>
      </c>
      <c r="G5852" s="260">
        <v>525710000</v>
      </c>
      <c r="H5852" s="263">
        <f t="shared" si="91"/>
        <v>2.1782668906021626E-3</v>
      </c>
      <c r="I5852" s="262"/>
      <c r="J5852" s="266">
        <v>5850</v>
      </c>
      <c r="K5852">
        <v>2.1782668906021626E-3</v>
      </c>
      <c r="L5852" s="267">
        <v>5.690301855242501E-3</v>
      </c>
    </row>
    <row r="5853" spans="1:12" ht="14.4" x14ac:dyDescent="0.3">
      <c r="A5853" s="8">
        <v>35646</v>
      </c>
      <c r="B5853" s="260">
        <v>947.14001499999995</v>
      </c>
      <c r="C5853" s="260">
        <v>953.17999299999997</v>
      </c>
      <c r="D5853" s="260">
        <v>943.59997599999997</v>
      </c>
      <c r="E5853" s="260">
        <v>950.29998799999998</v>
      </c>
      <c r="F5853" s="261">
        <v>950.29998799999998</v>
      </c>
      <c r="G5853" s="260">
        <v>456000000</v>
      </c>
      <c r="H5853" s="263">
        <f t="shared" si="91"/>
        <v>3.3363314293083021E-3</v>
      </c>
      <c r="I5853" s="262"/>
      <c r="J5853" s="266">
        <v>5851</v>
      </c>
      <c r="K5853">
        <v>3.3363314293083021E-3</v>
      </c>
      <c r="L5853" s="267">
        <v>5.6906271041925159E-3</v>
      </c>
    </row>
    <row r="5854" spans="1:12" ht="14.4" x14ac:dyDescent="0.3">
      <c r="A5854" s="8">
        <v>35643</v>
      </c>
      <c r="B5854" s="260">
        <v>954.28997800000002</v>
      </c>
      <c r="C5854" s="260">
        <v>955.34997599999997</v>
      </c>
      <c r="D5854" s="260">
        <v>939.03997800000002</v>
      </c>
      <c r="E5854" s="260">
        <v>947.14001499999995</v>
      </c>
      <c r="F5854" s="261">
        <v>947.14001499999995</v>
      </c>
      <c r="G5854" s="260">
        <v>513750000</v>
      </c>
      <c r="H5854" s="263">
        <f t="shared" si="91"/>
        <v>-7.5132640494457049E-3</v>
      </c>
      <c r="I5854" s="262"/>
      <c r="J5854" s="266">
        <v>5852</v>
      </c>
      <c r="K5854">
        <v>-7.5132640494457049E-3</v>
      </c>
      <c r="L5854" s="267">
        <v>5.6920265980923528E-3</v>
      </c>
    </row>
    <row r="5855" spans="1:12" ht="14.4" x14ac:dyDescent="0.3">
      <c r="A5855" s="8">
        <v>35642</v>
      </c>
      <c r="B5855" s="260">
        <v>952.28997800000002</v>
      </c>
      <c r="C5855" s="260">
        <v>957.72997999999995</v>
      </c>
      <c r="D5855" s="260">
        <v>948.89001499999995</v>
      </c>
      <c r="E5855" s="260">
        <v>954.30999799999995</v>
      </c>
      <c r="F5855" s="261">
        <v>954.30999799999995</v>
      </c>
      <c r="G5855" s="260">
        <v>547830000</v>
      </c>
      <c r="H5855" s="263">
        <f t="shared" si="91"/>
        <v>2.1212236258564628E-3</v>
      </c>
      <c r="I5855" s="262"/>
      <c r="J5855" s="266">
        <v>5853</v>
      </c>
      <c r="K5855">
        <v>2.1212236258564628E-3</v>
      </c>
      <c r="L5855" s="267">
        <v>5.6931534291858772E-3</v>
      </c>
    </row>
    <row r="5856" spans="1:12" ht="14.4" x14ac:dyDescent="0.3">
      <c r="A5856" s="8">
        <v>35641</v>
      </c>
      <c r="B5856" s="260">
        <v>942.28997800000002</v>
      </c>
      <c r="C5856" s="260">
        <v>953.97997999999995</v>
      </c>
      <c r="D5856" s="260">
        <v>941.97997999999995</v>
      </c>
      <c r="E5856" s="260">
        <v>952.28997800000002</v>
      </c>
      <c r="F5856" s="261">
        <v>952.28997800000002</v>
      </c>
      <c r="G5856" s="260">
        <v>568470000</v>
      </c>
      <c r="H5856" s="263">
        <f t="shared" si="91"/>
        <v>1.0612444399785391E-2</v>
      </c>
      <c r="I5856" s="262"/>
      <c r="J5856" s="266">
        <v>5854</v>
      </c>
      <c r="K5856">
        <v>1.0612444399785391E-2</v>
      </c>
      <c r="L5856" s="267">
        <v>5.6954142131671066E-3</v>
      </c>
    </row>
    <row r="5857" spans="1:12" ht="14.4" x14ac:dyDescent="0.3">
      <c r="A5857" s="8">
        <v>35640</v>
      </c>
      <c r="B5857" s="260">
        <v>936.45001200000002</v>
      </c>
      <c r="C5857" s="260">
        <v>942.96002199999998</v>
      </c>
      <c r="D5857" s="260">
        <v>932.55999799999995</v>
      </c>
      <c r="E5857" s="260">
        <v>942.28997800000002</v>
      </c>
      <c r="F5857" s="261">
        <v>942.28997800000002</v>
      </c>
      <c r="G5857" s="260">
        <v>544540000</v>
      </c>
      <c r="H5857" s="263">
        <f t="shared" si="91"/>
        <v>6.2362816222591962E-3</v>
      </c>
      <c r="I5857" s="262"/>
      <c r="J5857" s="266">
        <v>5855</v>
      </c>
      <c r="K5857">
        <v>6.2362816222591962E-3</v>
      </c>
      <c r="L5857" s="267">
        <v>5.7004970611858417E-3</v>
      </c>
    </row>
    <row r="5858" spans="1:12" ht="14.4" x14ac:dyDescent="0.3">
      <c r="A5858" s="8">
        <v>35639</v>
      </c>
      <c r="B5858" s="260">
        <v>938.78997800000002</v>
      </c>
      <c r="C5858" s="260">
        <v>942.96997099999999</v>
      </c>
      <c r="D5858" s="260">
        <v>935.19000200000005</v>
      </c>
      <c r="E5858" s="260">
        <v>936.45001200000002</v>
      </c>
      <c r="F5858" s="261">
        <v>936.45001200000002</v>
      </c>
      <c r="G5858" s="260">
        <v>466920000</v>
      </c>
      <c r="H5858" s="263">
        <f t="shared" si="91"/>
        <v>-2.4925340649514303E-3</v>
      </c>
      <c r="I5858" s="262"/>
      <c r="J5858" s="266">
        <v>5856</v>
      </c>
      <c r="K5858">
        <v>-2.4925340649514303E-3</v>
      </c>
      <c r="L5858" s="267">
        <v>5.701433945571167E-3</v>
      </c>
    </row>
    <row r="5859" spans="1:12" ht="14.4" x14ac:dyDescent="0.3">
      <c r="A5859" s="8">
        <v>35636</v>
      </c>
      <c r="B5859" s="260">
        <v>940.29998799999998</v>
      </c>
      <c r="C5859" s="260">
        <v>945.65002400000003</v>
      </c>
      <c r="D5859" s="260">
        <v>936.09002699999996</v>
      </c>
      <c r="E5859" s="260">
        <v>938.78997800000002</v>
      </c>
      <c r="F5859" s="261">
        <v>938.78997800000002</v>
      </c>
      <c r="G5859" s="260">
        <v>521510000</v>
      </c>
      <c r="H5859" s="263">
        <f t="shared" si="91"/>
        <v>-1.6058811222700619E-3</v>
      </c>
      <c r="I5859" s="262"/>
      <c r="J5859" s="266">
        <v>5857</v>
      </c>
      <c r="K5859">
        <v>-1.6058811222700619E-3</v>
      </c>
      <c r="L5859" s="267">
        <v>5.7066975590313344E-3</v>
      </c>
    </row>
    <row r="5860" spans="1:12" ht="14.4" x14ac:dyDescent="0.3">
      <c r="A5860" s="8">
        <v>35635</v>
      </c>
      <c r="B5860" s="260">
        <v>936.55999799999995</v>
      </c>
      <c r="C5860" s="260">
        <v>941.51000999999997</v>
      </c>
      <c r="D5860" s="260">
        <v>926.90997300000004</v>
      </c>
      <c r="E5860" s="260">
        <v>940.29998799999998</v>
      </c>
      <c r="F5860" s="261">
        <v>940.29998799999998</v>
      </c>
      <c r="G5860" s="260">
        <v>571020000</v>
      </c>
      <c r="H5860" s="263">
        <f t="shared" si="91"/>
        <v>3.9933266507075765E-3</v>
      </c>
      <c r="I5860" s="262"/>
      <c r="J5860" s="266">
        <v>5858</v>
      </c>
      <c r="K5860">
        <v>3.9933266507075765E-3</v>
      </c>
      <c r="L5860" s="267">
        <v>5.7092286629914883E-3</v>
      </c>
    </row>
    <row r="5861" spans="1:12" ht="14.4" x14ac:dyDescent="0.3">
      <c r="A5861" s="8">
        <v>35634</v>
      </c>
      <c r="B5861" s="260">
        <v>933.97997999999995</v>
      </c>
      <c r="C5861" s="260">
        <v>941.79998799999998</v>
      </c>
      <c r="D5861" s="260">
        <v>933.97997999999995</v>
      </c>
      <c r="E5861" s="260">
        <v>936.55999799999995</v>
      </c>
      <c r="F5861" s="261">
        <v>936.55999799999995</v>
      </c>
      <c r="G5861" s="260">
        <v>616930000</v>
      </c>
      <c r="H5861" s="263">
        <f t="shared" si="91"/>
        <v>2.7623911167774661E-3</v>
      </c>
      <c r="I5861" s="262"/>
      <c r="J5861" s="266">
        <v>5859</v>
      </c>
      <c r="K5861">
        <v>2.7623911167774661E-3</v>
      </c>
      <c r="L5861" s="267">
        <v>5.71084596087646E-3</v>
      </c>
    </row>
    <row r="5862" spans="1:12" ht="14.4" x14ac:dyDescent="0.3">
      <c r="A5862" s="8">
        <v>35633</v>
      </c>
      <c r="B5862" s="260">
        <v>912.94000200000005</v>
      </c>
      <c r="C5862" s="260">
        <v>934.38000499999998</v>
      </c>
      <c r="D5862" s="260">
        <v>912.94000200000005</v>
      </c>
      <c r="E5862" s="260">
        <v>933.97997999999995</v>
      </c>
      <c r="F5862" s="261">
        <v>933.97997999999995</v>
      </c>
      <c r="G5862" s="260">
        <v>579590000</v>
      </c>
      <c r="H5862" s="263">
        <f t="shared" si="91"/>
        <v>2.3046397303116424E-2</v>
      </c>
      <c r="I5862" s="262"/>
      <c r="J5862" s="266">
        <v>5860</v>
      </c>
      <c r="K5862">
        <v>2.3046397303116424E-2</v>
      </c>
      <c r="L5862" s="267">
        <v>5.7137340178709389E-3</v>
      </c>
    </row>
    <row r="5863" spans="1:12" ht="14.4" x14ac:dyDescent="0.3">
      <c r="A5863" s="8">
        <v>35632</v>
      </c>
      <c r="B5863" s="260">
        <v>915.29998799999998</v>
      </c>
      <c r="C5863" s="260">
        <v>915.38000499999998</v>
      </c>
      <c r="D5863" s="260">
        <v>907.11999500000002</v>
      </c>
      <c r="E5863" s="260">
        <v>912.94000200000005</v>
      </c>
      <c r="F5863" s="261">
        <v>912.94000200000005</v>
      </c>
      <c r="G5863" s="260">
        <v>459500000</v>
      </c>
      <c r="H5863" s="263">
        <f t="shared" si="91"/>
        <v>-2.5783743373106387E-3</v>
      </c>
      <c r="I5863" s="262"/>
      <c r="J5863" s="266">
        <v>5861</v>
      </c>
      <c r="K5863">
        <v>-2.5783743373106387E-3</v>
      </c>
      <c r="L5863" s="267">
        <v>5.7193364428723293E-3</v>
      </c>
    </row>
    <row r="5864" spans="1:12" ht="14.4" x14ac:dyDescent="0.3">
      <c r="A5864" s="8">
        <v>35629</v>
      </c>
      <c r="B5864" s="260">
        <v>931.60998500000005</v>
      </c>
      <c r="C5864" s="260">
        <v>931.60998500000005</v>
      </c>
      <c r="D5864" s="260">
        <v>912.90002400000003</v>
      </c>
      <c r="E5864" s="260">
        <v>915.29998799999998</v>
      </c>
      <c r="F5864" s="261">
        <v>915.29998799999998</v>
      </c>
      <c r="G5864" s="260">
        <v>589710000</v>
      </c>
      <c r="H5864" s="263">
        <f t="shared" si="91"/>
        <v>-1.7507323088642147E-2</v>
      </c>
      <c r="I5864" s="262"/>
      <c r="J5864" s="266">
        <v>5862</v>
      </c>
      <c r="K5864">
        <v>-1.7507323088642147E-2</v>
      </c>
      <c r="L5864" s="267">
        <v>5.7194547787265066E-3</v>
      </c>
    </row>
    <row r="5865" spans="1:12" ht="14.4" x14ac:dyDescent="0.3">
      <c r="A5865" s="8">
        <v>35628</v>
      </c>
      <c r="B5865" s="260">
        <v>936.59002699999996</v>
      </c>
      <c r="C5865" s="260">
        <v>936.96002199999998</v>
      </c>
      <c r="D5865" s="260">
        <v>927.90002400000003</v>
      </c>
      <c r="E5865" s="260">
        <v>931.60998500000005</v>
      </c>
      <c r="F5865" s="261">
        <v>931.60998500000005</v>
      </c>
      <c r="G5865" s="260">
        <v>629250000</v>
      </c>
      <c r="H5865" s="263">
        <f t="shared" si="91"/>
        <v>-5.3172058813732298E-3</v>
      </c>
      <c r="I5865" s="262"/>
      <c r="J5865" s="266">
        <v>5863</v>
      </c>
      <c r="K5865">
        <v>-5.3172058813732298E-3</v>
      </c>
      <c r="L5865" s="267">
        <v>5.7209760360980863E-3</v>
      </c>
    </row>
    <row r="5866" spans="1:12" ht="14.4" x14ac:dyDescent="0.3">
      <c r="A5866" s="8">
        <v>35627</v>
      </c>
      <c r="B5866" s="260">
        <v>925.76000999999997</v>
      </c>
      <c r="C5866" s="260">
        <v>939.32000700000003</v>
      </c>
      <c r="D5866" s="260">
        <v>925.76000999999997</v>
      </c>
      <c r="E5866" s="260">
        <v>936.59002699999996</v>
      </c>
      <c r="F5866" s="261">
        <v>936.59002699999996</v>
      </c>
      <c r="G5866" s="260">
        <v>647390000</v>
      </c>
      <c r="H5866" s="263">
        <f t="shared" si="91"/>
        <v>1.16985146074737E-2</v>
      </c>
      <c r="I5866" s="262"/>
      <c r="J5866" s="266">
        <v>5864</v>
      </c>
      <c r="K5866">
        <v>1.16985146074737E-2</v>
      </c>
      <c r="L5866" s="267">
        <v>5.721409575799934E-3</v>
      </c>
    </row>
    <row r="5867" spans="1:12" ht="14.4" x14ac:dyDescent="0.3">
      <c r="A5867" s="8">
        <v>35626</v>
      </c>
      <c r="B5867" s="260">
        <v>918.38000499999998</v>
      </c>
      <c r="C5867" s="260">
        <v>926.15002400000003</v>
      </c>
      <c r="D5867" s="260">
        <v>914.52002000000005</v>
      </c>
      <c r="E5867" s="260">
        <v>925.76000999999997</v>
      </c>
      <c r="F5867" s="261">
        <v>925.76000999999997</v>
      </c>
      <c r="G5867" s="260">
        <v>598370000</v>
      </c>
      <c r="H5867" s="263">
        <f t="shared" si="91"/>
        <v>8.0358946839222435E-3</v>
      </c>
      <c r="I5867" s="262"/>
      <c r="J5867" s="266">
        <v>5865</v>
      </c>
      <c r="K5867">
        <v>8.0358946839222435E-3</v>
      </c>
      <c r="L5867" s="267">
        <v>5.7222738442055795E-3</v>
      </c>
    </row>
    <row r="5868" spans="1:12" ht="14.4" x14ac:dyDescent="0.3">
      <c r="A5868" s="8">
        <v>35625</v>
      </c>
      <c r="B5868" s="260">
        <v>916.67999299999997</v>
      </c>
      <c r="C5868" s="260">
        <v>921.78002900000001</v>
      </c>
      <c r="D5868" s="260">
        <v>912.02002000000005</v>
      </c>
      <c r="E5868" s="260">
        <v>918.38000499999998</v>
      </c>
      <c r="F5868" s="261">
        <v>918.38000499999998</v>
      </c>
      <c r="G5868" s="260">
        <v>485960000</v>
      </c>
      <c r="H5868" s="263">
        <f t="shared" si="91"/>
        <v>1.8545315846115725E-3</v>
      </c>
      <c r="I5868" s="262"/>
      <c r="J5868" s="266">
        <v>5866</v>
      </c>
      <c r="K5868">
        <v>1.8545315846115725E-3</v>
      </c>
      <c r="L5868" s="267">
        <v>5.7223816172583212E-3</v>
      </c>
    </row>
    <row r="5869" spans="1:12" ht="14.4" x14ac:dyDescent="0.3">
      <c r="A5869" s="8">
        <v>35622</v>
      </c>
      <c r="B5869" s="260">
        <v>913.78002900000001</v>
      </c>
      <c r="C5869" s="260">
        <v>919.73999000000003</v>
      </c>
      <c r="D5869" s="260">
        <v>913.10998500000005</v>
      </c>
      <c r="E5869" s="260">
        <v>916.67999299999997</v>
      </c>
      <c r="F5869" s="261">
        <v>916.67999299999997</v>
      </c>
      <c r="G5869" s="260">
        <v>500050000</v>
      </c>
      <c r="H5869" s="263">
        <f t="shared" si="91"/>
        <v>3.1735909168134758E-3</v>
      </c>
      <c r="I5869" s="262"/>
      <c r="J5869" s="266">
        <v>5867</v>
      </c>
      <c r="K5869">
        <v>3.1735909168134758E-3</v>
      </c>
      <c r="L5869" s="267">
        <v>5.7248648577219036E-3</v>
      </c>
    </row>
    <row r="5870" spans="1:12" ht="14.4" x14ac:dyDescent="0.3">
      <c r="A5870" s="8">
        <v>35621</v>
      </c>
      <c r="B5870" s="260">
        <v>907.53997800000002</v>
      </c>
      <c r="C5870" s="260">
        <v>916.53997800000002</v>
      </c>
      <c r="D5870" s="260">
        <v>904.30999799999995</v>
      </c>
      <c r="E5870" s="260">
        <v>913.78002900000001</v>
      </c>
      <c r="F5870" s="261">
        <v>913.78002900000001</v>
      </c>
      <c r="G5870" s="260">
        <v>551340000</v>
      </c>
      <c r="H5870" s="263">
        <f t="shared" si="91"/>
        <v>6.8757863579206359E-3</v>
      </c>
      <c r="I5870" s="262"/>
      <c r="J5870" s="266">
        <v>5868</v>
      </c>
      <c r="K5870">
        <v>6.8757863579206359E-3</v>
      </c>
      <c r="L5870" s="267">
        <v>5.7268504363627579E-3</v>
      </c>
    </row>
    <row r="5871" spans="1:12" ht="14.4" x14ac:dyDescent="0.3">
      <c r="A5871" s="8">
        <v>35620</v>
      </c>
      <c r="B5871" s="260">
        <v>918.75</v>
      </c>
      <c r="C5871" s="260">
        <v>922.03002900000001</v>
      </c>
      <c r="D5871" s="260">
        <v>902.47997999999995</v>
      </c>
      <c r="E5871" s="260">
        <v>907.53997800000002</v>
      </c>
      <c r="F5871" s="261">
        <v>907.53997800000002</v>
      </c>
      <c r="G5871" s="260">
        <v>589110000</v>
      </c>
      <c r="H5871" s="263">
        <f t="shared" si="91"/>
        <v>-1.2201384489795897E-2</v>
      </c>
      <c r="I5871" s="262"/>
      <c r="J5871" s="266">
        <v>5869</v>
      </c>
      <c r="K5871">
        <v>-1.2201384489795897E-2</v>
      </c>
      <c r="L5871" s="267">
        <v>5.730628883764472E-3</v>
      </c>
    </row>
    <row r="5872" spans="1:12" ht="14.4" x14ac:dyDescent="0.3">
      <c r="A5872" s="8">
        <v>35619</v>
      </c>
      <c r="B5872" s="260">
        <v>912.20001200000002</v>
      </c>
      <c r="C5872" s="260">
        <v>918.76000999999997</v>
      </c>
      <c r="D5872" s="260">
        <v>911.55999799999995</v>
      </c>
      <c r="E5872" s="260">
        <v>918.75</v>
      </c>
      <c r="F5872" s="261">
        <v>918.75</v>
      </c>
      <c r="G5872" s="260">
        <v>526010000</v>
      </c>
      <c r="H5872" s="263">
        <f t="shared" si="91"/>
        <v>7.1804296358636581E-3</v>
      </c>
      <c r="I5872" s="262"/>
      <c r="J5872" s="266">
        <v>5870</v>
      </c>
      <c r="K5872">
        <v>7.1804296358636581E-3</v>
      </c>
      <c r="L5872" s="267">
        <v>5.731170536519079E-3</v>
      </c>
    </row>
    <row r="5873" spans="1:12" ht="14.4" x14ac:dyDescent="0.3">
      <c r="A5873" s="8">
        <v>35618</v>
      </c>
      <c r="B5873" s="260">
        <v>916.919983</v>
      </c>
      <c r="C5873" s="260">
        <v>923.26000999999997</v>
      </c>
      <c r="D5873" s="260">
        <v>909.69000200000005</v>
      </c>
      <c r="E5873" s="260">
        <v>912.20001200000002</v>
      </c>
      <c r="F5873" s="261">
        <v>912.20001200000002</v>
      </c>
      <c r="G5873" s="260">
        <v>518780000</v>
      </c>
      <c r="H5873" s="263">
        <f t="shared" si="91"/>
        <v>-5.1476367485820042E-3</v>
      </c>
      <c r="I5873" s="262"/>
      <c r="J5873" s="266">
        <v>5871</v>
      </c>
      <c r="K5873">
        <v>-5.1476367485820042E-3</v>
      </c>
      <c r="L5873" s="267">
        <v>5.733010909024611E-3</v>
      </c>
    </row>
    <row r="5874" spans="1:12" ht="14.4" x14ac:dyDescent="0.3">
      <c r="A5874" s="8">
        <v>35614</v>
      </c>
      <c r="B5874" s="260">
        <v>904.03002900000001</v>
      </c>
      <c r="C5874" s="260">
        <v>917.82000700000003</v>
      </c>
      <c r="D5874" s="260">
        <v>904.03002900000001</v>
      </c>
      <c r="E5874" s="260">
        <v>916.919983</v>
      </c>
      <c r="F5874" s="261">
        <v>916.919983</v>
      </c>
      <c r="G5874" s="260">
        <v>374680000</v>
      </c>
      <c r="H5874" s="263">
        <f t="shared" si="91"/>
        <v>1.4258325040660777E-2</v>
      </c>
      <c r="I5874" s="262"/>
      <c r="J5874" s="266">
        <v>5872</v>
      </c>
      <c r="K5874">
        <v>1.4258325040660777E-2</v>
      </c>
      <c r="L5874" s="267">
        <v>5.7375132145658847E-3</v>
      </c>
    </row>
    <row r="5875" spans="1:12" ht="14.4" x14ac:dyDescent="0.3">
      <c r="A5875" s="8">
        <v>35613</v>
      </c>
      <c r="B5875" s="260">
        <v>891.03002900000001</v>
      </c>
      <c r="C5875" s="260">
        <v>904.04998799999998</v>
      </c>
      <c r="D5875" s="260">
        <v>891.03002900000001</v>
      </c>
      <c r="E5875" s="260">
        <v>904.03002900000001</v>
      </c>
      <c r="F5875" s="261">
        <v>904.03002900000001</v>
      </c>
      <c r="G5875" s="260">
        <v>526970000</v>
      </c>
      <c r="H5875" s="263">
        <f t="shared" si="91"/>
        <v>1.4589856207865246E-2</v>
      </c>
      <c r="I5875" s="262"/>
      <c r="J5875" s="266">
        <v>5873</v>
      </c>
      <c r="K5875">
        <v>1.4589856207865246E-2</v>
      </c>
      <c r="L5875" s="267">
        <v>5.7392940449146231E-3</v>
      </c>
    </row>
    <row r="5876" spans="1:12" ht="14.4" x14ac:dyDescent="0.3">
      <c r="A5876" s="8">
        <v>35612</v>
      </c>
      <c r="B5876" s="260">
        <v>885.14001499999995</v>
      </c>
      <c r="C5876" s="260">
        <v>893.88000499999998</v>
      </c>
      <c r="D5876" s="260">
        <v>884.53997800000002</v>
      </c>
      <c r="E5876" s="260">
        <v>891.03002900000001</v>
      </c>
      <c r="F5876" s="261">
        <v>891.03002900000001</v>
      </c>
      <c r="G5876" s="260">
        <v>544190000</v>
      </c>
      <c r="H5876" s="263">
        <f t="shared" si="91"/>
        <v>6.6543302756457857E-3</v>
      </c>
      <c r="I5876" s="262"/>
      <c r="J5876" s="266">
        <v>5874</v>
      </c>
      <c r="K5876">
        <v>6.6543302756457857E-3</v>
      </c>
      <c r="L5876" s="267">
        <v>5.7400949869034412E-3</v>
      </c>
    </row>
    <row r="5877" spans="1:12" ht="14.4" x14ac:dyDescent="0.3">
      <c r="A5877" s="8">
        <v>35611</v>
      </c>
      <c r="B5877" s="260">
        <v>887.29998799999998</v>
      </c>
      <c r="C5877" s="260">
        <v>892.61999500000002</v>
      </c>
      <c r="D5877" s="260">
        <v>879.82000700000003</v>
      </c>
      <c r="E5877" s="260">
        <v>885.14001499999995</v>
      </c>
      <c r="F5877" s="261">
        <v>885.14001499999995</v>
      </c>
      <c r="G5877" s="260">
        <v>561540000</v>
      </c>
      <c r="H5877" s="263">
        <f t="shared" si="91"/>
        <v>-2.4343210066627842E-3</v>
      </c>
      <c r="I5877" s="262"/>
      <c r="J5877" s="266">
        <v>5875</v>
      </c>
      <c r="K5877">
        <v>-2.4343210066627842E-3</v>
      </c>
      <c r="L5877" s="267">
        <v>5.7412828102487538E-3</v>
      </c>
    </row>
    <row r="5878" spans="1:12" ht="14.4" x14ac:dyDescent="0.3">
      <c r="A5878" s="8">
        <v>35608</v>
      </c>
      <c r="B5878" s="260">
        <v>883.67999299999997</v>
      </c>
      <c r="C5878" s="260">
        <v>894.70001200000002</v>
      </c>
      <c r="D5878" s="260">
        <v>883.67999299999997</v>
      </c>
      <c r="E5878" s="260">
        <v>887.29998799999998</v>
      </c>
      <c r="F5878" s="261">
        <v>887.29998799999998</v>
      </c>
      <c r="G5878" s="260">
        <v>472540000</v>
      </c>
      <c r="H5878" s="263">
        <f t="shared" si="91"/>
        <v>4.0964998966543506E-3</v>
      </c>
      <c r="I5878" s="262"/>
      <c r="J5878" s="266">
        <v>5876</v>
      </c>
      <c r="K5878">
        <v>4.0964998966543506E-3</v>
      </c>
      <c r="L5878" s="267">
        <v>5.7470821595778593E-3</v>
      </c>
    </row>
    <row r="5879" spans="1:12" ht="14.4" x14ac:dyDescent="0.3">
      <c r="A5879" s="8">
        <v>35607</v>
      </c>
      <c r="B5879" s="260">
        <v>888.98999000000003</v>
      </c>
      <c r="C5879" s="260">
        <v>893.21002199999998</v>
      </c>
      <c r="D5879" s="260">
        <v>879.32000700000003</v>
      </c>
      <c r="E5879" s="260">
        <v>883.67999299999997</v>
      </c>
      <c r="F5879" s="261">
        <v>883.67999299999997</v>
      </c>
      <c r="G5879" s="260">
        <v>499780000</v>
      </c>
      <c r="H5879" s="263">
        <f t="shared" si="91"/>
        <v>-5.9730672557967348E-3</v>
      </c>
      <c r="I5879" s="262"/>
      <c r="J5879" s="266">
        <v>5877</v>
      </c>
      <c r="K5879">
        <v>-5.9730672557967348E-3</v>
      </c>
      <c r="L5879" s="267">
        <v>5.7525463132818691E-3</v>
      </c>
    </row>
    <row r="5880" spans="1:12" ht="14.4" x14ac:dyDescent="0.3">
      <c r="A5880" s="8">
        <v>35606</v>
      </c>
      <c r="B5880" s="260">
        <v>896.34002699999996</v>
      </c>
      <c r="C5880" s="260">
        <v>902.09002699999996</v>
      </c>
      <c r="D5880" s="260">
        <v>882.23999000000003</v>
      </c>
      <c r="E5880" s="260">
        <v>888.98999000000003</v>
      </c>
      <c r="F5880" s="261">
        <v>888.98999000000003</v>
      </c>
      <c r="G5880" s="260">
        <v>603040000</v>
      </c>
      <c r="H5880" s="263">
        <f t="shared" si="91"/>
        <v>-8.2000544197497159E-3</v>
      </c>
      <c r="I5880" s="262"/>
      <c r="J5880" s="266">
        <v>5878</v>
      </c>
      <c r="K5880">
        <v>-8.2000544197497159E-3</v>
      </c>
      <c r="L5880" s="267">
        <v>5.7574526650579268E-3</v>
      </c>
    </row>
    <row r="5881" spans="1:12" ht="14.4" x14ac:dyDescent="0.3">
      <c r="A5881" s="8">
        <v>35605</v>
      </c>
      <c r="B5881" s="260">
        <v>878.61999500000002</v>
      </c>
      <c r="C5881" s="260">
        <v>896.75</v>
      </c>
      <c r="D5881" s="260">
        <v>878.61999500000002</v>
      </c>
      <c r="E5881" s="260">
        <v>896.34002699999996</v>
      </c>
      <c r="F5881" s="261">
        <v>896.34002699999996</v>
      </c>
      <c r="G5881" s="260">
        <v>542650000</v>
      </c>
      <c r="H5881" s="263">
        <f t="shared" si="91"/>
        <v>2.0168027248230271E-2</v>
      </c>
      <c r="I5881" s="262"/>
      <c r="J5881" s="266">
        <v>5879</v>
      </c>
      <c r="K5881">
        <v>2.0168027248230271E-2</v>
      </c>
      <c r="L5881" s="267">
        <v>5.7668454436160289E-3</v>
      </c>
    </row>
    <row r="5882" spans="1:12" ht="14.4" x14ac:dyDescent="0.3">
      <c r="A5882" s="8">
        <v>35604</v>
      </c>
      <c r="B5882" s="260">
        <v>898.70001200000002</v>
      </c>
      <c r="C5882" s="260">
        <v>898.70001200000002</v>
      </c>
      <c r="D5882" s="260">
        <v>878.42999299999997</v>
      </c>
      <c r="E5882" s="260">
        <v>878.61999500000002</v>
      </c>
      <c r="F5882" s="261">
        <v>878.61999500000002</v>
      </c>
      <c r="G5882" s="260">
        <v>492940000</v>
      </c>
      <c r="H5882" s="263">
        <f t="shared" si="91"/>
        <v>-2.2343403507153841E-2</v>
      </c>
      <c r="I5882" s="262"/>
      <c r="J5882" s="266">
        <v>5880</v>
      </c>
      <c r="K5882">
        <v>-2.2343403507153841E-2</v>
      </c>
      <c r="L5882" s="267">
        <v>5.7720931909029305E-3</v>
      </c>
    </row>
    <row r="5883" spans="1:12" ht="14.4" x14ac:dyDescent="0.3">
      <c r="A5883" s="8">
        <v>35601</v>
      </c>
      <c r="B5883" s="260">
        <v>897.98999000000003</v>
      </c>
      <c r="C5883" s="260">
        <v>901.77002000000005</v>
      </c>
      <c r="D5883" s="260">
        <v>897.77002000000005</v>
      </c>
      <c r="E5883" s="260">
        <v>898.70001200000002</v>
      </c>
      <c r="F5883" s="261">
        <v>898.70001200000002</v>
      </c>
      <c r="G5883" s="260">
        <v>653110000</v>
      </c>
      <c r="H5883" s="263">
        <f t="shared" si="91"/>
        <v>7.9067919231480609E-4</v>
      </c>
      <c r="I5883" s="262"/>
      <c r="J5883" s="266">
        <v>5881</v>
      </c>
      <c r="K5883">
        <v>7.9067919231480609E-4</v>
      </c>
      <c r="L5883" s="267">
        <v>5.7811427268303064E-3</v>
      </c>
    </row>
    <row r="5884" spans="1:12" ht="14.4" x14ac:dyDescent="0.3">
      <c r="A5884" s="8">
        <v>35600</v>
      </c>
      <c r="B5884" s="260">
        <v>889.05999799999995</v>
      </c>
      <c r="C5884" s="260">
        <v>900.09002699999996</v>
      </c>
      <c r="D5884" s="260">
        <v>888.98999000000003</v>
      </c>
      <c r="E5884" s="260">
        <v>897.98999000000003</v>
      </c>
      <c r="F5884" s="261">
        <v>897.98999000000003</v>
      </c>
      <c r="G5884" s="260">
        <v>536940000</v>
      </c>
      <c r="H5884" s="263">
        <f t="shared" si="91"/>
        <v>1.0044307493407305E-2</v>
      </c>
      <c r="I5884" s="262"/>
      <c r="J5884" s="266">
        <v>5882</v>
      </c>
      <c r="K5884">
        <v>1.0044307493407305E-2</v>
      </c>
      <c r="L5884" s="267">
        <v>5.787192018441043E-3</v>
      </c>
    </row>
    <row r="5885" spans="1:12" ht="14.4" x14ac:dyDescent="0.3">
      <c r="A5885" s="8">
        <v>35599</v>
      </c>
      <c r="B5885" s="260">
        <v>894.419983</v>
      </c>
      <c r="C5885" s="260">
        <v>894.419983</v>
      </c>
      <c r="D5885" s="260">
        <v>887.03002900000001</v>
      </c>
      <c r="E5885" s="260">
        <v>889.05999799999995</v>
      </c>
      <c r="F5885" s="261">
        <v>889.05999799999995</v>
      </c>
      <c r="G5885" s="260">
        <v>491740000</v>
      </c>
      <c r="H5885" s="263">
        <f t="shared" si="91"/>
        <v>-5.9926937030431388E-3</v>
      </c>
      <c r="I5885" s="262"/>
      <c r="J5885" s="266">
        <v>5883</v>
      </c>
      <c r="K5885">
        <v>-5.9926937030431388E-3</v>
      </c>
      <c r="L5885" s="267">
        <v>5.7953822457802416E-3</v>
      </c>
    </row>
    <row r="5886" spans="1:12" ht="14.4" x14ac:dyDescent="0.3">
      <c r="A5886" s="8">
        <v>35598</v>
      </c>
      <c r="B5886" s="260">
        <v>893.90002400000003</v>
      </c>
      <c r="C5886" s="260">
        <v>897.59997599999997</v>
      </c>
      <c r="D5886" s="260">
        <v>886.19000200000005</v>
      </c>
      <c r="E5886" s="260">
        <v>894.419983</v>
      </c>
      <c r="F5886" s="261">
        <v>894.419983</v>
      </c>
      <c r="G5886" s="260">
        <v>543010000</v>
      </c>
      <c r="H5886" s="263">
        <f t="shared" si="91"/>
        <v>5.816746683519181E-4</v>
      </c>
      <c r="I5886" s="262"/>
      <c r="J5886" s="266">
        <v>5884</v>
      </c>
      <c r="K5886">
        <v>5.816746683519181E-4</v>
      </c>
      <c r="L5886" s="267">
        <v>5.7996565636763827E-3</v>
      </c>
    </row>
    <row r="5887" spans="1:12" ht="14.4" x14ac:dyDescent="0.3">
      <c r="A5887" s="8">
        <v>35597</v>
      </c>
      <c r="B5887" s="260">
        <v>893.27002000000005</v>
      </c>
      <c r="C5887" s="260">
        <v>895.169983</v>
      </c>
      <c r="D5887" s="260">
        <v>891.21002199999998</v>
      </c>
      <c r="E5887" s="260">
        <v>893.90002400000003</v>
      </c>
      <c r="F5887" s="261">
        <v>893.90002400000003</v>
      </c>
      <c r="G5887" s="260">
        <v>414280000</v>
      </c>
      <c r="H5887" s="263">
        <f t="shared" si="91"/>
        <v>7.0527834349571629E-4</v>
      </c>
      <c r="I5887" s="262"/>
      <c r="J5887" s="266">
        <v>5885</v>
      </c>
      <c r="K5887">
        <v>7.0527834349571629E-4</v>
      </c>
      <c r="L5887" s="267">
        <v>5.8026439728334949E-3</v>
      </c>
    </row>
    <row r="5888" spans="1:12" ht="14.4" x14ac:dyDescent="0.3">
      <c r="A5888" s="8">
        <v>35594</v>
      </c>
      <c r="B5888" s="260">
        <v>883.47997999999995</v>
      </c>
      <c r="C5888" s="260">
        <v>894.69000200000005</v>
      </c>
      <c r="D5888" s="260">
        <v>883.47997999999995</v>
      </c>
      <c r="E5888" s="260">
        <v>893.27002000000005</v>
      </c>
      <c r="F5888" s="261">
        <v>893.27002000000005</v>
      </c>
      <c r="G5888" s="260">
        <v>575810000</v>
      </c>
      <c r="H5888" s="263">
        <f t="shared" si="91"/>
        <v>1.1104065555555003E-2</v>
      </c>
      <c r="I5888" s="262"/>
      <c r="J5888" s="266">
        <v>5886</v>
      </c>
      <c r="K5888">
        <v>1.1104065555555003E-2</v>
      </c>
      <c r="L5888" s="267">
        <v>5.8081851123672913E-3</v>
      </c>
    </row>
    <row r="5889" spans="1:12" ht="14.4" x14ac:dyDescent="0.3">
      <c r="A5889" s="8">
        <v>35593</v>
      </c>
      <c r="B5889" s="260">
        <v>869.57000700000003</v>
      </c>
      <c r="C5889" s="260">
        <v>884.34002699999996</v>
      </c>
      <c r="D5889" s="260">
        <v>869.01000999999997</v>
      </c>
      <c r="E5889" s="260">
        <v>883.46002199999998</v>
      </c>
      <c r="F5889" s="261">
        <v>883.46002199999998</v>
      </c>
      <c r="G5889" s="260">
        <v>592730000</v>
      </c>
      <c r="H5889" s="263">
        <f t="shared" si="91"/>
        <v>1.5973429267552863E-2</v>
      </c>
      <c r="I5889" s="262"/>
      <c r="J5889" s="266">
        <v>5887</v>
      </c>
      <c r="K5889">
        <v>1.5973429267552863E-2</v>
      </c>
      <c r="L5889" s="267">
        <v>5.8089621057408943E-3</v>
      </c>
    </row>
    <row r="5890" spans="1:12" ht="14.4" x14ac:dyDescent="0.3">
      <c r="A5890" s="8">
        <v>35592</v>
      </c>
      <c r="B5890" s="260">
        <v>865.27002000000005</v>
      </c>
      <c r="C5890" s="260">
        <v>870.65997300000004</v>
      </c>
      <c r="D5890" s="260">
        <v>865.15002400000003</v>
      </c>
      <c r="E5890" s="260">
        <v>869.57000700000003</v>
      </c>
      <c r="F5890" s="261">
        <v>869.57000700000003</v>
      </c>
      <c r="G5890" s="260">
        <v>513740000</v>
      </c>
      <c r="H5890" s="263">
        <f t="shared" si="91"/>
        <v>4.9695319387120188E-3</v>
      </c>
      <c r="I5890" s="262"/>
      <c r="J5890" s="266">
        <v>5888</v>
      </c>
      <c r="K5890">
        <v>4.9695319387120188E-3</v>
      </c>
      <c r="L5890" s="267">
        <v>5.8096933681915097E-3</v>
      </c>
    </row>
    <row r="5891" spans="1:12" ht="14.4" x14ac:dyDescent="0.3">
      <c r="A5891" s="8">
        <v>35591</v>
      </c>
      <c r="B5891" s="260">
        <v>862.90997300000004</v>
      </c>
      <c r="C5891" s="260">
        <v>870.04998799999998</v>
      </c>
      <c r="D5891" s="260">
        <v>862.17999299999997</v>
      </c>
      <c r="E5891" s="260">
        <v>865.27002000000005</v>
      </c>
      <c r="F5891" s="261">
        <v>865.27002000000005</v>
      </c>
      <c r="G5891" s="260">
        <v>526980000</v>
      </c>
      <c r="H5891" s="263">
        <f t="shared" si="91"/>
        <v>2.7349863529738212E-3</v>
      </c>
      <c r="I5891" s="262"/>
      <c r="J5891" s="266">
        <v>5889</v>
      </c>
      <c r="K5891">
        <v>2.7349863529738212E-3</v>
      </c>
      <c r="L5891" s="267">
        <v>5.8100249232654064E-3</v>
      </c>
    </row>
    <row r="5892" spans="1:12" ht="14.4" x14ac:dyDescent="0.3">
      <c r="A5892" s="8">
        <v>35590</v>
      </c>
      <c r="B5892" s="260">
        <v>858.01000999999997</v>
      </c>
      <c r="C5892" s="260">
        <v>865.14001499999995</v>
      </c>
      <c r="D5892" s="260">
        <v>858.01000999999997</v>
      </c>
      <c r="E5892" s="260">
        <v>862.90997300000004</v>
      </c>
      <c r="F5892" s="261">
        <v>862.90997300000004</v>
      </c>
      <c r="G5892" s="260">
        <v>465810000</v>
      </c>
      <c r="H5892" s="263">
        <f t="shared" ref="H5892:H5955" si="92">(F5892-F5893)/F5893</f>
        <v>5.71084596087646E-3</v>
      </c>
      <c r="I5892" s="262"/>
      <c r="J5892" s="266">
        <v>5890</v>
      </c>
      <c r="K5892">
        <v>5.71084596087646E-3</v>
      </c>
      <c r="L5892" s="267">
        <v>5.8101266208378834E-3</v>
      </c>
    </row>
    <row r="5893" spans="1:12" ht="14.4" x14ac:dyDescent="0.3">
      <c r="A5893" s="8">
        <v>35587</v>
      </c>
      <c r="B5893" s="260">
        <v>843.42999299999997</v>
      </c>
      <c r="C5893" s="260">
        <v>859.23999000000003</v>
      </c>
      <c r="D5893" s="260">
        <v>843.35998500000005</v>
      </c>
      <c r="E5893" s="260">
        <v>858.01000999999997</v>
      </c>
      <c r="F5893" s="261">
        <v>858.01000999999997</v>
      </c>
      <c r="G5893" s="260">
        <v>488940000</v>
      </c>
      <c r="H5893" s="263">
        <f t="shared" si="92"/>
        <v>1.7286576385717883E-2</v>
      </c>
      <c r="I5893" s="262"/>
      <c r="J5893" s="266">
        <v>5891</v>
      </c>
      <c r="K5893">
        <v>1.7286576385717883E-2</v>
      </c>
      <c r="L5893" s="267">
        <v>5.8166896763674758E-3</v>
      </c>
    </row>
    <row r="5894" spans="1:12" ht="14.4" x14ac:dyDescent="0.3">
      <c r="A5894" s="8">
        <v>35586</v>
      </c>
      <c r="B5894" s="260">
        <v>840.10998500000005</v>
      </c>
      <c r="C5894" s="260">
        <v>848.89001499999995</v>
      </c>
      <c r="D5894" s="260">
        <v>840.10998500000005</v>
      </c>
      <c r="E5894" s="260">
        <v>843.42999299999997</v>
      </c>
      <c r="F5894" s="261">
        <v>843.42999299999997</v>
      </c>
      <c r="G5894" s="260">
        <v>452610000</v>
      </c>
      <c r="H5894" s="263">
        <f t="shared" si="92"/>
        <v>3.9518730395757835E-3</v>
      </c>
      <c r="I5894" s="262"/>
      <c r="J5894" s="266">
        <v>5892</v>
      </c>
      <c r="K5894">
        <v>3.9518730395757835E-3</v>
      </c>
      <c r="L5894" s="267">
        <v>5.8213053606350181E-3</v>
      </c>
    </row>
    <row r="5895" spans="1:12" ht="14.4" x14ac:dyDescent="0.3">
      <c r="A5895" s="8">
        <v>35585</v>
      </c>
      <c r="B5895" s="260">
        <v>845.47997999999995</v>
      </c>
      <c r="C5895" s="260">
        <v>845.54998799999998</v>
      </c>
      <c r="D5895" s="260">
        <v>838.82000700000003</v>
      </c>
      <c r="E5895" s="260">
        <v>840.10998500000005</v>
      </c>
      <c r="F5895" s="261">
        <v>840.10998500000005</v>
      </c>
      <c r="G5895" s="260">
        <v>466690000</v>
      </c>
      <c r="H5895" s="263">
        <f t="shared" si="92"/>
        <v>-6.3514159140703767E-3</v>
      </c>
      <c r="I5895" s="262"/>
      <c r="J5895" s="266">
        <v>5893</v>
      </c>
      <c r="K5895">
        <v>-6.3514159140703767E-3</v>
      </c>
      <c r="L5895" s="267">
        <v>5.8216758034303519E-3</v>
      </c>
    </row>
    <row r="5896" spans="1:12" ht="14.4" x14ac:dyDescent="0.3">
      <c r="A5896" s="8">
        <v>35584</v>
      </c>
      <c r="B5896" s="260">
        <v>846.35998500000005</v>
      </c>
      <c r="C5896" s="260">
        <v>850.55999799999995</v>
      </c>
      <c r="D5896" s="260">
        <v>841.51000999999997</v>
      </c>
      <c r="E5896" s="260">
        <v>845.47997999999995</v>
      </c>
      <c r="F5896" s="261">
        <v>845.47997999999995</v>
      </c>
      <c r="G5896" s="260">
        <v>527120000</v>
      </c>
      <c r="H5896" s="263">
        <f t="shared" si="92"/>
        <v>-1.0397526059789989E-3</v>
      </c>
      <c r="I5896" s="262"/>
      <c r="J5896" s="266">
        <v>5894</v>
      </c>
      <c r="K5896">
        <v>-1.0397526059789989E-3</v>
      </c>
      <c r="L5896" s="267">
        <v>5.8247056537238219E-3</v>
      </c>
    </row>
    <row r="5897" spans="1:12" ht="14.4" x14ac:dyDescent="0.3">
      <c r="A5897" s="8">
        <v>35583</v>
      </c>
      <c r="B5897" s="260">
        <v>848.28002900000001</v>
      </c>
      <c r="C5897" s="260">
        <v>851.34002699999996</v>
      </c>
      <c r="D5897" s="260">
        <v>844.60998500000005</v>
      </c>
      <c r="E5897" s="260">
        <v>846.35998500000005</v>
      </c>
      <c r="F5897" s="261">
        <v>846.35998500000005</v>
      </c>
      <c r="G5897" s="260">
        <v>435950000</v>
      </c>
      <c r="H5897" s="263">
        <f t="shared" si="92"/>
        <v>-2.2634553854384821E-3</v>
      </c>
      <c r="I5897" s="262"/>
      <c r="J5897" s="266">
        <v>5895</v>
      </c>
      <c r="K5897">
        <v>-2.2634553854384821E-3</v>
      </c>
      <c r="L5897" s="267">
        <v>5.8266314407632459E-3</v>
      </c>
    </row>
    <row r="5898" spans="1:12" ht="14.4" x14ac:dyDescent="0.3">
      <c r="A5898" s="8">
        <v>35580</v>
      </c>
      <c r="B5898" s="260">
        <v>844.080017</v>
      </c>
      <c r="C5898" s="260">
        <v>851.86999500000002</v>
      </c>
      <c r="D5898" s="260">
        <v>831.86999500000002</v>
      </c>
      <c r="E5898" s="260">
        <v>848.28002900000001</v>
      </c>
      <c r="F5898" s="261">
        <v>848.28002900000001</v>
      </c>
      <c r="G5898" s="260">
        <v>537200000</v>
      </c>
      <c r="H5898" s="263">
        <f t="shared" si="92"/>
        <v>4.9758457911698376E-3</v>
      </c>
      <c r="I5898" s="262"/>
      <c r="J5898" s="266">
        <v>5896</v>
      </c>
      <c r="K5898">
        <v>4.9758457911698376E-3</v>
      </c>
      <c r="L5898" s="267">
        <v>5.8278451179872509E-3</v>
      </c>
    </row>
    <row r="5899" spans="1:12" ht="14.4" x14ac:dyDescent="0.3">
      <c r="A5899" s="8">
        <v>35579</v>
      </c>
      <c r="B5899" s="260">
        <v>847.21002199999998</v>
      </c>
      <c r="C5899" s="260">
        <v>848.96002199999998</v>
      </c>
      <c r="D5899" s="260">
        <v>842.60998500000005</v>
      </c>
      <c r="E5899" s="260">
        <v>844.080017</v>
      </c>
      <c r="F5899" s="261">
        <v>844.080017</v>
      </c>
      <c r="G5899" s="260">
        <v>462600000</v>
      </c>
      <c r="H5899" s="263">
        <f t="shared" si="92"/>
        <v>-3.6944853327053571E-3</v>
      </c>
      <c r="I5899" s="262"/>
      <c r="J5899" s="266">
        <v>5897</v>
      </c>
      <c r="K5899">
        <v>-3.6944853327053571E-3</v>
      </c>
      <c r="L5899" s="267">
        <v>5.8298565647890502E-3</v>
      </c>
    </row>
    <row r="5900" spans="1:12" ht="14.4" x14ac:dyDescent="0.3">
      <c r="A5900" s="8">
        <v>35578</v>
      </c>
      <c r="B5900" s="260">
        <v>849.71002199999998</v>
      </c>
      <c r="C5900" s="260">
        <v>850.95001200000002</v>
      </c>
      <c r="D5900" s="260">
        <v>843.21002199999998</v>
      </c>
      <c r="E5900" s="260">
        <v>847.21002199999998</v>
      </c>
      <c r="F5900" s="261">
        <v>847.21002199999998</v>
      </c>
      <c r="G5900" s="260">
        <v>487340000</v>
      </c>
      <c r="H5900" s="263">
        <f t="shared" si="92"/>
        <v>-2.9421801970931681E-3</v>
      </c>
      <c r="I5900" s="262"/>
      <c r="J5900" s="266">
        <v>5898</v>
      </c>
      <c r="K5900">
        <v>-2.9421801970931681E-3</v>
      </c>
      <c r="L5900" s="267">
        <v>5.8298803522687064E-3</v>
      </c>
    </row>
    <row r="5901" spans="1:12" ht="14.4" x14ac:dyDescent="0.3">
      <c r="A5901" s="8">
        <v>35577</v>
      </c>
      <c r="B5901" s="260">
        <v>847.03002900000001</v>
      </c>
      <c r="C5901" s="260">
        <v>851.53002900000001</v>
      </c>
      <c r="D5901" s="260">
        <v>840.96002199999998</v>
      </c>
      <c r="E5901" s="260">
        <v>849.71002199999998</v>
      </c>
      <c r="F5901" s="261">
        <v>849.71002199999998</v>
      </c>
      <c r="G5901" s="260">
        <v>436150000</v>
      </c>
      <c r="H5901" s="263">
        <f t="shared" si="92"/>
        <v>3.163988180163997E-3</v>
      </c>
      <c r="I5901" s="262"/>
      <c r="J5901" s="266">
        <v>5899</v>
      </c>
      <c r="K5901">
        <v>3.163988180163997E-3</v>
      </c>
      <c r="L5901" s="267">
        <v>5.8345384959513505E-3</v>
      </c>
    </row>
    <row r="5902" spans="1:12" ht="14.4" x14ac:dyDescent="0.3">
      <c r="A5902" s="8">
        <v>35573</v>
      </c>
      <c r="B5902" s="260">
        <v>835.65997300000004</v>
      </c>
      <c r="C5902" s="260">
        <v>848.48999000000003</v>
      </c>
      <c r="D5902" s="260">
        <v>835.65997300000004</v>
      </c>
      <c r="E5902" s="260">
        <v>847.03002900000001</v>
      </c>
      <c r="F5902" s="261">
        <v>847.03002900000001</v>
      </c>
      <c r="G5902" s="260">
        <v>417030000</v>
      </c>
      <c r="H5902" s="263">
        <f t="shared" si="92"/>
        <v>1.360607946696518E-2</v>
      </c>
      <c r="I5902" s="262"/>
      <c r="J5902" s="266">
        <v>5900</v>
      </c>
      <c r="K5902">
        <v>1.360607946696518E-2</v>
      </c>
      <c r="L5902" s="267">
        <v>5.8362801574556892E-3</v>
      </c>
    </row>
    <row r="5903" spans="1:12" ht="14.4" x14ac:dyDescent="0.3">
      <c r="A5903" s="8">
        <v>35572</v>
      </c>
      <c r="B5903" s="260">
        <v>839.34997599999997</v>
      </c>
      <c r="C5903" s="260">
        <v>841.90997300000004</v>
      </c>
      <c r="D5903" s="260">
        <v>833.85998500000005</v>
      </c>
      <c r="E5903" s="260">
        <v>835.65997300000004</v>
      </c>
      <c r="F5903" s="261">
        <v>835.65997300000004</v>
      </c>
      <c r="G5903" s="260">
        <v>426940000</v>
      </c>
      <c r="H5903" s="263">
        <f t="shared" si="92"/>
        <v>-4.3962627098471894E-3</v>
      </c>
      <c r="I5903" s="262"/>
      <c r="J5903" s="266">
        <v>5901</v>
      </c>
      <c r="K5903">
        <v>-4.3962627098471894E-3</v>
      </c>
      <c r="L5903" s="267">
        <v>5.8389751355060688E-3</v>
      </c>
    </row>
    <row r="5904" spans="1:12" ht="14.4" x14ac:dyDescent="0.3">
      <c r="A5904" s="8">
        <v>35571</v>
      </c>
      <c r="B5904" s="260">
        <v>841.65997300000004</v>
      </c>
      <c r="C5904" s="260">
        <v>846.86999500000002</v>
      </c>
      <c r="D5904" s="260">
        <v>835.21997099999999</v>
      </c>
      <c r="E5904" s="260">
        <v>839.34997599999997</v>
      </c>
      <c r="F5904" s="261">
        <v>839.34997599999997</v>
      </c>
      <c r="G5904" s="260">
        <v>540730000</v>
      </c>
      <c r="H5904" s="263">
        <f t="shared" si="92"/>
        <v>-2.7445727183227548E-3</v>
      </c>
      <c r="I5904" s="262"/>
      <c r="J5904" s="266">
        <v>5902</v>
      </c>
      <c r="K5904">
        <v>-2.7445727183227548E-3</v>
      </c>
      <c r="L5904" s="267">
        <v>5.8397055396190384E-3</v>
      </c>
    </row>
    <row r="5905" spans="1:12" ht="14.4" x14ac:dyDescent="0.3">
      <c r="A5905" s="8">
        <v>35570</v>
      </c>
      <c r="B5905" s="260">
        <v>833.27002000000005</v>
      </c>
      <c r="C5905" s="260">
        <v>841.96002199999998</v>
      </c>
      <c r="D5905" s="260">
        <v>826.40997300000004</v>
      </c>
      <c r="E5905" s="260">
        <v>841.65997300000004</v>
      </c>
      <c r="F5905" s="261">
        <v>841.65997300000004</v>
      </c>
      <c r="G5905" s="260">
        <v>450850000</v>
      </c>
      <c r="H5905" s="263">
        <f t="shared" si="92"/>
        <v>1.0068708580203079E-2</v>
      </c>
      <c r="I5905" s="262"/>
      <c r="J5905" s="266">
        <v>5903</v>
      </c>
      <c r="K5905">
        <v>1.0068708580203079E-2</v>
      </c>
      <c r="L5905" s="267">
        <v>5.8427900578336498E-3</v>
      </c>
    </row>
    <row r="5906" spans="1:12" ht="14.4" x14ac:dyDescent="0.3">
      <c r="A5906" s="8">
        <v>35569</v>
      </c>
      <c r="B5906" s="260">
        <v>829.75</v>
      </c>
      <c r="C5906" s="260">
        <v>835.919983</v>
      </c>
      <c r="D5906" s="260">
        <v>828.86999500000002</v>
      </c>
      <c r="E5906" s="260">
        <v>833.27002000000005</v>
      </c>
      <c r="F5906" s="261">
        <v>833.27002000000005</v>
      </c>
      <c r="G5906" s="260">
        <v>345140000</v>
      </c>
      <c r="H5906" s="263">
        <f t="shared" si="92"/>
        <v>4.2422657426936369E-3</v>
      </c>
      <c r="I5906" s="262"/>
      <c r="J5906" s="266">
        <v>5904</v>
      </c>
      <c r="K5906">
        <v>4.2422657426936369E-3</v>
      </c>
      <c r="L5906" s="267">
        <v>5.843407293753375E-3</v>
      </c>
    </row>
    <row r="5907" spans="1:12" ht="14.4" x14ac:dyDescent="0.3">
      <c r="A5907" s="8">
        <v>35566</v>
      </c>
      <c r="B5907" s="260">
        <v>841.88000499999998</v>
      </c>
      <c r="C5907" s="260">
        <v>841.88000499999998</v>
      </c>
      <c r="D5907" s="260">
        <v>829.15002400000003</v>
      </c>
      <c r="E5907" s="260">
        <v>829.75</v>
      </c>
      <c r="F5907" s="261">
        <v>829.75</v>
      </c>
      <c r="G5907" s="260">
        <v>486780000</v>
      </c>
      <c r="H5907" s="263">
        <f t="shared" si="92"/>
        <v>-1.4408235054828251E-2</v>
      </c>
      <c r="I5907" s="262"/>
      <c r="J5907" s="266">
        <v>5905</v>
      </c>
      <c r="K5907">
        <v>-1.4408235054828251E-2</v>
      </c>
      <c r="L5907" s="267">
        <v>5.8486270642081279E-3</v>
      </c>
    </row>
    <row r="5908" spans="1:12" ht="14.4" x14ac:dyDescent="0.3">
      <c r="A5908" s="8">
        <v>35565</v>
      </c>
      <c r="B5908" s="260">
        <v>836.03997800000002</v>
      </c>
      <c r="C5908" s="260">
        <v>842.45001200000002</v>
      </c>
      <c r="D5908" s="260">
        <v>833.34002699999996</v>
      </c>
      <c r="E5908" s="260">
        <v>841.88000499999998</v>
      </c>
      <c r="F5908" s="261">
        <v>841.88000499999998</v>
      </c>
      <c r="G5908" s="260">
        <v>458170000</v>
      </c>
      <c r="H5908" s="263">
        <f t="shared" si="92"/>
        <v>6.9853441864953063E-3</v>
      </c>
      <c r="I5908" s="262"/>
      <c r="J5908" s="266">
        <v>5906</v>
      </c>
      <c r="K5908">
        <v>6.9853441864953063E-3</v>
      </c>
      <c r="L5908" s="267">
        <v>5.8487238192050641E-3</v>
      </c>
    </row>
    <row r="5909" spans="1:12" ht="14.4" x14ac:dyDescent="0.3">
      <c r="A5909" s="8">
        <v>35564</v>
      </c>
      <c r="B5909" s="260">
        <v>833.13000499999998</v>
      </c>
      <c r="C5909" s="260">
        <v>841.28997800000002</v>
      </c>
      <c r="D5909" s="260">
        <v>833.13000499999998</v>
      </c>
      <c r="E5909" s="260">
        <v>836.03997800000002</v>
      </c>
      <c r="F5909" s="261">
        <v>836.03997800000002</v>
      </c>
      <c r="G5909" s="260">
        <v>504960000</v>
      </c>
      <c r="H5909" s="263">
        <f t="shared" si="92"/>
        <v>3.4928198270809323E-3</v>
      </c>
      <c r="I5909" s="262"/>
      <c r="J5909" s="266">
        <v>5907</v>
      </c>
      <c r="K5909">
        <v>3.4928198270809323E-3</v>
      </c>
      <c r="L5909" s="267">
        <v>5.8581241663787816E-3</v>
      </c>
    </row>
    <row r="5910" spans="1:12" ht="14.4" x14ac:dyDescent="0.3">
      <c r="A5910" s="8">
        <v>35563</v>
      </c>
      <c r="B5910" s="260">
        <v>837.65997300000004</v>
      </c>
      <c r="C5910" s="260">
        <v>838.48999000000003</v>
      </c>
      <c r="D5910" s="260">
        <v>829.11999500000002</v>
      </c>
      <c r="E5910" s="260">
        <v>833.13000499999998</v>
      </c>
      <c r="F5910" s="261">
        <v>833.13000499999998</v>
      </c>
      <c r="G5910" s="260">
        <v>489760000</v>
      </c>
      <c r="H5910" s="263">
        <f t="shared" si="92"/>
        <v>-5.4078840412732166E-3</v>
      </c>
      <c r="I5910" s="262"/>
      <c r="J5910" s="266">
        <v>5908</v>
      </c>
      <c r="K5910">
        <v>-5.4078840412732166E-3</v>
      </c>
      <c r="L5910" s="267">
        <v>5.8646847022622503E-3</v>
      </c>
    </row>
    <row r="5911" spans="1:12" ht="14.4" x14ac:dyDescent="0.3">
      <c r="A5911" s="8">
        <v>35562</v>
      </c>
      <c r="B5911" s="260">
        <v>824.78002900000001</v>
      </c>
      <c r="C5911" s="260">
        <v>838.55999799999995</v>
      </c>
      <c r="D5911" s="260">
        <v>824.78002900000001</v>
      </c>
      <c r="E5911" s="260">
        <v>837.65997300000004</v>
      </c>
      <c r="F5911" s="261">
        <v>837.65997300000004</v>
      </c>
      <c r="G5911" s="260">
        <v>459370000</v>
      </c>
      <c r="H5911" s="263">
        <f t="shared" si="92"/>
        <v>1.5616217108962058E-2</v>
      </c>
      <c r="I5911" s="262"/>
      <c r="J5911" s="266">
        <v>5909</v>
      </c>
      <c r="K5911">
        <v>1.5616217108962058E-2</v>
      </c>
      <c r="L5911" s="267">
        <v>5.8712946910375171E-3</v>
      </c>
    </row>
    <row r="5912" spans="1:12" ht="14.4" x14ac:dyDescent="0.3">
      <c r="A5912" s="8">
        <v>35559</v>
      </c>
      <c r="B5912" s="260">
        <v>820.26000999999997</v>
      </c>
      <c r="C5912" s="260">
        <v>827.69000200000005</v>
      </c>
      <c r="D5912" s="260">
        <v>815.78002900000001</v>
      </c>
      <c r="E5912" s="260">
        <v>824.78002900000001</v>
      </c>
      <c r="F5912" s="261">
        <v>824.78002900000001</v>
      </c>
      <c r="G5912" s="260">
        <v>455690000</v>
      </c>
      <c r="H5912" s="263">
        <f t="shared" si="92"/>
        <v>5.510471002968983E-3</v>
      </c>
      <c r="I5912" s="262"/>
      <c r="J5912" s="266">
        <v>5910</v>
      </c>
      <c r="K5912">
        <v>5.510471002968983E-3</v>
      </c>
      <c r="L5912" s="267">
        <v>5.8829775779617689E-3</v>
      </c>
    </row>
    <row r="5913" spans="1:12" ht="14.4" x14ac:dyDescent="0.3">
      <c r="A5913" s="8">
        <v>35558</v>
      </c>
      <c r="B5913" s="260">
        <v>815.61999500000002</v>
      </c>
      <c r="C5913" s="260">
        <v>829.09002699999996</v>
      </c>
      <c r="D5913" s="260">
        <v>811.84002699999996</v>
      </c>
      <c r="E5913" s="260">
        <v>820.26000999999997</v>
      </c>
      <c r="F5913" s="261">
        <v>820.26000999999997</v>
      </c>
      <c r="G5913" s="260">
        <v>534120000</v>
      </c>
      <c r="H5913" s="263">
        <f t="shared" si="92"/>
        <v>5.6889421893095548E-3</v>
      </c>
      <c r="I5913" s="262"/>
      <c r="J5913" s="266">
        <v>5911</v>
      </c>
      <c r="K5913">
        <v>5.6889421893095548E-3</v>
      </c>
      <c r="L5913" s="267">
        <v>5.8889992190499698E-3</v>
      </c>
    </row>
    <row r="5914" spans="1:12" ht="14.4" x14ac:dyDescent="0.3">
      <c r="A5914" s="8">
        <v>35557</v>
      </c>
      <c r="B5914" s="260">
        <v>827.76000999999997</v>
      </c>
      <c r="C5914" s="260">
        <v>827.76000999999997</v>
      </c>
      <c r="D5914" s="260">
        <v>814.70001200000002</v>
      </c>
      <c r="E5914" s="260">
        <v>815.61999500000002</v>
      </c>
      <c r="F5914" s="261">
        <v>815.61999500000002</v>
      </c>
      <c r="G5914" s="260">
        <v>500580000</v>
      </c>
      <c r="H5914" s="263">
        <f t="shared" si="92"/>
        <v>-1.4666104732457356E-2</v>
      </c>
      <c r="I5914" s="262"/>
      <c r="J5914" s="266">
        <v>5912</v>
      </c>
      <c r="K5914">
        <v>-1.4666104732457356E-2</v>
      </c>
      <c r="L5914" s="267">
        <v>5.8957432886642359E-3</v>
      </c>
    </row>
    <row r="5915" spans="1:12" ht="14.4" x14ac:dyDescent="0.3">
      <c r="A5915" s="8">
        <v>35556</v>
      </c>
      <c r="B5915" s="260">
        <v>830.23999000000003</v>
      </c>
      <c r="C5915" s="260">
        <v>832.28997800000002</v>
      </c>
      <c r="D5915" s="260">
        <v>824.70001200000002</v>
      </c>
      <c r="E5915" s="260">
        <v>827.76000999999997</v>
      </c>
      <c r="F5915" s="261">
        <v>827.76000999999997</v>
      </c>
      <c r="G5915" s="260">
        <v>603680000</v>
      </c>
      <c r="H5915" s="263">
        <f t="shared" si="92"/>
        <v>-3.0470896518517937E-3</v>
      </c>
      <c r="I5915" s="262"/>
      <c r="J5915" s="266">
        <v>5913</v>
      </c>
      <c r="K5915">
        <v>-3.0470896518517937E-3</v>
      </c>
      <c r="L5915" s="267">
        <v>5.9004816983894773E-3</v>
      </c>
    </row>
    <row r="5916" spans="1:12" ht="14.4" x14ac:dyDescent="0.3">
      <c r="A5916" s="8">
        <v>35555</v>
      </c>
      <c r="B5916" s="260">
        <v>812.96997099999999</v>
      </c>
      <c r="C5916" s="260">
        <v>830.28997800000002</v>
      </c>
      <c r="D5916" s="260">
        <v>811.79998799999998</v>
      </c>
      <c r="E5916" s="260">
        <v>830.28997800000002</v>
      </c>
      <c r="F5916" s="261">
        <v>830.28997800000002</v>
      </c>
      <c r="G5916" s="260">
        <v>549410000</v>
      </c>
      <c r="H5916" s="263">
        <f t="shared" si="92"/>
        <v>2.1304608556076708E-2</v>
      </c>
      <c r="I5916" s="262"/>
      <c r="J5916" s="266">
        <v>5914</v>
      </c>
      <c r="K5916">
        <v>2.1304608556076708E-2</v>
      </c>
      <c r="L5916" s="267">
        <v>5.9023199050098028E-3</v>
      </c>
    </row>
    <row r="5917" spans="1:12" ht="14.4" x14ac:dyDescent="0.3">
      <c r="A5917" s="8">
        <v>35552</v>
      </c>
      <c r="B5917" s="260">
        <v>798.53002900000001</v>
      </c>
      <c r="C5917" s="260">
        <v>812.98999000000003</v>
      </c>
      <c r="D5917" s="260">
        <v>798.53002900000001</v>
      </c>
      <c r="E5917" s="260">
        <v>812.96997099999999</v>
      </c>
      <c r="F5917" s="261">
        <v>812.96997099999999</v>
      </c>
      <c r="G5917" s="260">
        <v>499770000</v>
      </c>
      <c r="H5917" s="263">
        <f t="shared" si="92"/>
        <v>1.8083154641138702E-2</v>
      </c>
      <c r="I5917" s="262"/>
      <c r="J5917" s="266">
        <v>5915</v>
      </c>
      <c r="K5917">
        <v>1.8083154641138702E-2</v>
      </c>
      <c r="L5917" s="267">
        <v>5.9030970531878625E-3</v>
      </c>
    </row>
    <row r="5918" spans="1:12" ht="14.4" x14ac:dyDescent="0.3">
      <c r="A5918" s="8">
        <v>35551</v>
      </c>
      <c r="B5918" s="260">
        <v>801.34002699999996</v>
      </c>
      <c r="C5918" s="260">
        <v>802.95001200000002</v>
      </c>
      <c r="D5918" s="260">
        <v>793.21002199999998</v>
      </c>
      <c r="E5918" s="260">
        <v>798.53002900000001</v>
      </c>
      <c r="F5918" s="261">
        <v>798.53002900000001</v>
      </c>
      <c r="G5918" s="260">
        <v>460380000</v>
      </c>
      <c r="H5918" s="263">
        <f t="shared" si="92"/>
        <v>-3.5066237868084812E-3</v>
      </c>
      <c r="I5918" s="262"/>
      <c r="J5918" s="266">
        <v>5916</v>
      </c>
      <c r="K5918">
        <v>-3.5066237868084812E-3</v>
      </c>
      <c r="L5918" s="267">
        <v>5.9265250122059222E-3</v>
      </c>
    </row>
    <row r="5919" spans="1:12" ht="14.4" x14ac:dyDescent="0.3">
      <c r="A5919" s="8">
        <v>35550</v>
      </c>
      <c r="B5919" s="260">
        <v>794.04998799999998</v>
      </c>
      <c r="C5919" s="260">
        <v>804.13000499999998</v>
      </c>
      <c r="D5919" s="260">
        <v>791.21002199999998</v>
      </c>
      <c r="E5919" s="260">
        <v>801.34002699999996</v>
      </c>
      <c r="F5919" s="261">
        <v>801.34002699999996</v>
      </c>
      <c r="G5919" s="260">
        <v>556070000</v>
      </c>
      <c r="H5919" s="263">
        <f t="shared" si="92"/>
        <v>9.1808313206598515E-3</v>
      </c>
      <c r="I5919" s="262"/>
      <c r="J5919" s="266">
        <v>5917</v>
      </c>
      <c r="K5919">
        <v>9.1808313206598515E-3</v>
      </c>
      <c r="L5919" s="267">
        <v>5.9326205778376523E-3</v>
      </c>
    </row>
    <row r="5920" spans="1:12" ht="14.4" x14ac:dyDescent="0.3">
      <c r="A5920" s="8">
        <v>35549</v>
      </c>
      <c r="B5920" s="260">
        <v>772.96002199999998</v>
      </c>
      <c r="C5920" s="260">
        <v>794.44000200000005</v>
      </c>
      <c r="D5920" s="260">
        <v>772.96002199999998</v>
      </c>
      <c r="E5920" s="260">
        <v>794.04998799999998</v>
      </c>
      <c r="F5920" s="261">
        <v>794.04998799999998</v>
      </c>
      <c r="G5920" s="260">
        <v>547690000</v>
      </c>
      <c r="H5920" s="263">
        <f t="shared" si="92"/>
        <v>2.7284678896368594E-2</v>
      </c>
      <c r="I5920" s="262"/>
      <c r="J5920" s="266">
        <v>5918</v>
      </c>
      <c r="K5920">
        <v>2.7284678896368594E-2</v>
      </c>
      <c r="L5920" s="267">
        <v>5.9338287916687205E-3</v>
      </c>
    </row>
    <row r="5921" spans="1:12" ht="14.4" x14ac:dyDescent="0.3">
      <c r="A5921" s="8">
        <v>35548</v>
      </c>
      <c r="B5921" s="260">
        <v>765.36999500000002</v>
      </c>
      <c r="C5921" s="260">
        <v>773.89001499999995</v>
      </c>
      <c r="D5921" s="260">
        <v>763.29998799999998</v>
      </c>
      <c r="E5921" s="260">
        <v>772.96002199999998</v>
      </c>
      <c r="F5921" s="261">
        <v>772.96002199999998</v>
      </c>
      <c r="G5921" s="260">
        <v>404470000</v>
      </c>
      <c r="H5921" s="263">
        <f t="shared" si="92"/>
        <v>9.9168076219135863E-3</v>
      </c>
      <c r="I5921" s="262"/>
      <c r="J5921" s="266">
        <v>5919</v>
      </c>
      <c r="K5921">
        <v>9.9168076219135863E-3</v>
      </c>
      <c r="L5921" s="267">
        <v>5.9359886060069743E-3</v>
      </c>
    </row>
    <row r="5922" spans="1:12" ht="14.4" x14ac:dyDescent="0.3">
      <c r="A5922" s="8">
        <v>35545</v>
      </c>
      <c r="B5922" s="260">
        <v>771.17999299999997</v>
      </c>
      <c r="C5922" s="260">
        <v>771.17999299999997</v>
      </c>
      <c r="D5922" s="260">
        <v>764.63000499999998</v>
      </c>
      <c r="E5922" s="260">
        <v>765.36999500000002</v>
      </c>
      <c r="F5922" s="261">
        <v>765.36999500000002</v>
      </c>
      <c r="G5922" s="260">
        <v>414350000</v>
      </c>
      <c r="H5922" s="263">
        <f t="shared" si="92"/>
        <v>-7.533906549362401E-3</v>
      </c>
      <c r="I5922" s="262"/>
      <c r="J5922" s="266">
        <v>5920</v>
      </c>
      <c r="K5922">
        <v>-7.533906549362401E-3</v>
      </c>
      <c r="L5922" s="267">
        <v>5.9389848367235312E-3</v>
      </c>
    </row>
    <row r="5923" spans="1:12" ht="14.4" x14ac:dyDescent="0.3">
      <c r="A5923" s="8">
        <v>35544</v>
      </c>
      <c r="B5923" s="260">
        <v>773.64001499999995</v>
      </c>
      <c r="C5923" s="260">
        <v>779.89001499999995</v>
      </c>
      <c r="D5923" s="260">
        <v>769.71997099999999</v>
      </c>
      <c r="E5923" s="260">
        <v>771.17999299999997</v>
      </c>
      <c r="F5923" s="261">
        <v>771.17999299999997</v>
      </c>
      <c r="G5923" s="260">
        <v>493640000</v>
      </c>
      <c r="H5923" s="263">
        <f t="shared" si="92"/>
        <v>-3.1798019134260799E-3</v>
      </c>
      <c r="I5923" s="262"/>
      <c r="J5923" s="266">
        <v>5921</v>
      </c>
      <c r="K5923">
        <v>-3.1798019134260799E-3</v>
      </c>
      <c r="L5923" s="267">
        <v>5.9441464439689675E-3</v>
      </c>
    </row>
    <row r="5924" spans="1:12" ht="14.4" x14ac:dyDescent="0.3">
      <c r="A5924" s="8">
        <v>35543</v>
      </c>
      <c r="B5924" s="260">
        <v>774.60998500000005</v>
      </c>
      <c r="C5924" s="260">
        <v>778.19000200000005</v>
      </c>
      <c r="D5924" s="260">
        <v>771.90002400000003</v>
      </c>
      <c r="E5924" s="260">
        <v>773.64001499999995</v>
      </c>
      <c r="F5924" s="261">
        <v>773.64001499999995</v>
      </c>
      <c r="G5924" s="260">
        <v>489350000</v>
      </c>
      <c r="H5924" s="263">
        <f t="shared" si="92"/>
        <v>-1.252204359333301E-3</v>
      </c>
      <c r="I5924" s="262"/>
      <c r="J5924" s="266">
        <v>5922</v>
      </c>
      <c r="K5924">
        <v>-1.252204359333301E-3</v>
      </c>
      <c r="L5924" s="267">
        <v>5.951359457434433E-3</v>
      </c>
    </row>
    <row r="5925" spans="1:12" ht="14.4" x14ac:dyDescent="0.3">
      <c r="A5925" s="8">
        <v>35542</v>
      </c>
      <c r="B5925" s="260">
        <v>760.36999500000002</v>
      </c>
      <c r="C5925" s="260">
        <v>774.64001499999995</v>
      </c>
      <c r="D5925" s="260">
        <v>759.90002400000003</v>
      </c>
      <c r="E5925" s="260">
        <v>774.60998500000005</v>
      </c>
      <c r="F5925" s="261">
        <v>774.60998500000005</v>
      </c>
      <c r="G5925" s="260">
        <v>507500000</v>
      </c>
      <c r="H5925" s="263">
        <f t="shared" si="92"/>
        <v>1.87277116320194E-2</v>
      </c>
      <c r="I5925" s="262"/>
      <c r="J5925" s="266">
        <v>5923</v>
      </c>
      <c r="K5925">
        <v>1.87277116320194E-2</v>
      </c>
      <c r="L5925" s="267">
        <v>5.9580558816640814E-3</v>
      </c>
    </row>
    <row r="5926" spans="1:12" ht="14.4" x14ac:dyDescent="0.3">
      <c r="A5926" s="8">
        <v>35541</v>
      </c>
      <c r="B5926" s="260">
        <v>766.34002699999996</v>
      </c>
      <c r="C5926" s="260">
        <v>767.39001499999995</v>
      </c>
      <c r="D5926" s="260">
        <v>756.38000499999998</v>
      </c>
      <c r="E5926" s="260">
        <v>760.36999500000002</v>
      </c>
      <c r="F5926" s="261">
        <v>760.36999500000002</v>
      </c>
      <c r="G5926" s="260">
        <v>397300000</v>
      </c>
      <c r="H5926" s="263">
        <f t="shared" si="92"/>
        <v>-7.7903173391202056E-3</v>
      </c>
      <c r="I5926" s="262"/>
      <c r="J5926" s="266">
        <v>5924</v>
      </c>
      <c r="K5926">
        <v>-7.7903173391202056E-3</v>
      </c>
      <c r="L5926" s="267">
        <v>5.9671994340815132E-3</v>
      </c>
    </row>
    <row r="5927" spans="1:12" ht="14.4" x14ac:dyDescent="0.3">
      <c r="A5927" s="8">
        <v>35538</v>
      </c>
      <c r="B5927" s="260">
        <v>761.77002000000005</v>
      </c>
      <c r="C5927" s="260">
        <v>767.92999299999997</v>
      </c>
      <c r="D5927" s="260">
        <v>761.77002000000005</v>
      </c>
      <c r="E5927" s="260">
        <v>766.34002699999996</v>
      </c>
      <c r="F5927" s="261">
        <v>766.34002699999996</v>
      </c>
      <c r="G5927" s="260">
        <v>468940000</v>
      </c>
      <c r="H5927" s="263">
        <f t="shared" si="92"/>
        <v>5.9991951376609943E-3</v>
      </c>
      <c r="I5927" s="262"/>
      <c r="J5927" s="266">
        <v>5925</v>
      </c>
      <c r="K5927">
        <v>5.9991951376609943E-3</v>
      </c>
      <c r="L5927" s="267">
        <v>5.9698562360238792E-3</v>
      </c>
    </row>
    <row r="5928" spans="1:12" ht="14.4" x14ac:dyDescent="0.3">
      <c r="A5928" s="8">
        <v>35537</v>
      </c>
      <c r="B5928" s="260">
        <v>763.53002900000001</v>
      </c>
      <c r="C5928" s="260">
        <v>768.54998799999998</v>
      </c>
      <c r="D5928" s="260">
        <v>760.48999000000003</v>
      </c>
      <c r="E5928" s="260">
        <v>761.77002000000005</v>
      </c>
      <c r="F5928" s="261">
        <v>761.77002000000005</v>
      </c>
      <c r="G5928" s="260">
        <v>503760000</v>
      </c>
      <c r="H5928" s="263">
        <f t="shared" si="92"/>
        <v>-2.3050946696949993E-3</v>
      </c>
      <c r="I5928" s="262"/>
      <c r="J5928" s="266">
        <v>5926</v>
      </c>
      <c r="K5928">
        <v>-2.3050946696949993E-3</v>
      </c>
      <c r="L5928" s="267">
        <v>5.9709893185650332E-3</v>
      </c>
    </row>
    <row r="5929" spans="1:12" ht="14.4" x14ac:dyDescent="0.3">
      <c r="A5929" s="8">
        <v>35536</v>
      </c>
      <c r="B5929" s="260">
        <v>754.71997099999999</v>
      </c>
      <c r="C5929" s="260">
        <v>763.53002900000001</v>
      </c>
      <c r="D5929" s="260">
        <v>751.98999000000003</v>
      </c>
      <c r="E5929" s="260">
        <v>763.53002900000001</v>
      </c>
      <c r="F5929" s="261">
        <v>763.53002900000001</v>
      </c>
      <c r="G5929" s="260">
        <v>498820000</v>
      </c>
      <c r="H5929" s="263">
        <f t="shared" si="92"/>
        <v>1.1673280605423421E-2</v>
      </c>
      <c r="I5929" s="262"/>
      <c r="J5929" s="266">
        <v>5927</v>
      </c>
      <c r="K5929">
        <v>1.1673280605423421E-2</v>
      </c>
      <c r="L5929" s="267">
        <v>5.9717679594602606E-3</v>
      </c>
    </row>
    <row r="5930" spans="1:12" ht="14.4" x14ac:dyDescent="0.3">
      <c r="A5930" s="8">
        <v>35535</v>
      </c>
      <c r="B5930" s="260">
        <v>743.72997999999995</v>
      </c>
      <c r="C5930" s="260">
        <v>754.71997099999999</v>
      </c>
      <c r="D5930" s="260">
        <v>743.72997999999995</v>
      </c>
      <c r="E5930" s="260">
        <v>754.71997099999999</v>
      </c>
      <c r="F5930" s="261">
        <v>754.71997099999999</v>
      </c>
      <c r="G5930" s="260">
        <v>507370000</v>
      </c>
      <c r="H5930" s="263">
        <f t="shared" si="92"/>
        <v>1.4776856245596059E-2</v>
      </c>
      <c r="I5930" s="262"/>
      <c r="J5930" s="266">
        <v>5928</v>
      </c>
      <c r="K5930">
        <v>1.4776856245596059E-2</v>
      </c>
      <c r="L5930" s="267">
        <v>5.9818899501263689E-3</v>
      </c>
    </row>
    <row r="5931" spans="1:12" ht="14.4" x14ac:dyDescent="0.3">
      <c r="A5931" s="8">
        <v>35534</v>
      </c>
      <c r="B5931" s="260">
        <v>737.65002400000003</v>
      </c>
      <c r="C5931" s="260">
        <v>743.72997999999995</v>
      </c>
      <c r="D5931" s="260">
        <v>733.53997800000002</v>
      </c>
      <c r="E5931" s="260">
        <v>743.72997999999995</v>
      </c>
      <c r="F5931" s="261">
        <v>743.72997999999995</v>
      </c>
      <c r="G5931" s="260">
        <v>406800000</v>
      </c>
      <c r="H5931" s="263">
        <f t="shared" si="92"/>
        <v>8.2423314609692527E-3</v>
      </c>
      <c r="I5931" s="262"/>
      <c r="J5931" s="266">
        <v>5929</v>
      </c>
      <c r="K5931">
        <v>8.2423314609692527E-3</v>
      </c>
      <c r="L5931" s="267">
        <v>5.9878059416865878E-3</v>
      </c>
    </row>
    <row r="5932" spans="1:12" ht="14.4" x14ac:dyDescent="0.3">
      <c r="A5932" s="8">
        <v>35531</v>
      </c>
      <c r="B5932" s="260">
        <v>758.34002699999996</v>
      </c>
      <c r="C5932" s="260">
        <v>758.34002699999996</v>
      </c>
      <c r="D5932" s="260">
        <v>737.64001499999995</v>
      </c>
      <c r="E5932" s="260">
        <v>737.65002400000003</v>
      </c>
      <c r="F5932" s="261">
        <v>737.65002400000003</v>
      </c>
      <c r="G5932" s="260">
        <v>444380000</v>
      </c>
      <c r="H5932" s="263">
        <f t="shared" si="92"/>
        <v>-2.7283279615148065E-2</v>
      </c>
      <c r="I5932" s="262"/>
      <c r="J5932" s="266">
        <v>5930</v>
      </c>
      <c r="K5932">
        <v>-2.7283279615148065E-2</v>
      </c>
      <c r="L5932" s="267">
        <v>5.9913950444227936E-3</v>
      </c>
    </row>
    <row r="5933" spans="1:12" ht="14.4" x14ac:dyDescent="0.3">
      <c r="A5933" s="8">
        <v>35530</v>
      </c>
      <c r="B5933" s="260">
        <v>760.59997599999997</v>
      </c>
      <c r="C5933" s="260">
        <v>763.72997999999995</v>
      </c>
      <c r="D5933" s="260">
        <v>757.65002400000003</v>
      </c>
      <c r="E5933" s="260">
        <v>758.34002699999996</v>
      </c>
      <c r="F5933" s="261">
        <v>758.34002699999996</v>
      </c>
      <c r="G5933" s="260">
        <v>421790000</v>
      </c>
      <c r="H5933" s="263">
        <f t="shared" si="92"/>
        <v>-2.971271458467685E-3</v>
      </c>
      <c r="I5933" s="262"/>
      <c r="J5933" s="266">
        <v>5931</v>
      </c>
      <c r="K5933">
        <v>-2.971271458467685E-3</v>
      </c>
      <c r="L5933" s="267">
        <v>5.9991951376609943E-3</v>
      </c>
    </row>
    <row r="5934" spans="1:12" ht="14.4" x14ac:dyDescent="0.3">
      <c r="A5934" s="8">
        <v>35529</v>
      </c>
      <c r="B5934" s="260">
        <v>766.11999500000002</v>
      </c>
      <c r="C5934" s="260">
        <v>769.53002900000001</v>
      </c>
      <c r="D5934" s="260">
        <v>759.15002400000003</v>
      </c>
      <c r="E5934" s="260">
        <v>760.59997599999997</v>
      </c>
      <c r="F5934" s="261">
        <v>760.59997599999997</v>
      </c>
      <c r="G5934" s="260">
        <v>451500000</v>
      </c>
      <c r="H5934" s="263">
        <f t="shared" si="92"/>
        <v>-7.205162423674959E-3</v>
      </c>
      <c r="I5934" s="262"/>
      <c r="J5934" s="266">
        <v>5932</v>
      </c>
      <c r="K5934">
        <v>-7.205162423674959E-3</v>
      </c>
      <c r="L5934" s="267">
        <v>6.0009600226735909E-3</v>
      </c>
    </row>
    <row r="5935" spans="1:12" ht="14.4" x14ac:dyDescent="0.3">
      <c r="A5935" s="8">
        <v>35528</v>
      </c>
      <c r="B5935" s="260">
        <v>762.13000499999998</v>
      </c>
      <c r="C5935" s="260">
        <v>766.25</v>
      </c>
      <c r="D5935" s="260">
        <v>758.35998500000005</v>
      </c>
      <c r="E5935" s="260">
        <v>766.11999500000002</v>
      </c>
      <c r="F5935" s="261">
        <v>766.11999500000002</v>
      </c>
      <c r="G5935" s="260">
        <v>450790000</v>
      </c>
      <c r="H5935" s="263">
        <f t="shared" si="92"/>
        <v>5.2353141508974374E-3</v>
      </c>
      <c r="I5935" s="262"/>
      <c r="J5935" s="266">
        <v>5933</v>
      </c>
      <c r="K5935">
        <v>5.2353141508974374E-3</v>
      </c>
      <c r="L5935" s="267">
        <v>6.0016415247364395E-3</v>
      </c>
    </row>
    <row r="5936" spans="1:12" ht="14.4" x14ac:dyDescent="0.3">
      <c r="A5936" s="8">
        <v>35527</v>
      </c>
      <c r="B5936" s="260">
        <v>757.90002400000003</v>
      </c>
      <c r="C5936" s="260">
        <v>764.82000700000003</v>
      </c>
      <c r="D5936" s="260">
        <v>757.90002400000003</v>
      </c>
      <c r="E5936" s="260">
        <v>762.13000499999998</v>
      </c>
      <c r="F5936" s="261">
        <v>762.13000499999998</v>
      </c>
      <c r="G5936" s="260">
        <v>453790000</v>
      </c>
      <c r="H5936" s="263">
        <f t="shared" si="92"/>
        <v>5.5811859955818555E-3</v>
      </c>
      <c r="I5936" s="262"/>
      <c r="J5936" s="266">
        <v>5934</v>
      </c>
      <c r="K5936">
        <v>5.5811859955818555E-3</v>
      </c>
      <c r="L5936" s="267">
        <v>6.0045601038034059E-3</v>
      </c>
    </row>
    <row r="5937" spans="1:12" ht="14.4" x14ac:dyDescent="0.3">
      <c r="A5937" s="8">
        <v>35524</v>
      </c>
      <c r="B5937" s="260">
        <v>750.32000700000003</v>
      </c>
      <c r="C5937" s="260">
        <v>757.90002400000003</v>
      </c>
      <c r="D5937" s="260">
        <v>744.03997800000002</v>
      </c>
      <c r="E5937" s="260">
        <v>757.90002400000003</v>
      </c>
      <c r="F5937" s="261">
        <v>757.90002400000003</v>
      </c>
      <c r="G5937" s="260">
        <v>544580000</v>
      </c>
      <c r="H5937" s="263">
        <f t="shared" si="92"/>
        <v>1.0102378890717755E-2</v>
      </c>
      <c r="I5937" s="262"/>
      <c r="J5937" s="266">
        <v>5935</v>
      </c>
      <c r="K5937">
        <v>1.0102378890717755E-2</v>
      </c>
      <c r="L5937" s="267">
        <v>6.0100095682193424E-3</v>
      </c>
    </row>
    <row r="5938" spans="1:12" ht="14.4" x14ac:dyDescent="0.3">
      <c r="A5938" s="8">
        <v>35523</v>
      </c>
      <c r="B5938" s="260">
        <v>750.10998500000005</v>
      </c>
      <c r="C5938" s="260">
        <v>751.03997800000002</v>
      </c>
      <c r="D5938" s="260">
        <v>744.40002400000003</v>
      </c>
      <c r="E5938" s="260">
        <v>750.32000700000003</v>
      </c>
      <c r="F5938" s="261">
        <v>750.32000700000003</v>
      </c>
      <c r="G5938" s="260">
        <v>498010000</v>
      </c>
      <c r="H5938" s="263">
        <f t="shared" si="92"/>
        <v>2.7998827398622195E-4</v>
      </c>
      <c r="I5938" s="262"/>
      <c r="J5938" s="266">
        <v>5936</v>
      </c>
      <c r="K5938">
        <v>2.7998827398622195E-4</v>
      </c>
      <c r="L5938" s="267">
        <v>6.0195039142562695E-3</v>
      </c>
    </row>
    <row r="5939" spans="1:12" ht="14.4" x14ac:dyDescent="0.3">
      <c r="A5939" s="8">
        <v>35522</v>
      </c>
      <c r="B5939" s="260">
        <v>759.64001499999995</v>
      </c>
      <c r="C5939" s="260">
        <v>759.65002400000003</v>
      </c>
      <c r="D5939" s="260">
        <v>747.59002699999996</v>
      </c>
      <c r="E5939" s="260">
        <v>750.10998500000005</v>
      </c>
      <c r="F5939" s="261">
        <v>750.10998500000005</v>
      </c>
      <c r="G5939" s="260">
        <v>478210000</v>
      </c>
      <c r="H5939" s="263">
        <f t="shared" si="92"/>
        <v>-1.2545455494468519E-2</v>
      </c>
      <c r="I5939" s="262"/>
      <c r="J5939" s="266">
        <v>5937</v>
      </c>
      <c r="K5939">
        <v>-1.2545455494468519E-2</v>
      </c>
      <c r="L5939" s="267">
        <v>6.020566222189769E-3</v>
      </c>
    </row>
    <row r="5940" spans="1:12" ht="14.4" x14ac:dyDescent="0.3">
      <c r="A5940" s="8">
        <v>35521</v>
      </c>
      <c r="B5940" s="260">
        <v>757.11999500000002</v>
      </c>
      <c r="C5940" s="260">
        <v>761.48999000000003</v>
      </c>
      <c r="D5940" s="260">
        <v>751.26000999999997</v>
      </c>
      <c r="E5940" s="260">
        <v>759.64001499999995</v>
      </c>
      <c r="F5940" s="261">
        <v>759.64001499999995</v>
      </c>
      <c r="G5940" s="260">
        <v>515770000</v>
      </c>
      <c r="H5940" s="263">
        <f t="shared" si="92"/>
        <v>3.3284288047364689E-3</v>
      </c>
      <c r="I5940" s="262"/>
      <c r="J5940" s="266">
        <v>5938</v>
      </c>
      <c r="K5940">
        <v>3.3284288047364689E-3</v>
      </c>
      <c r="L5940" s="267">
        <v>6.0301025317737776E-3</v>
      </c>
    </row>
    <row r="5941" spans="1:12" ht="14.4" x14ac:dyDescent="0.3">
      <c r="A5941" s="8">
        <v>35520</v>
      </c>
      <c r="B5941" s="260">
        <v>773.88000499999998</v>
      </c>
      <c r="C5941" s="260">
        <v>773.88000499999998</v>
      </c>
      <c r="D5941" s="260">
        <v>756.13000499999998</v>
      </c>
      <c r="E5941" s="260">
        <v>757.11999500000002</v>
      </c>
      <c r="F5941" s="261">
        <v>757.11999500000002</v>
      </c>
      <c r="G5941" s="260">
        <v>555880000</v>
      </c>
      <c r="H5941" s="263">
        <f t="shared" si="92"/>
        <v>-2.1657117242614331E-2</v>
      </c>
      <c r="I5941" s="262"/>
      <c r="J5941" s="266">
        <v>5939</v>
      </c>
      <c r="K5941">
        <v>-2.1657117242614331E-2</v>
      </c>
      <c r="L5941" s="267">
        <v>6.0314580997949492E-3</v>
      </c>
    </row>
    <row r="5942" spans="1:12" ht="14.4" x14ac:dyDescent="0.3">
      <c r="A5942" s="8">
        <v>35516</v>
      </c>
      <c r="B5942" s="260">
        <v>790.5</v>
      </c>
      <c r="C5942" s="260">
        <v>792.580017</v>
      </c>
      <c r="D5942" s="260">
        <v>767.32000700000003</v>
      </c>
      <c r="E5942" s="260">
        <v>773.88000499999998</v>
      </c>
      <c r="F5942" s="261">
        <v>773.88000499999998</v>
      </c>
      <c r="G5942" s="260">
        <v>476790000</v>
      </c>
      <c r="H5942" s="263">
        <f t="shared" si="92"/>
        <v>-2.1024661606578138E-2</v>
      </c>
      <c r="I5942" s="262"/>
      <c r="J5942" s="266">
        <v>5940</v>
      </c>
      <c r="K5942">
        <v>-2.1024661606578138E-2</v>
      </c>
      <c r="L5942" s="267">
        <v>6.0383250134398887E-3</v>
      </c>
    </row>
    <row r="5943" spans="1:12" ht="14.4" x14ac:dyDescent="0.3">
      <c r="A5943" s="8">
        <v>35515</v>
      </c>
      <c r="B5943" s="260">
        <v>789.07000700000003</v>
      </c>
      <c r="C5943" s="260">
        <v>794.89001499999995</v>
      </c>
      <c r="D5943" s="260">
        <v>786.77002000000005</v>
      </c>
      <c r="E5943" s="260">
        <v>790.5</v>
      </c>
      <c r="F5943" s="261">
        <v>790.5</v>
      </c>
      <c r="G5943" s="260">
        <v>506670000</v>
      </c>
      <c r="H5943" s="263">
        <f t="shared" si="92"/>
        <v>1.8122511150014699E-3</v>
      </c>
      <c r="I5943" s="262"/>
      <c r="J5943" s="266">
        <v>5941</v>
      </c>
      <c r="K5943">
        <v>1.8122511150014699E-3</v>
      </c>
      <c r="L5943" s="267">
        <v>6.04050467236141E-3</v>
      </c>
    </row>
    <row r="5944" spans="1:12" ht="14.4" x14ac:dyDescent="0.3">
      <c r="A5944" s="8">
        <v>35514</v>
      </c>
      <c r="B5944" s="260">
        <v>790.89001499999995</v>
      </c>
      <c r="C5944" s="260">
        <v>798.10998500000005</v>
      </c>
      <c r="D5944" s="260">
        <v>788.39001499999995</v>
      </c>
      <c r="E5944" s="260">
        <v>789.07000700000003</v>
      </c>
      <c r="F5944" s="261">
        <v>789.07000700000003</v>
      </c>
      <c r="G5944" s="260">
        <v>487520000</v>
      </c>
      <c r="H5944" s="263">
        <f t="shared" si="92"/>
        <v>-2.3012150431560526E-3</v>
      </c>
      <c r="I5944" s="262"/>
      <c r="J5944" s="266">
        <v>5942</v>
      </c>
      <c r="K5944">
        <v>-2.3012150431560526E-3</v>
      </c>
      <c r="L5944" s="267">
        <v>6.0480662873772179E-3</v>
      </c>
    </row>
    <row r="5945" spans="1:12" ht="14.4" x14ac:dyDescent="0.3">
      <c r="A5945" s="8">
        <v>35513</v>
      </c>
      <c r="B5945" s="260">
        <v>784.09997599999997</v>
      </c>
      <c r="C5945" s="260">
        <v>791.01000999999997</v>
      </c>
      <c r="D5945" s="260">
        <v>780.78997800000002</v>
      </c>
      <c r="E5945" s="260">
        <v>790.89001499999995</v>
      </c>
      <c r="F5945" s="261">
        <v>790.89001499999995</v>
      </c>
      <c r="G5945" s="260">
        <v>451970000</v>
      </c>
      <c r="H5945" s="263">
        <f t="shared" si="92"/>
        <v>8.6596597472666913E-3</v>
      </c>
      <c r="I5945" s="262"/>
      <c r="J5945" s="266">
        <v>5943</v>
      </c>
      <c r="K5945">
        <v>8.6596597472666913E-3</v>
      </c>
      <c r="L5945" s="267">
        <v>6.0501078433982235E-3</v>
      </c>
    </row>
    <row r="5946" spans="1:12" ht="14.4" x14ac:dyDescent="0.3">
      <c r="A5946" s="8">
        <v>35510</v>
      </c>
      <c r="B5946" s="260">
        <v>782.65002400000003</v>
      </c>
      <c r="C5946" s="260">
        <v>786.44000200000005</v>
      </c>
      <c r="D5946" s="260">
        <v>782.65002400000003</v>
      </c>
      <c r="E5946" s="260">
        <v>784.09997599999997</v>
      </c>
      <c r="F5946" s="261">
        <v>784.09997599999997</v>
      </c>
      <c r="G5946" s="260">
        <v>638760000</v>
      </c>
      <c r="H5946" s="263">
        <f t="shared" si="92"/>
        <v>1.8526186105373955E-3</v>
      </c>
      <c r="I5946" s="262"/>
      <c r="J5946" s="266">
        <v>5944</v>
      </c>
      <c r="K5946">
        <v>1.8526186105373955E-3</v>
      </c>
      <c r="L5946" s="267">
        <v>6.0511122538898232E-3</v>
      </c>
    </row>
    <row r="5947" spans="1:12" ht="14.4" x14ac:dyDescent="0.3">
      <c r="A5947" s="8">
        <v>35509</v>
      </c>
      <c r="B5947" s="260">
        <v>785.77002000000005</v>
      </c>
      <c r="C5947" s="260">
        <v>786.28997800000002</v>
      </c>
      <c r="D5947" s="260">
        <v>778.03997800000002</v>
      </c>
      <c r="E5947" s="260">
        <v>782.65002400000003</v>
      </c>
      <c r="F5947" s="261">
        <v>782.65002400000003</v>
      </c>
      <c r="G5947" s="260">
        <v>497480000</v>
      </c>
      <c r="H5947" s="263">
        <f t="shared" si="92"/>
        <v>-3.9706223457087542E-3</v>
      </c>
      <c r="I5947" s="262"/>
      <c r="J5947" s="266">
        <v>5945</v>
      </c>
      <c r="K5947">
        <v>-3.9706223457087542E-3</v>
      </c>
      <c r="L5947" s="267">
        <v>6.0528266190229014E-3</v>
      </c>
    </row>
    <row r="5948" spans="1:12" ht="14.4" x14ac:dyDescent="0.3">
      <c r="A5948" s="8">
        <v>35508</v>
      </c>
      <c r="B5948" s="260">
        <v>789.65997300000004</v>
      </c>
      <c r="C5948" s="260">
        <v>791.59002699999996</v>
      </c>
      <c r="D5948" s="260">
        <v>780.03002900000001</v>
      </c>
      <c r="E5948" s="260">
        <v>785.77002000000005</v>
      </c>
      <c r="F5948" s="261">
        <v>785.77002000000005</v>
      </c>
      <c r="G5948" s="260">
        <v>535580000</v>
      </c>
      <c r="H5948" s="263">
        <f t="shared" si="92"/>
        <v>-4.9261114061811403E-3</v>
      </c>
      <c r="I5948" s="262"/>
      <c r="J5948" s="266">
        <v>5946</v>
      </c>
      <c r="K5948">
        <v>-4.9261114061811403E-3</v>
      </c>
      <c r="L5948" s="267">
        <v>6.0571692697355024E-3</v>
      </c>
    </row>
    <row r="5949" spans="1:12" ht="14.4" x14ac:dyDescent="0.3">
      <c r="A5949" s="8">
        <v>35507</v>
      </c>
      <c r="B5949" s="260">
        <v>795.71002199999998</v>
      </c>
      <c r="C5949" s="260">
        <v>797.17999299999997</v>
      </c>
      <c r="D5949" s="260">
        <v>785.46997099999999</v>
      </c>
      <c r="E5949" s="260">
        <v>789.65997300000004</v>
      </c>
      <c r="F5949" s="261">
        <v>789.65997300000004</v>
      </c>
      <c r="G5949" s="260">
        <v>467330000</v>
      </c>
      <c r="H5949" s="263">
        <f t="shared" si="92"/>
        <v>-7.6033339190491487E-3</v>
      </c>
      <c r="I5949" s="262"/>
      <c r="J5949" s="266">
        <v>5947</v>
      </c>
      <c r="K5949">
        <v>-7.6033339190491487E-3</v>
      </c>
      <c r="L5949" s="267">
        <v>6.0648004852702306E-3</v>
      </c>
    </row>
    <row r="5950" spans="1:12" ht="14.4" x14ac:dyDescent="0.3">
      <c r="A5950" s="8">
        <v>35506</v>
      </c>
      <c r="B5950" s="260">
        <v>793.169983</v>
      </c>
      <c r="C5950" s="260">
        <v>796.28002900000001</v>
      </c>
      <c r="D5950" s="260">
        <v>782.97997999999995</v>
      </c>
      <c r="E5950" s="260">
        <v>795.71002199999998</v>
      </c>
      <c r="F5950" s="261">
        <v>795.71002199999998</v>
      </c>
      <c r="G5950" s="260">
        <v>495260000</v>
      </c>
      <c r="H5950" s="263">
        <f t="shared" si="92"/>
        <v>3.2023892159821926E-3</v>
      </c>
      <c r="I5950" s="262"/>
      <c r="J5950" s="266">
        <v>5948</v>
      </c>
      <c r="K5950">
        <v>3.2023892159821926E-3</v>
      </c>
      <c r="L5950" s="267">
        <v>6.0695323323163913E-3</v>
      </c>
    </row>
    <row r="5951" spans="1:12" ht="14.4" x14ac:dyDescent="0.3">
      <c r="A5951" s="8">
        <v>35503</v>
      </c>
      <c r="B5951" s="260">
        <v>789.55999799999995</v>
      </c>
      <c r="C5951" s="260">
        <v>796.88000499999998</v>
      </c>
      <c r="D5951" s="260">
        <v>789.55999799999995</v>
      </c>
      <c r="E5951" s="260">
        <v>793.169983</v>
      </c>
      <c r="F5951" s="261">
        <v>793.169983</v>
      </c>
      <c r="G5951" s="260">
        <v>491540000</v>
      </c>
      <c r="H5951" s="263">
        <f t="shared" si="92"/>
        <v>4.5721477900911231E-3</v>
      </c>
      <c r="I5951" s="262"/>
      <c r="J5951" s="266">
        <v>5949</v>
      </c>
      <c r="K5951">
        <v>4.5721477900911231E-3</v>
      </c>
      <c r="L5951" s="267">
        <v>6.0714709895188634E-3</v>
      </c>
    </row>
    <row r="5952" spans="1:12" ht="14.4" x14ac:dyDescent="0.3">
      <c r="A5952" s="8">
        <v>35502</v>
      </c>
      <c r="B5952" s="260">
        <v>804.26000999999997</v>
      </c>
      <c r="C5952" s="260">
        <v>804.26000999999997</v>
      </c>
      <c r="D5952" s="260">
        <v>789.44000200000005</v>
      </c>
      <c r="E5952" s="260">
        <v>789.55999799999995</v>
      </c>
      <c r="F5952" s="261">
        <v>789.55999799999995</v>
      </c>
      <c r="G5952" s="260">
        <v>507560000</v>
      </c>
      <c r="H5952" s="263">
        <f t="shared" si="92"/>
        <v>-1.8277686093083275E-2</v>
      </c>
      <c r="I5952" s="262"/>
      <c r="J5952" s="266">
        <v>5950</v>
      </c>
      <c r="K5952">
        <v>-1.8277686093083275E-2</v>
      </c>
      <c r="L5952" s="267">
        <v>6.0789073053124955E-3</v>
      </c>
    </row>
    <row r="5953" spans="1:12" ht="14.4" x14ac:dyDescent="0.3">
      <c r="A5953" s="8">
        <v>35501</v>
      </c>
      <c r="B5953" s="260">
        <v>811.34002699999996</v>
      </c>
      <c r="C5953" s="260">
        <v>811.34002699999996</v>
      </c>
      <c r="D5953" s="260">
        <v>801.07000700000003</v>
      </c>
      <c r="E5953" s="260">
        <v>804.26000999999997</v>
      </c>
      <c r="F5953" s="261">
        <v>804.26000999999997</v>
      </c>
      <c r="G5953" s="260">
        <v>490200000</v>
      </c>
      <c r="H5953" s="263">
        <f t="shared" si="92"/>
        <v>-8.726325294437863E-3</v>
      </c>
      <c r="I5953" s="262"/>
      <c r="J5953" s="266">
        <v>5951</v>
      </c>
      <c r="K5953">
        <v>-8.726325294437863E-3</v>
      </c>
      <c r="L5953" s="267">
        <v>6.0809309858456308E-3</v>
      </c>
    </row>
    <row r="5954" spans="1:12" ht="14.4" x14ac:dyDescent="0.3">
      <c r="A5954" s="8">
        <v>35500</v>
      </c>
      <c r="B5954" s="260">
        <v>813.65002400000003</v>
      </c>
      <c r="C5954" s="260">
        <v>814.90002400000003</v>
      </c>
      <c r="D5954" s="260">
        <v>810.77002000000005</v>
      </c>
      <c r="E5954" s="260">
        <v>811.34002699999996</v>
      </c>
      <c r="F5954" s="261">
        <v>811.34002699999996</v>
      </c>
      <c r="G5954" s="260">
        <v>493250000</v>
      </c>
      <c r="H5954" s="263">
        <f t="shared" si="92"/>
        <v>-2.839054792432559E-3</v>
      </c>
      <c r="I5954" s="262"/>
      <c r="J5954" s="266">
        <v>5952</v>
      </c>
      <c r="K5954">
        <v>-2.839054792432559E-3</v>
      </c>
      <c r="L5954" s="267">
        <v>6.0809750474633151E-3</v>
      </c>
    </row>
    <row r="5955" spans="1:12" ht="14.4" x14ac:dyDescent="0.3">
      <c r="A5955" s="8">
        <v>35499</v>
      </c>
      <c r="B5955" s="260">
        <v>804.96997099999999</v>
      </c>
      <c r="C5955" s="260">
        <v>813.65997300000004</v>
      </c>
      <c r="D5955" s="260">
        <v>803.65997300000004</v>
      </c>
      <c r="E5955" s="260">
        <v>813.65002400000003</v>
      </c>
      <c r="F5955" s="261">
        <v>813.65002400000003</v>
      </c>
      <c r="G5955" s="260">
        <v>468780000</v>
      </c>
      <c r="H5955" s="263">
        <f t="shared" si="92"/>
        <v>1.078307677641312E-2</v>
      </c>
      <c r="I5955" s="262"/>
      <c r="J5955" s="266">
        <v>5953</v>
      </c>
      <c r="K5955">
        <v>1.078307677641312E-2</v>
      </c>
      <c r="L5955" s="267">
        <v>6.0817644686330316E-3</v>
      </c>
    </row>
    <row r="5956" spans="1:12" ht="14.4" x14ac:dyDescent="0.3">
      <c r="A5956" s="8">
        <v>35496</v>
      </c>
      <c r="B5956" s="260">
        <v>798.55999799999995</v>
      </c>
      <c r="C5956" s="260">
        <v>808.19000200000005</v>
      </c>
      <c r="D5956" s="260">
        <v>798.55999799999995</v>
      </c>
      <c r="E5956" s="260">
        <v>804.96997099999999</v>
      </c>
      <c r="F5956" s="261">
        <v>804.96997099999999</v>
      </c>
      <c r="G5956" s="260">
        <v>508270000</v>
      </c>
      <c r="H5956" s="263">
        <f t="shared" ref="H5956:H6019" si="93">(F5956-F5957)/F5957</f>
        <v>8.0269147165571361E-3</v>
      </c>
      <c r="I5956" s="262"/>
      <c r="J5956" s="266">
        <v>5954</v>
      </c>
      <c r="K5956">
        <v>8.0269147165571361E-3</v>
      </c>
      <c r="L5956" s="267">
        <v>6.0820094914492877E-3</v>
      </c>
    </row>
    <row r="5957" spans="1:12" ht="14.4" x14ac:dyDescent="0.3">
      <c r="A5957" s="8">
        <v>35495</v>
      </c>
      <c r="B5957" s="260">
        <v>801.98999000000003</v>
      </c>
      <c r="C5957" s="260">
        <v>804.10998500000005</v>
      </c>
      <c r="D5957" s="260">
        <v>797.5</v>
      </c>
      <c r="E5957" s="260">
        <v>798.55999799999995</v>
      </c>
      <c r="F5957" s="261">
        <v>798.55999799999995</v>
      </c>
      <c r="G5957" s="260">
        <v>540310000</v>
      </c>
      <c r="H5957" s="263">
        <f t="shared" si="93"/>
        <v>-4.2768513856389703E-3</v>
      </c>
      <c r="I5957" s="262"/>
      <c r="J5957" s="266">
        <v>5955</v>
      </c>
      <c r="K5957">
        <v>-4.2768513856389703E-3</v>
      </c>
      <c r="L5957" s="267">
        <v>6.0864071270145632E-3</v>
      </c>
    </row>
    <row r="5958" spans="1:12" ht="14.4" x14ac:dyDescent="0.3">
      <c r="A5958" s="8">
        <v>35494</v>
      </c>
      <c r="B5958" s="260">
        <v>790.95001200000002</v>
      </c>
      <c r="C5958" s="260">
        <v>801.98999000000003</v>
      </c>
      <c r="D5958" s="260">
        <v>790.95001200000002</v>
      </c>
      <c r="E5958" s="260">
        <v>801.98999000000003</v>
      </c>
      <c r="F5958" s="261">
        <v>801.98999000000003</v>
      </c>
      <c r="G5958" s="260">
        <v>532500000</v>
      </c>
      <c r="H5958" s="263">
        <f t="shared" si="93"/>
        <v>1.395787070295919E-2</v>
      </c>
      <c r="I5958" s="262"/>
      <c r="J5958" s="266">
        <v>5956</v>
      </c>
      <c r="K5958">
        <v>1.395787070295919E-2</v>
      </c>
      <c r="L5958" s="267">
        <v>6.0906874447222079E-3</v>
      </c>
    </row>
    <row r="5959" spans="1:12" ht="14.4" x14ac:dyDescent="0.3">
      <c r="A5959" s="8">
        <v>35493</v>
      </c>
      <c r="B5959" s="260">
        <v>795.30999799999995</v>
      </c>
      <c r="C5959" s="260">
        <v>798.92999299999997</v>
      </c>
      <c r="D5959" s="260">
        <v>789.97997999999995</v>
      </c>
      <c r="E5959" s="260">
        <v>790.95001200000002</v>
      </c>
      <c r="F5959" s="261">
        <v>790.95001200000002</v>
      </c>
      <c r="G5959" s="260">
        <v>537890000</v>
      </c>
      <c r="H5959" s="263">
        <f t="shared" si="93"/>
        <v>-5.4821214507100105E-3</v>
      </c>
      <c r="I5959" s="262"/>
      <c r="J5959" s="266">
        <v>5957</v>
      </c>
      <c r="K5959">
        <v>-5.4821214507100105E-3</v>
      </c>
      <c r="L5959" s="267">
        <v>6.0930763798607481E-3</v>
      </c>
    </row>
    <row r="5960" spans="1:12" ht="14.4" x14ac:dyDescent="0.3">
      <c r="A5960" s="8">
        <v>35492</v>
      </c>
      <c r="B5960" s="260">
        <v>790.82000700000003</v>
      </c>
      <c r="C5960" s="260">
        <v>795.30999799999995</v>
      </c>
      <c r="D5960" s="260">
        <v>785.65997300000004</v>
      </c>
      <c r="E5960" s="260">
        <v>795.30999799999995</v>
      </c>
      <c r="F5960" s="261">
        <v>795.30999799999995</v>
      </c>
      <c r="G5960" s="260">
        <v>437220000</v>
      </c>
      <c r="H5960" s="263">
        <f t="shared" si="93"/>
        <v>5.6776396149015463E-3</v>
      </c>
      <c r="I5960" s="262"/>
      <c r="J5960" s="266">
        <v>5958</v>
      </c>
      <c r="K5960">
        <v>5.6776396149015463E-3</v>
      </c>
      <c r="L5960" s="267">
        <v>6.0948668292022815E-3</v>
      </c>
    </row>
    <row r="5961" spans="1:12" ht="14.4" x14ac:dyDescent="0.3">
      <c r="A5961" s="8">
        <v>35489</v>
      </c>
      <c r="B5961" s="260">
        <v>795.07000700000003</v>
      </c>
      <c r="C5961" s="260">
        <v>795.70001200000002</v>
      </c>
      <c r="D5961" s="260">
        <v>788.5</v>
      </c>
      <c r="E5961" s="260">
        <v>790.82000700000003</v>
      </c>
      <c r="F5961" s="261">
        <v>790.82000700000003</v>
      </c>
      <c r="G5961" s="260">
        <v>508280000</v>
      </c>
      <c r="H5961" s="263">
        <f t="shared" si="93"/>
        <v>-5.3454412348370728E-3</v>
      </c>
      <c r="I5961" s="262"/>
      <c r="J5961" s="266">
        <v>5959</v>
      </c>
      <c r="K5961">
        <v>-5.3454412348370728E-3</v>
      </c>
      <c r="L5961" s="267">
        <v>6.1066363037667716E-3</v>
      </c>
    </row>
    <row r="5962" spans="1:12" ht="14.4" x14ac:dyDescent="0.3">
      <c r="A5962" s="8">
        <v>35488</v>
      </c>
      <c r="B5962" s="260">
        <v>805.67999299999997</v>
      </c>
      <c r="C5962" s="260">
        <v>805.67999299999997</v>
      </c>
      <c r="D5962" s="260">
        <v>795.05999799999995</v>
      </c>
      <c r="E5962" s="260">
        <v>795.07000700000003</v>
      </c>
      <c r="F5962" s="261">
        <v>795.07000700000003</v>
      </c>
      <c r="G5962" s="260">
        <v>464660000</v>
      </c>
      <c r="H5962" s="263">
        <f t="shared" si="93"/>
        <v>-1.3168982837085215E-2</v>
      </c>
      <c r="I5962" s="262"/>
      <c r="J5962" s="266">
        <v>5960</v>
      </c>
      <c r="K5962">
        <v>-1.3168982837085215E-2</v>
      </c>
      <c r="L5962" s="267">
        <v>6.1094634181048102E-3</v>
      </c>
    </row>
    <row r="5963" spans="1:12" ht="14.4" x14ac:dyDescent="0.3">
      <c r="A5963" s="8">
        <v>35487</v>
      </c>
      <c r="B5963" s="260">
        <v>812.09997599999997</v>
      </c>
      <c r="C5963" s="260">
        <v>812.70001200000002</v>
      </c>
      <c r="D5963" s="260">
        <v>798.13000499999998</v>
      </c>
      <c r="E5963" s="260">
        <v>805.67999299999997</v>
      </c>
      <c r="F5963" s="261">
        <v>805.67999299999997</v>
      </c>
      <c r="G5963" s="260">
        <v>573920000</v>
      </c>
      <c r="H5963" s="263">
        <f t="shared" si="93"/>
        <v>-7.8199521855367802E-3</v>
      </c>
      <c r="I5963" s="262"/>
      <c r="J5963" s="266">
        <v>5961</v>
      </c>
      <c r="K5963">
        <v>-7.8199521855367802E-3</v>
      </c>
      <c r="L5963" s="267">
        <v>6.1118999662613197E-3</v>
      </c>
    </row>
    <row r="5964" spans="1:12" ht="14.4" x14ac:dyDescent="0.3">
      <c r="A5964" s="8">
        <v>35486</v>
      </c>
      <c r="B5964" s="260">
        <v>810.28002900000001</v>
      </c>
      <c r="C5964" s="260">
        <v>812.84997599999997</v>
      </c>
      <c r="D5964" s="260">
        <v>807.65002400000003</v>
      </c>
      <c r="E5964" s="260">
        <v>812.03002900000001</v>
      </c>
      <c r="F5964" s="261">
        <v>812.03002900000001</v>
      </c>
      <c r="G5964" s="260">
        <v>527450000</v>
      </c>
      <c r="H5964" s="263">
        <f t="shared" si="93"/>
        <v>2.1597471705673741E-3</v>
      </c>
      <c r="I5964" s="262"/>
      <c r="J5964" s="266">
        <v>5962</v>
      </c>
      <c r="K5964">
        <v>2.1597471705673741E-3</v>
      </c>
      <c r="L5964" s="267">
        <v>6.1126822570300417E-3</v>
      </c>
    </row>
    <row r="5965" spans="1:12" ht="14.4" x14ac:dyDescent="0.3">
      <c r="A5965" s="8">
        <v>35485</v>
      </c>
      <c r="B5965" s="260">
        <v>801.77002000000005</v>
      </c>
      <c r="C5965" s="260">
        <v>810.64001499999995</v>
      </c>
      <c r="D5965" s="260">
        <v>798.419983</v>
      </c>
      <c r="E5965" s="260">
        <v>810.28002900000001</v>
      </c>
      <c r="F5965" s="261">
        <v>810.28002900000001</v>
      </c>
      <c r="G5965" s="260">
        <v>462450000</v>
      </c>
      <c r="H5965" s="263">
        <f t="shared" si="93"/>
        <v>1.0614027448918541E-2</v>
      </c>
      <c r="I5965" s="262"/>
      <c r="J5965" s="266">
        <v>5963</v>
      </c>
      <c r="K5965">
        <v>1.0614027448918541E-2</v>
      </c>
      <c r="L5965" s="267">
        <v>6.1222774629861578E-3</v>
      </c>
    </row>
    <row r="5966" spans="1:12" ht="14.4" x14ac:dyDescent="0.3">
      <c r="A5966" s="8">
        <v>35482</v>
      </c>
      <c r="B5966" s="260">
        <v>802.79998799999998</v>
      </c>
      <c r="C5966" s="260">
        <v>804.94000200000005</v>
      </c>
      <c r="D5966" s="260">
        <v>799.98999000000003</v>
      </c>
      <c r="E5966" s="260">
        <v>801.77002000000005</v>
      </c>
      <c r="F5966" s="261">
        <v>801.77002000000005</v>
      </c>
      <c r="G5966" s="260">
        <v>478450000</v>
      </c>
      <c r="H5966" s="263">
        <f t="shared" si="93"/>
        <v>-1.2829696255550265E-3</v>
      </c>
      <c r="I5966" s="262"/>
      <c r="J5966" s="266">
        <v>5964</v>
      </c>
      <c r="K5966">
        <v>-1.2829696255550265E-3</v>
      </c>
      <c r="L5966" s="267">
        <v>6.1238363403725181E-3</v>
      </c>
    </row>
    <row r="5967" spans="1:12" ht="14.4" x14ac:dyDescent="0.3">
      <c r="A5967" s="8">
        <v>35481</v>
      </c>
      <c r="B5967" s="260">
        <v>812.48999000000003</v>
      </c>
      <c r="C5967" s="260">
        <v>812.48999000000003</v>
      </c>
      <c r="D5967" s="260">
        <v>800.34997599999997</v>
      </c>
      <c r="E5967" s="260">
        <v>802.79998799999998</v>
      </c>
      <c r="F5967" s="261">
        <v>802.79998799999998</v>
      </c>
      <c r="G5967" s="260">
        <v>492220000</v>
      </c>
      <c r="H5967" s="263">
        <f t="shared" si="93"/>
        <v>-1.1926303239748281E-2</v>
      </c>
      <c r="I5967" s="262"/>
      <c r="J5967" s="266">
        <v>5965</v>
      </c>
      <c r="K5967">
        <v>-1.1926303239748281E-2</v>
      </c>
      <c r="L5967" s="267">
        <v>6.1249194583036489E-3</v>
      </c>
    </row>
    <row r="5968" spans="1:12" ht="14.4" x14ac:dyDescent="0.3">
      <c r="A5968" s="8">
        <v>35480</v>
      </c>
      <c r="B5968" s="260">
        <v>816.28997800000002</v>
      </c>
      <c r="C5968" s="260">
        <v>817.67999299999997</v>
      </c>
      <c r="D5968" s="260">
        <v>811.20001200000002</v>
      </c>
      <c r="E5968" s="260">
        <v>812.48999000000003</v>
      </c>
      <c r="F5968" s="261">
        <v>812.48999000000003</v>
      </c>
      <c r="G5968" s="260">
        <v>519350000</v>
      </c>
      <c r="H5968" s="263">
        <f t="shared" si="93"/>
        <v>-4.6551937453775585E-3</v>
      </c>
      <c r="I5968" s="262"/>
      <c r="J5968" s="266">
        <v>5966</v>
      </c>
      <c r="K5968">
        <v>-4.6551937453775585E-3</v>
      </c>
      <c r="L5968" s="267">
        <v>6.1265337911273424E-3</v>
      </c>
    </row>
    <row r="5969" spans="1:12" ht="14.4" x14ac:dyDescent="0.3">
      <c r="A5969" s="8">
        <v>35479</v>
      </c>
      <c r="B5969" s="260">
        <v>808.47997999999995</v>
      </c>
      <c r="C5969" s="260">
        <v>816.28997800000002</v>
      </c>
      <c r="D5969" s="260">
        <v>806.34002699999996</v>
      </c>
      <c r="E5969" s="260">
        <v>816.28997800000002</v>
      </c>
      <c r="F5969" s="261">
        <v>816.28997800000002</v>
      </c>
      <c r="G5969" s="260">
        <v>474110000</v>
      </c>
      <c r="H5969" s="263">
        <f t="shared" si="93"/>
        <v>9.6601006743544399E-3</v>
      </c>
      <c r="I5969" s="262"/>
      <c r="J5969" s="266">
        <v>5967</v>
      </c>
      <c r="K5969">
        <v>9.6601006743544399E-3</v>
      </c>
      <c r="L5969" s="267">
        <v>6.127128428304116E-3</v>
      </c>
    </row>
    <row r="5970" spans="1:12" ht="14.4" x14ac:dyDescent="0.3">
      <c r="A5970" s="8">
        <v>35475</v>
      </c>
      <c r="B5970" s="260">
        <v>811.82000700000003</v>
      </c>
      <c r="C5970" s="260">
        <v>812.20001200000002</v>
      </c>
      <c r="D5970" s="260">
        <v>808.15002400000003</v>
      </c>
      <c r="E5970" s="260">
        <v>808.47997999999995</v>
      </c>
      <c r="F5970" s="261">
        <v>808.47997999999995</v>
      </c>
      <c r="G5970" s="260">
        <v>491540000</v>
      </c>
      <c r="H5970" s="263">
        <f t="shared" si="93"/>
        <v>-4.114245733291071E-3</v>
      </c>
      <c r="I5970" s="262"/>
      <c r="J5970" s="266">
        <v>5968</v>
      </c>
      <c r="K5970">
        <v>-4.114245733291071E-3</v>
      </c>
      <c r="L5970" s="267">
        <v>6.1355867881348926E-3</v>
      </c>
    </row>
    <row r="5971" spans="1:12" ht="14.4" x14ac:dyDescent="0.3">
      <c r="A5971" s="8">
        <v>35474</v>
      </c>
      <c r="B5971" s="260">
        <v>802.77002000000005</v>
      </c>
      <c r="C5971" s="260">
        <v>812.92999299999997</v>
      </c>
      <c r="D5971" s="260">
        <v>802.77002000000005</v>
      </c>
      <c r="E5971" s="260">
        <v>811.82000700000003</v>
      </c>
      <c r="F5971" s="261">
        <v>811.82000700000003</v>
      </c>
      <c r="G5971" s="260">
        <v>593710000</v>
      </c>
      <c r="H5971" s="263">
        <f t="shared" si="93"/>
        <v>1.1273449150480216E-2</v>
      </c>
      <c r="I5971" s="262"/>
      <c r="J5971" s="266">
        <v>5969</v>
      </c>
      <c r="K5971">
        <v>1.1273449150480216E-2</v>
      </c>
      <c r="L5971" s="267">
        <v>6.1406523707882984E-3</v>
      </c>
    </row>
    <row r="5972" spans="1:12" ht="14.4" x14ac:dyDescent="0.3">
      <c r="A5972" s="8">
        <v>35473</v>
      </c>
      <c r="B5972" s="260">
        <v>789.59002699999996</v>
      </c>
      <c r="C5972" s="260">
        <v>802.77002000000005</v>
      </c>
      <c r="D5972" s="260">
        <v>789.59002699999996</v>
      </c>
      <c r="E5972" s="260">
        <v>802.77002000000005</v>
      </c>
      <c r="F5972" s="261">
        <v>802.77002000000005</v>
      </c>
      <c r="G5972" s="260">
        <v>563890000</v>
      </c>
      <c r="H5972" s="263">
        <f t="shared" si="93"/>
        <v>1.6692197911967906E-2</v>
      </c>
      <c r="I5972" s="262"/>
      <c r="J5972" s="266">
        <v>5970</v>
      </c>
      <c r="K5972">
        <v>1.6692197911967906E-2</v>
      </c>
      <c r="L5972" s="267">
        <v>6.1430925630340527E-3</v>
      </c>
    </row>
    <row r="5973" spans="1:12" ht="14.4" x14ac:dyDescent="0.3">
      <c r="A5973" s="8">
        <v>35472</v>
      </c>
      <c r="B5973" s="260">
        <v>785.42999299999997</v>
      </c>
      <c r="C5973" s="260">
        <v>789.59997599999997</v>
      </c>
      <c r="D5973" s="260">
        <v>780.95001200000002</v>
      </c>
      <c r="E5973" s="260">
        <v>789.59002699999996</v>
      </c>
      <c r="F5973" s="261">
        <v>789.59002699999996</v>
      </c>
      <c r="G5973" s="260">
        <v>483090000</v>
      </c>
      <c r="H5973" s="263">
        <f t="shared" si="93"/>
        <v>5.296505146321801E-3</v>
      </c>
      <c r="I5973" s="262"/>
      <c r="J5973" s="266">
        <v>5971</v>
      </c>
      <c r="K5973">
        <v>5.296505146321801E-3</v>
      </c>
      <c r="L5973" s="267">
        <v>6.1447148403972647E-3</v>
      </c>
    </row>
    <row r="5974" spans="1:12" ht="14.4" x14ac:dyDescent="0.3">
      <c r="A5974" s="8">
        <v>35471</v>
      </c>
      <c r="B5974" s="260">
        <v>789.55999799999995</v>
      </c>
      <c r="C5974" s="260">
        <v>793.46002199999998</v>
      </c>
      <c r="D5974" s="260">
        <v>784.69000200000005</v>
      </c>
      <c r="E5974" s="260">
        <v>785.42999299999997</v>
      </c>
      <c r="F5974" s="261">
        <v>785.42999299999997</v>
      </c>
      <c r="G5974" s="260">
        <v>471590000</v>
      </c>
      <c r="H5974" s="263">
        <f t="shared" si="93"/>
        <v>-5.2307677826403552E-3</v>
      </c>
      <c r="I5974" s="262"/>
      <c r="J5974" s="266">
        <v>5972</v>
      </c>
      <c r="K5974">
        <v>-5.2307677826403552E-3</v>
      </c>
      <c r="L5974" s="267">
        <v>6.1486026043415139E-3</v>
      </c>
    </row>
    <row r="5975" spans="1:12" ht="14.4" x14ac:dyDescent="0.3">
      <c r="A5975" s="8">
        <v>35468</v>
      </c>
      <c r="B5975" s="260">
        <v>780.15002400000003</v>
      </c>
      <c r="C5975" s="260">
        <v>789.71997099999999</v>
      </c>
      <c r="D5975" s="260">
        <v>778.19000200000005</v>
      </c>
      <c r="E5975" s="260">
        <v>789.55999799999995</v>
      </c>
      <c r="F5975" s="261">
        <v>789.55999799999995</v>
      </c>
      <c r="G5975" s="260">
        <v>540910000</v>
      </c>
      <c r="H5975" s="263">
        <f t="shared" si="93"/>
        <v>1.2061749292466752E-2</v>
      </c>
      <c r="I5975" s="262"/>
      <c r="J5975" s="266">
        <v>5973</v>
      </c>
      <c r="K5975">
        <v>1.2061749292466752E-2</v>
      </c>
      <c r="L5975" s="267">
        <v>6.149422167647297E-3</v>
      </c>
    </row>
    <row r="5976" spans="1:12" ht="14.4" x14ac:dyDescent="0.3">
      <c r="A5976" s="8">
        <v>35467</v>
      </c>
      <c r="B5976" s="260">
        <v>778.28002900000001</v>
      </c>
      <c r="C5976" s="260">
        <v>780.34997599999997</v>
      </c>
      <c r="D5976" s="260">
        <v>774.45001200000002</v>
      </c>
      <c r="E5976" s="260">
        <v>780.15002400000003</v>
      </c>
      <c r="F5976" s="261">
        <v>780.15002400000003</v>
      </c>
      <c r="G5976" s="260">
        <v>519660000</v>
      </c>
      <c r="H5976" s="263">
        <f t="shared" si="93"/>
        <v>2.4027277205130714E-3</v>
      </c>
      <c r="I5976" s="262"/>
      <c r="J5976" s="266">
        <v>5974</v>
      </c>
      <c r="K5976">
        <v>2.4027277205130714E-3</v>
      </c>
      <c r="L5976" s="267">
        <v>6.1495933075465872E-3</v>
      </c>
    </row>
    <row r="5977" spans="1:12" ht="14.4" x14ac:dyDescent="0.3">
      <c r="A5977" s="8">
        <v>35466</v>
      </c>
      <c r="B5977" s="260">
        <v>789.26000999999997</v>
      </c>
      <c r="C5977" s="260">
        <v>792.71002199999998</v>
      </c>
      <c r="D5977" s="260">
        <v>773.42999299999997</v>
      </c>
      <c r="E5977" s="260">
        <v>778.28002900000001</v>
      </c>
      <c r="F5977" s="261">
        <v>778.28002900000001</v>
      </c>
      <c r="G5977" s="260">
        <v>580520000</v>
      </c>
      <c r="H5977" s="263">
        <f t="shared" si="93"/>
        <v>-1.3911741201736489E-2</v>
      </c>
      <c r="I5977" s="262"/>
      <c r="J5977" s="266">
        <v>5975</v>
      </c>
      <c r="K5977">
        <v>-1.3911741201736489E-2</v>
      </c>
      <c r="L5977" s="267">
        <v>6.1521197368406971E-3</v>
      </c>
    </row>
    <row r="5978" spans="1:12" ht="14.4" x14ac:dyDescent="0.3">
      <c r="A5978" s="8">
        <v>35465</v>
      </c>
      <c r="B5978" s="260">
        <v>786.72997999999995</v>
      </c>
      <c r="C5978" s="260">
        <v>789.28002900000001</v>
      </c>
      <c r="D5978" s="260">
        <v>783.67999299999997</v>
      </c>
      <c r="E5978" s="260">
        <v>789.26000999999997</v>
      </c>
      <c r="F5978" s="261">
        <v>789.26000999999997</v>
      </c>
      <c r="G5978" s="260">
        <v>506530000</v>
      </c>
      <c r="H5978" s="263">
        <f t="shared" si="93"/>
        <v>3.2158810065939154E-3</v>
      </c>
      <c r="I5978" s="262"/>
      <c r="J5978" s="266">
        <v>5976</v>
      </c>
      <c r="K5978">
        <v>3.2158810065939154E-3</v>
      </c>
      <c r="L5978" s="267">
        <v>6.1523046526781189E-3</v>
      </c>
    </row>
    <row r="5979" spans="1:12" ht="14.4" x14ac:dyDescent="0.3">
      <c r="A5979" s="8">
        <v>35464</v>
      </c>
      <c r="B5979" s="260">
        <v>786.15997300000004</v>
      </c>
      <c r="C5979" s="260">
        <v>787.14001499999995</v>
      </c>
      <c r="D5979" s="260">
        <v>783.11999500000002</v>
      </c>
      <c r="E5979" s="260">
        <v>786.72997999999995</v>
      </c>
      <c r="F5979" s="261">
        <v>786.72997999999995</v>
      </c>
      <c r="G5979" s="260">
        <v>463600000</v>
      </c>
      <c r="H5979" s="263">
        <f t="shared" si="93"/>
        <v>7.2505217713484207E-4</v>
      </c>
      <c r="I5979" s="262"/>
      <c r="J5979" s="266">
        <v>5977</v>
      </c>
      <c r="K5979">
        <v>7.2505217713484207E-4</v>
      </c>
      <c r="L5979" s="267">
        <v>6.1547700760315564E-3</v>
      </c>
    </row>
    <row r="5980" spans="1:12" ht="14.4" x14ac:dyDescent="0.3">
      <c r="A5980" s="8">
        <v>35461</v>
      </c>
      <c r="B5980" s="260">
        <v>784.169983</v>
      </c>
      <c r="C5980" s="260">
        <v>791.85998500000005</v>
      </c>
      <c r="D5980" s="260">
        <v>784.169983</v>
      </c>
      <c r="E5980" s="260">
        <v>786.15997300000004</v>
      </c>
      <c r="F5980" s="261">
        <v>786.15997300000004</v>
      </c>
      <c r="G5980" s="260">
        <v>578550000</v>
      </c>
      <c r="H5980" s="263">
        <f t="shared" si="93"/>
        <v>2.5377023389583559E-3</v>
      </c>
      <c r="I5980" s="262"/>
      <c r="J5980" s="266">
        <v>5978</v>
      </c>
      <c r="K5980">
        <v>2.5377023389583559E-3</v>
      </c>
      <c r="L5980" s="267">
        <v>6.158039707300343E-3</v>
      </c>
    </row>
    <row r="5981" spans="1:12" ht="14.4" x14ac:dyDescent="0.3">
      <c r="A5981" s="8">
        <v>35460</v>
      </c>
      <c r="B5981" s="260">
        <v>772.5</v>
      </c>
      <c r="C5981" s="260">
        <v>784.169983</v>
      </c>
      <c r="D5981" s="260">
        <v>772.5</v>
      </c>
      <c r="E5981" s="260">
        <v>784.169983</v>
      </c>
      <c r="F5981" s="261">
        <v>784.169983</v>
      </c>
      <c r="G5981" s="260">
        <v>524160000</v>
      </c>
      <c r="H5981" s="263">
        <f t="shared" si="93"/>
        <v>1.5106774110032365E-2</v>
      </c>
      <c r="I5981" s="262"/>
      <c r="J5981" s="266">
        <v>5979</v>
      </c>
      <c r="K5981">
        <v>1.5106774110032365E-2</v>
      </c>
      <c r="L5981" s="267">
        <v>6.1585715622126461E-3</v>
      </c>
    </row>
    <row r="5982" spans="1:12" ht="14.4" x14ac:dyDescent="0.3">
      <c r="A5982" s="8">
        <v>35459</v>
      </c>
      <c r="B5982" s="260">
        <v>765.02002000000005</v>
      </c>
      <c r="C5982" s="260">
        <v>772.70001200000002</v>
      </c>
      <c r="D5982" s="260">
        <v>765.02002000000005</v>
      </c>
      <c r="E5982" s="260">
        <v>772.5</v>
      </c>
      <c r="F5982" s="261">
        <v>772.5</v>
      </c>
      <c r="G5982" s="260">
        <v>498390000</v>
      </c>
      <c r="H5982" s="263">
        <f t="shared" si="93"/>
        <v>9.7774957575619461E-3</v>
      </c>
      <c r="I5982" s="262"/>
      <c r="J5982" s="266">
        <v>5980</v>
      </c>
      <c r="K5982">
        <v>9.7774957575619461E-3</v>
      </c>
      <c r="L5982" s="267">
        <v>6.1593660216451617E-3</v>
      </c>
    </row>
    <row r="5983" spans="1:12" ht="14.4" x14ac:dyDescent="0.3">
      <c r="A5983" s="8">
        <v>35458</v>
      </c>
      <c r="B5983" s="260">
        <v>765.02002000000005</v>
      </c>
      <c r="C5983" s="260">
        <v>776.32000700000003</v>
      </c>
      <c r="D5983" s="260">
        <v>761.75</v>
      </c>
      <c r="E5983" s="260">
        <v>765.02002000000005</v>
      </c>
      <c r="F5983" s="261">
        <v>765.02002000000005</v>
      </c>
      <c r="G5983" s="260">
        <v>541580000</v>
      </c>
      <c r="H5983" s="263">
        <f t="shared" si="93"/>
        <v>0</v>
      </c>
      <c r="I5983" s="262"/>
      <c r="J5983" s="266">
        <v>5981</v>
      </c>
      <c r="K5983">
        <v>0</v>
      </c>
      <c r="L5983" s="267">
        <v>6.1597744691358142E-3</v>
      </c>
    </row>
    <row r="5984" spans="1:12" ht="14.4" x14ac:dyDescent="0.3">
      <c r="A5984" s="8">
        <v>35457</v>
      </c>
      <c r="B5984" s="260">
        <v>770.52002000000005</v>
      </c>
      <c r="C5984" s="260">
        <v>771.42999299999997</v>
      </c>
      <c r="D5984" s="260">
        <v>764.17999299999997</v>
      </c>
      <c r="E5984" s="260">
        <v>765.02002000000005</v>
      </c>
      <c r="F5984" s="261">
        <v>765.02002000000005</v>
      </c>
      <c r="G5984" s="260">
        <v>445760000</v>
      </c>
      <c r="H5984" s="263">
        <f t="shared" si="93"/>
        <v>-7.1380364652952168E-3</v>
      </c>
      <c r="I5984" s="262"/>
      <c r="J5984" s="266">
        <v>5982</v>
      </c>
      <c r="K5984">
        <v>-7.1380364652952168E-3</v>
      </c>
      <c r="L5984" s="267">
        <v>6.160196261303227E-3</v>
      </c>
    </row>
    <row r="5985" spans="1:12" ht="14.4" x14ac:dyDescent="0.3">
      <c r="A5985" s="8">
        <v>35454</v>
      </c>
      <c r="B5985" s="260">
        <v>777.55999799999995</v>
      </c>
      <c r="C5985" s="260">
        <v>778.21002199999998</v>
      </c>
      <c r="D5985" s="260">
        <v>768.169983</v>
      </c>
      <c r="E5985" s="260">
        <v>770.52002000000005</v>
      </c>
      <c r="F5985" s="261">
        <v>770.52002000000005</v>
      </c>
      <c r="G5985" s="260">
        <v>542920000</v>
      </c>
      <c r="H5985" s="263">
        <f t="shared" si="93"/>
        <v>-9.053935410910768E-3</v>
      </c>
      <c r="I5985" s="262"/>
      <c r="J5985" s="266">
        <v>5983</v>
      </c>
      <c r="K5985">
        <v>-9.053935410910768E-3</v>
      </c>
      <c r="L5985" s="267">
        <v>6.1604034798964915E-3</v>
      </c>
    </row>
    <row r="5986" spans="1:12" ht="14.4" x14ac:dyDescent="0.3">
      <c r="A5986" s="8">
        <v>35453</v>
      </c>
      <c r="B5986" s="260">
        <v>786.22997999999995</v>
      </c>
      <c r="C5986" s="260">
        <v>794.669983</v>
      </c>
      <c r="D5986" s="260">
        <v>776.64001499999995</v>
      </c>
      <c r="E5986" s="260">
        <v>777.55999799999995</v>
      </c>
      <c r="F5986" s="261">
        <v>777.55999799999995</v>
      </c>
      <c r="G5986" s="260">
        <v>685070000</v>
      </c>
      <c r="H5986" s="263">
        <f t="shared" si="93"/>
        <v>-1.1027284917321526E-2</v>
      </c>
      <c r="I5986" s="262"/>
      <c r="J5986" s="266">
        <v>5984</v>
      </c>
      <c r="K5986">
        <v>-1.1027284917321526E-2</v>
      </c>
      <c r="L5986" s="267">
        <v>6.1786899400682943E-3</v>
      </c>
    </row>
    <row r="5987" spans="1:12" ht="14.4" x14ac:dyDescent="0.3">
      <c r="A5987" s="8">
        <v>35452</v>
      </c>
      <c r="B5987" s="260">
        <v>782.71997099999999</v>
      </c>
      <c r="C5987" s="260">
        <v>786.22997999999995</v>
      </c>
      <c r="D5987" s="260">
        <v>779.55999799999995</v>
      </c>
      <c r="E5987" s="260">
        <v>786.22997999999995</v>
      </c>
      <c r="F5987" s="261">
        <v>786.22997999999995</v>
      </c>
      <c r="G5987" s="260">
        <v>589230000</v>
      </c>
      <c r="H5987" s="263">
        <f t="shared" si="93"/>
        <v>4.4843738885512203E-3</v>
      </c>
      <c r="I5987" s="262"/>
      <c r="J5987" s="266">
        <v>5985</v>
      </c>
      <c r="K5987">
        <v>4.4843738885512203E-3</v>
      </c>
      <c r="L5987" s="267">
        <v>6.18041247596184E-3</v>
      </c>
    </row>
    <row r="5988" spans="1:12" ht="14.4" x14ac:dyDescent="0.3">
      <c r="A5988" s="8">
        <v>35451</v>
      </c>
      <c r="B5988" s="260">
        <v>776.70001200000002</v>
      </c>
      <c r="C5988" s="260">
        <v>783.71997099999999</v>
      </c>
      <c r="D5988" s="260">
        <v>772</v>
      </c>
      <c r="E5988" s="260">
        <v>782.71997099999999</v>
      </c>
      <c r="F5988" s="261">
        <v>782.71997099999999</v>
      </c>
      <c r="G5988" s="260">
        <v>571280000</v>
      </c>
      <c r="H5988" s="263">
        <f t="shared" si="93"/>
        <v>7.7506874043925872E-3</v>
      </c>
      <c r="I5988" s="262"/>
      <c r="J5988" s="266">
        <v>5986</v>
      </c>
      <c r="K5988">
        <v>7.7506874043925872E-3</v>
      </c>
      <c r="L5988" s="267">
        <v>6.182772653735057E-3</v>
      </c>
    </row>
    <row r="5989" spans="1:12" ht="14.4" x14ac:dyDescent="0.3">
      <c r="A5989" s="8">
        <v>35450</v>
      </c>
      <c r="B5989" s="260">
        <v>776.169983</v>
      </c>
      <c r="C5989" s="260">
        <v>780.080017</v>
      </c>
      <c r="D5989" s="260">
        <v>774.19000200000005</v>
      </c>
      <c r="E5989" s="260">
        <v>776.70001200000002</v>
      </c>
      <c r="F5989" s="261">
        <v>776.70001200000002</v>
      </c>
      <c r="G5989" s="260">
        <v>440470000</v>
      </c>
      <c r="H5989" s="263">
        <f t="shared" si="93"/>
        <v>6.8287747736827027E-4</v>
      </c>
      <c r="I5989" s="262"/>
      <c r="J5989" s="266">
        <v>5987</v>
      </c>
      <c r="K5989">
        <v>6.8287747736827027E-4</v>
      </c>
      <c r="L5989" s="267">
        <v>6.1850951836515079E-3</v>
      </c>
    </row>
    <row r="5990" spans="1:12" ht="14.4" x14ac:dyDescent="0.3">
      <c r="A5990" s="8">
        <v>35447</v>
      </c>
      <c r="B5990" s="260">
        <v>769.75</v>
      </c>
      <c r="C5990" s="260">
        <v>776.36999500000002</v>
      </c>
      <c r="D5990" s="260">
        <v>769.71997099999999</v>
      </c>
      <c r="E5990" s="260">
        <v>776.169983</v>
      </c>
      <c r="F5990" s="261">
        <v>776.169983</v>
      </c>
      <c r="G5990" s="260">
        <v>534640000</v>
      </c>
      <c r="H5990" s="263">
        <f t="shared" si="93"/>
        <v>8.3403481649886348E-3</v>
      </c>
      <c r="I5990" s="262"/>
      <c r="J5990" s="266">
        <v>5988</v>
      </c>
      <c r="K5990">
        <v>8.3403481649886348E-3</v>
      </c>
      <c r="L5990" s="267">
        <v>6.1865132743363109E-3</v>
      </c>
    </row>
    <row r="5991" spans="1:12" ht="14.4" x14ac:dyDescent="0.3">
      <c r="A5991" s="8">
        <v>35446</v>
      </c>
      <c r="B5991" s="260">
        <v>767.20001200000002</v>
      </c>
      <c r="C5991" s="260">
        <v>772.04998799999998</v>
      </c>
      <c r="D5991" s="260">
        <v>765.25</v>
      </c>
      <c r="E5991" s="260">
        <v>769.75</v>
      </c>
      <c r="F5991" s="261">
        <v>769.75</v>
      </c>
      <c r="G5991" s="260">
        <v>537290000</v>
      </c>
      <c r="H5991" s="263">
        <f t="shared" si="93"/>
        <v>3.323759072099682E-3</v>
      </c>
      <c r="I5991" s="262"/>
      <c r="J5991" s="266">
        <v>5989</v>
      </c>
      <c r="K5991">
        <v>3.323759072099682E-3</v>
      </c>
      <c r="L5991" s="267">
        <v>6.1891068174744586E-3</v>
      </c>
    </row>
    <row r="5992" spans="1:12" ht="14.4" x14ac:dyDescent="0.3">
      <c r="A5992" s="8">
        <v>35445</v>
      </c>
      <c r="B5992" s="260">
        <v>768.85998500000005</v>
      </c>
      <c r="C5992" s="260">
        <v>770.95001200000002</v>
      </c>
      <c r="D5992" s="260">
        <v>763.71997099999999</v>
      </c>
      <c r="E5992" s="260">
        <v>767.20001200000002</v>
      </c>
      <c r="F5992" s="261">
        <v>767.20001200000002</v>
      </c>
      <c r="G5992" s="260">
        <v>524990000</v>
      </c>
      <c r="H5992" s="263">
        <f t="shared" si="93"/>
        <v>-2.1590055827915614E-3</v>
      </c>
      <c r="I5992" s="262"/>
      <c r="J5992" s="266">
        <v>5990</v>
      </c>
      <c r="K5992">
        <v>-2.1590055827915614E-3</v>
      </c>
      <c r="L5992" s="267">
        <v>6.1954573089404285E-3</v>
      </c>
    </row>
    <row r="5993" spans="1:12" ht="14.4" x14ac:dyDescent="0.3">
      <c r="A5993" s="8">
        <v>35444</v>
      </c>
      <c r="B5993" s="260">
        <v>759.51000999999997</v>
      </c>
      <c r="C5993" s="260">
        <v>772.03997800000002</v>
      </c>
      <c r="D5993" s="260">
        <v>759.51000999999997</v>
      </c>
      <c r="E5993" s="260">
        <v>768.85998500000005</v>
      </c>
      <c r="F5993" s="261">
        <v>768.85998500000005</v>
      </c>
      <c r="G5993" s="260">
        <v>531600000</v>
      </c>
      <c r="H5993" s="263">
        <f t="shared" si="93"/>
        <v>1.2310535578063133E-2</v>
      </c>
      <c r="I5993" s="262"/>
      <c r="J5993" s="266">
        <v>5991</v>
      </c>
      <c r="K5993">
        <v>1.2310535578063133E-2</v>
      </c>
      <c r="L5993" s="267">
        <v>6.197331916761379E-3</v>
      </c>
    </row>
    <row r="5994" spans="1:12" ht="14.4" x14ac:dyDescent="0.3">
      <c r="A5994" s="8">
        <v>35443</v>
      </c>
      <c r="B5994" s="260">
        <v>759.5</v>
      </c>
      <c r="C5994" s="260">
        <v>762.84997599999997</v>
      </c>
      <c r="D5994" s="260">
        <v>756.69000200000005</v>
      </c>
      <c r="E5994" s="260">
        <v>759.51000999999997</v>
      </c>
      <c r="F5994" s="261">
        <v>759.51000999999997</v>
      </c>
      <c r="G5994" s="260">
        <v>445400000</v>
      </c>
      <c r="H5994" s="263">
        <f t="shared" si="93"/>
        <v>1.317972350225893E-5</v>
      </c>
      <c r="I5994" s="262"/>
      <c r="J5994" s="266">
        <v>5992</v>
      </c>
      <c r="K5994">
        <v>1.317972350225893E-5</v>
      </c>
      <c r="L5994" s="267">
        <v>6.1988397272563387E-3</v>
      </c>
    </row>
    <row r="5995" spans="1:12" ht="14.4" x14ac:dyDescent="0.3">
      <c r="A5995" s="8">
        <v>35440</v>
      </c>
      <c r="B5995" s="260">
        <v>754.84997599999997</v>
      </c>
      <c r="C5995" s="260">
        <v>759.65002400000003</v>
      </c>
      <c r="D5995" s="260">
        <v>746.919983</v>
      </c>
      <c r="E5995" s="260">
        <v>759.5</v>
      </c>
      <c r="F5995" s="261">
        <v>759.5</v>
      </c>
      <c r="G5995" s="260">
        <v>545850000</v>
      </c>
      <c r="H5995" s="263">
        <f t="shared" si="93"/>
        <v>6.160196261303227E-3</v>
      </c>
      <c r="I5995" s="262"/>
      <c r="J5995" s="266">
        <v>5993</v>
      </c>
      <c r="K5995">
        <v>6.160196261303227E-3</v>
      </c>
      <c r="L5995" s="267">
        <v>6.199830930729751E-3</v>
      </c>
    </row>
    <row r="5996" spans="1:12" ht="14.4" x14ac:dyDescent="0.3">
      <c r="A5996" s="8">
        <v>35439</v>
      </c>
      <c r="B5996" s="260">
        <v>748.40997300000004</v>
      </c>
      <c r="C5996" s="260">
        <v>757.67999299999997</v>
      </c>
      <c r="D5996" s="260">
        <v>748.40997300000004</v>
      </c>
      <c r="E5996" s="260">
        <v>754.84997599999997</v>
      </c>
      <c r="F5996" s="261">
        <v>754.84997599999997</v>
      </c>
      <c r="G5996" s="260">
        <v>555370000</v>
      </c>
      <c r="H5996" s="263">
        <f t="shared" si="93"/>
        <v>8.6049133928362727E-3</v>
      </c>
      <c r="I5996" s="262"/>
      <c r="J5996" s="266">
        <v>5994</v>
      </c>
      <c r="K5996">
        <v>8.6049133928362727E-3</v>
      </c>
      <c r="L5996" s="267">
        <v>6.201517749556771E-3</v>
      </c>
    </row>
    <row r="5997" spans="1:12" ht="14.4" x14ac:dyDescent="0.3">
      <c r="A5997" s="8">
        <v>35438</v>
      </c>
      <c r="B5997" s="260">
        <v>753.22997999999995</v>
      </c>
      <c r="C5997" s="260">
        <v>755.71997099999999</v>
      </c>
      <c r="D5997" s="260">
        <v>747.71002199999998</v>
      </c>
      <c r="E5997" s="260">
        <v>748.40997300000004</v>
      </c>
      <c r="F5997" s="261">
        <v>748.40997300000004</v>
      </c>
      <c r="G5997" s="260">
        <v>557510000</v>
      </c>
      <c r="H5997" s="263">
        <f t="shared" si="93"/>
        <v>-6.3991173054475589E-3</v>
      </c>
      <c r="I5997" s="262"/>
      <c r="J5997" s="266">
        <v>5995</v>
      </c>
      <c r="K5997">
        <v>-6.3991173054475589E-3</v>
      </c>
      <c r="L5997" s="267">
        <v>6.2062966293212106E-3</v>
      </c>
    </row>
    <row r="5998" spans="1:12" ht="14.4" x14ac:dyDescent="0.3">
      <c r="A5998" s="8">
        <v>35437</v>
      </c>
      <c r="B5998" s="260">
        <v>747.65002400000003</v>
      </c>
      <c r="C5998" s="260">
        <v>753.26000999999997</v>
      </c>
      <c r="D5998" s="260">
        <v>742.17999299999997</v>
      </c>
      <c r="E5998" s="260">
        <v>753.22997999999995</v>
      </c>
      <c r="F5998" s="261">
        <v>753.22997999999995</v>
      </c>
      <c r="G5998" s="260">
        <v>538220000</v>
      </c>
      <c r="H5998" s="263">
        <f t="shared" si="93"/>
        <v>7.4633261832141992E-3</v>
      </c>
      <c r="I5998" s="262"/>
      <c r="J5998" s="266">
        <v>5996</v>
      </c>
      <c r="K5998">
        <v>7.4633261832141992E-3</v>
      </c>
      <c r="L5998" s="267">
        <v>6.2063473424897493E-3</v>
      </c>
    </row>
    <row r="5999" spans="1:12" ht="14.4" x14ac:dyDescent="0.3">
      <c r="A5999" s="8">
        <v>35436</v>
      </c>
      <c r="B5999" s="260">
        <v>748.03002900000001</v>
      </c>
      <c r="C5999" s="260">
        <v>753.30999799999995</v>
      </c>
      <c r="D5999" s="260">
        <v>743.82000700000003</v>
      </c>
      <c r="E5999" s="260">
        <v>747.65002400000003</v>
      </c>
      <c r="F5999" s="261">
        <v>747.65002400000003</v>
      </c>
      <c r="G5999" s="260">
        <v>531350000</v>
      </c>
      <c r="H5999" s="263">
        <f t="shared" si="93"/>
        <v>-5.0800768053120874E-4</v>
      </c>
      <c r="I5999" s="262"/>
      <c r="J5999" s="266">
        <v>5997</v>
      </c>
      <c r="K5999">
        <v>-5.0800768053120874E-4</v>
      </c>
      <c r="L5999" s="267">
        <v>6.2131436282897206E-3</v>
      </c>
    </row>
    <row r="6000" spans="1:12" ht="14.4" x14ac:dyDescent="0.3">
      <c r="A6000" s="8">
        <v>35433</v>
      </c>
      <c r="B6000" s="260">
        <v>737.01000999999997</v>
      </c>
      <c r="C6000" s="260">
        <v>748.23999000000003</v>
      </c>
      <c r="D6000" s="260">
        <v>737.01000999999997</v>
      </c>
      <c r="E6000" s="260">
        <v>748.03002900000001</v>
      </c>
      <c r="F6000" s="261">
        <v>748.03002900000001</v>
      </c>
      <c r="G6000" s="260">
        <v>452970000</v>
      </c>
      <c r="H6000" s="263">
        <f t="shared" si="93"/>
        <v>1.4952332872656706E-2</v>
      </c>
      <c r="I6000" s="262"/>
      <c r="J6000" s="266">
        <v>5998</v>
      </c>
      <c r="K6000">
        <v>1.4952332872656706E-2</v>
      </c>
      <c r="L6000" s="267">
        <v>6.2229986941947559E-3</v>
      </c>
    </row>
    <row r="6001" spans="1:12" ht="14.4" x14ac:dyDescent="0.3">
      <c r="A6001" s="8">
        <v>35432</v>
      </c>
      <c r="B6001" s="260">
        <v>740.73999000000003</v>
      </c>
      <c r="C6001" s="260">
        <v>742.80999799999995</v>
      </c>
      <c r="D6001" s="260">
        <v>729.54998799999998</v>
      </c>
      <c r="E6001" s="260">
        <v>737.01000999999997</v>
      </c>
      <c r="F6001" s="261">
        <v>737.01000999999997</v>
      </c>
      <c r="G6001" s="260">
        <v>463230000</v>
      </c>
      <c r="H6001" s="263">
        <f t="shared" si="93"/>
        <v>-5.0354781034571503E-3</v>
      </c>
      <c r="I6001" s="262"/>
      <c r="J6001" s="266">
        <v>5999</v>
      </c>
      <c r="K6001">
        <v>-5.0354781034571503E-3</v>
      </c>
      <c r="L6001" s="267">
        <v>6.2259480000068828E-3</v>
      </c>
    </row>
    <row r="6002" spans="1:12" ht="14.4" x14ac:dyDescent="0.3">
      <c r="A6002" s="8">
        <v>35430</v>
      </c>
      <c r="B6002" s="260">
        <v>753.84997599999997</v>
      </c>
      <c r="C6002" s="260">
        <v>753.95001200000002</v>
      </c>
      <c r="D6002" s="260">
        <v>740.73999000000003</v>
      </c>
      <c r="E6002" s="260">
        <v>740.73999000000003</v>
      </c>
      <c r="F6002" s="261">
        <v>740.73999000000003</v>
      </c>
      <c r="G6002" s="260">
        <v>399760000</v>
      </c>
      <c r="H6002" s="263">
        <f t="shared" si="93"/>
        <v>-1.7390709580655257E-2</v>
      </c>
      <c r="I6002" s="262"/>
      <c r="J6002" s="266">
        <v>6000</v>
      </c>
      <c r="K6002">
        <v>-1.7390709580655257E-2</v>
      </c>
      <c r="L6002" s="267">
        <v>6.2301239442687853E-3</v>
      </c>
    </row>
    <row r="6003" spans="1:12" ht="14.4" x14ac:dyDescent="0.3">
      <c r="A6003" s="8">
        <v>35429</v>
      </c>
      <c r="B6003" s="260">
        <v>756.78997800000002</v>
      </c>
      <c r="C6003" s="260">
        <v>759.20001200000002</v>
      </c>
      <c r="D6003" s="260">
        <v>752.72997999999995</v>
      </c>
      <c r="E6003" s="260">
        <v>753.84997599999997</v>
      </c>
      <c r="F6003" s="261">
        <v>753.84997599999997</v>
      </c>
      <c r="G6003" s="260">
        <v>339060000</v>
      </c>
      <c r="H6003" s="263">
        <f t="shared" si="93"/>
        <v>-3.8848321006704047E-3</v>
      </c>
      <c r="I6003" s="262"/>
      <c r="J6003" s="266">
        <v>6001</v>
      </c>
      <c r="K6003">
        <v>-3.8848321006704047E-3</v>
      </c>
      <c r="L6003" s="267">
        <v>6.2321110337374723E-3</v>
      </c>
    </row>
    <row r="6004" spans="1:12" ht="14.4" x14ac:dyDescent="0.3">
      <c r="A6004" s="8">
        <v>35426</v>
      </c>
      <c r="B6004" s="260">
        <v>755.82000700000003</v>
      </c>
      <c r="C6004" s="260">
        <v>758.75</v>
      </c>
      <c r="D6004" s="260">
        <v>754.82000700000003</v>
      </c>
      <c r="E6004" s="260">
        <v>756.78997800000002</v>
      </c>
      <c r="F6004" s="261">
        <v>756.78997800000002</v>
      </c>
      <c r="G6004" s="260">
        <v>253810000</v>
      </c>
      <c r="H6004" s="263">
        <f t="shared" si="93"/>
        <v>1.2833359675804225E-3</v>
      </c>
      <c r="I6004" s="262"/>
      <c r="J6004" s="266">
        <v>6002</v>
      </c>
      <c r="K6004">
        <v>1.2833359675804225E-3</v>
      </c>
      <c r="L6004" s="267">
        <v>6.2348349983791899E-3</v>
      </c>
    </row>
    <row r="6005" spans="1:12" ht="14.4" x14ac:dyDescent="0.3">
      <c r="A6005" s="8">
        <v>35425</v>
      </c>
      <c r="B6005" s="260">
        <v>751.03002900000001</v>
      </c>
      <c r="C6005" s="260">
        <v>757.07000700000003</v>
      </c>
      <c r="D6005" s="260">
        <v>751.02002000000005</v>
      </c>
      <c r="E6005" s="260">
        <v>755.82000700000003</v>
      </c>
      <c r="F6005" s="261">
        <v>755.82000700000003</v>
      </c>
      <c r="G6005" s="260">
        <v>254630000</v>
      </c>
      <c r="H6005" s="263">
        <f t="shared" si="93"/>
        <v>6.377878134084595E-3</v>
      </c>
      <c r="I6005" s="262"/>
      <c r="J6005" s="266">
        <v>6003</v>
      </c>
      <c r="K6005">
        <v>6.377878134084595E-3</v>
      </c>
      <c r="L6005" s="267">
        <v>6.2362816222591962E-3</v>
      </c>
    </row>
    <row r="6006" spans="1:12" ht="14.4" x14ac:dyDescent="0.3">
      <c r="A6006" s="8">
        <v>35423</v>
      </c>
      <c r="B6006" s="260">
        <v>746.919983</v>
      </c>
      <c r="C6006" s="260">
        <v>751.03002900000001</v>
      </c>
      <c r="D6006" s="260">
        <v>746.919983</v>
      </c>
      <c r="E6006" s="260">
        <v>751.03002900000001</v>
      </c>
      <c r="F6006" s="261">
        <v>751.03002900000001</v>
      </c>
      <c r="G6006" s="260">
        <v>165140000</v>
      </c>
      <c r="H6006" s="263">
        <f t="shared" si="93"/>
        <v>5.5026590445365169E-3</v>
      </c>
      <c r="I6006" s="262"/>
      <c r="J6006" s="266">
        <v>6004</v>
      </c>
      <c r="K6006">
        <v>5.5026590445365169E-3</v>
      </c>
      <c r="L6006" s="267">
        <v>6.2401718181061324E-3</v>
      </c>
    </row>
    <row r="6007" spans="1:12" ht="14.4" x14ac:dyDescent="0.3">
      <c r="A6007" s="8">
        <v>35422</v>
      </c>
      <c r="B6007" s="260">
        <v>748.86999500000002</v>
      </c>
      <c r="C6007" s="260">
        <v>750.40002400000003</v>
      </c>
      <c r="D6007" s="260">
        <v>743.28002900000001</v>
      </c>
      <c r="E6007" s="260">
        <v>746.919983</v>
      </c>
      <c r="F6007" s="261">
        <v>746.919983</v>
      </c>
      <c r="G6007" s="260">
        <v>343280000</v>
      </c>
      <c r="H6007" s="263">
        <f t="shared" si="93"/>
        <v>-2.60393928588368E-3</v>
      </c>
      <c r="I6007" s="262"/>
      <c r="J6007" s="266">
        <v>6005</v>
      </c>
      <c r="K6007">
        <v>-2.60393928588368E-3</v>
      </c>
      <c r="L6007" s="267">
        <v>6.2410307633093166E-3</v>
      </c>
    </row>
    <row r="6008" spans="1:12" ht="14.4" x14ac:dyDescent="0.3">
      <c r="A6008" s="8">
        <v>35419</v>
      </c>
      <c r="B6008" s="260">
        <v>745.76000999999997</v>
      </c>
      <c r="C6008" s="260">
        <v>755.40997300000004</v>
      </c>
      <c r="D6008" s="260">
        <v>745.76000999999997</v>
      </c>
      <c r="E6008" s="260">
        <v>748.86999500000002</v>
      </c>
      <c r="F6008" s="261">
        <v>748.86999500000002</v>
      </c>
      <c r="G6008" s="260">
        <v>654340000</v>
      </c>
      <c r="H6008" s="263">
        <f t="shared" si="93"/>
        <v>4.1702222676166982E-3</v>
      </c>
      <c r="I6008" s="262"/>
      <c r="J6008" s="266">
        <v>6006</v>
      </c>
      <c r="K6008">
        <v>4.1702222676166982E-3</v>
      </c>
      <c r="L6008" s="267">
        <v>6.2498471411912004E-3</v>
      </c>
    </row>
    <row r="6009" spans="1:12" ht="14.4" x14ac:dyDescent="0.3">
      <c r="A6009" s="8">
        <v>35418</v>
      </c>
      <c r="B6009" s="260">
        <v>731.53997800000002</v>
      </c>
      <c r="C6009" s="260">
        <v>746.05999799999995</v>
      </c>
      <c r="D6009" s="260">
        <v>731.53997800000002</v>
      </c>
      <c r="E6009" s="260">
        <v>745.76000999999997</v>
      </c>
      <c r="F6009" s="261">
        <v>745.76000999999997</v>
      </c>
      <c r="G6009" s="260">
        <v>526410000</v>
      </c>
      <c r="H6009" s="263">
        <f t="shared" si="93"/>
        <v>1.9438489252326201E-2</v>
      </c>
      <c r="I6009" s="262"/>
      <c r="J6009" s="266">
        <v>6007</v>
      </c>
      <c r="K6009">
        <v>1.9438489252326201E-2</v>
      </c>
      <c r="L6009" s="267">
        <v>6.2548116893223751E-3</v>
      </c>
    </row>
    <row r="6010" spans="1:12" ht="14.4" x14ac:dyDescent="0.3">
      <c r="A6010" s="8">
        <v>35417</v>
      </c>
      <c r="B6010" s="260">
        <v>726.03997800000002</v>
      </c>
      <c r="C6010" s="260">
        <v>732.76000999999997</v>
      </c>
      <c r="D6010" s="260">
        <v>726.03997800000002</v>
      </c>
      <c r="E6010" s="260">
        <v>731.53997800000002</v>
      </c>
      <c r="F6010" s="261">
        <v>731.53997800000002</v>
      </c>
      <c r="G6010" s="260">
        <v>500490000</v>
      </c>
      <c r="H6010" s="263">
        <f t="shared" si="93"/>
        <v>7.5753404311849062E-3</v>
      </c>
      <c r="I6010" s="262"/>
      <c r="J6010" s="266">
        <v>6008</v>
      </c>
      <c r="K6010">
        <v>7.5753404311849062E-3</v>
      </c>
      <c r="L6010" s="267">
        <v>6.2566898319902893E-3</v>
      </c>
    </row>
    <row r="6011" spans="1:12" ht="14.4" x14ac:dyDescent="0.3">
      <c r="A6011" s="8">
        <v>35416</v>
      </c>
      <c r="B6011" s="260">
        <v>720.97997999999995</v>
      </c>
      <c r="C6011" s="260">
        <v>727.669983</v>
      </c>
      <c r="D6011" s="260">
        <v>716.69000200000005</v>
      </c>
      <c r="E6011" s="260">
        <v>726.03997800000002</v>
      </c>
      <c r="F6011" s="261">
        <v>726.03997800000002</v>
      </c>
      <c r="G6011" s="260">
        <v>519840000</v>
      </c>
      <c r="H6011" s="263">
        <f t="shared" si="93"/>
        <v>7.0182226141703189E-3</v>
      </c>
      <c r="I6011" s="262"/>
      <c r="J6011" s="266">
        <v>6009</v>
      </c>
      <c r="K6011">
        <v>7.0182226141703189E-3</v>
      </c>
      <c r="L6011" s="267">
        <v>6.2574347613540259E-3</v>
      </c>
    </row>
    <row r="6012" spans="1:12" ht="14.4" x14ac:dyDescent="0.3">
      <c r="A6012" s="8">
        <v>35415</v>
      </c>
      <c r="B6012" s="260">
        <v>728.64001499999995</v>
      </c>
      <c r="C6012" s="260">
        <v>732.67999299999997</v>
      </c>
      <c r="D6012" s="260">
        <v>719.40002400000003</v>
      </c>
      <c r="E6012" s="260">
        <v>720.97997999999995</v>
      </c>
      <c r="F6012" s="261">
        <v>720.97997999999995</v>
      </c>
      <c r="G6012" s="260">
        <v>447560000</v>
      </c>
      <c r="H6012" s="263">
        <f t="shared" si="93"/>
        <v>-1.0512783874489784E-2</v>
      </c>
      <c r="I6012" s="262"/>
      <c r="J6012" s="266">
        <v>6010</v>
      </c>
      <c r="K6012">
        <v>-1.0512783874489784E-2</v>
      </c>
      <c r="L6012" s="267">
        <v>6.2592955621174036E-3</v>
      </c>
    </row>
    <row r="6013" spans="1:12" ht="14.4" x14ac:dyDescent="0.3">
      <c r="A6013" s="8">
        <v>35412</v>
      </c>
      <c r="B6013" s="260">
        <v>729.330017</v>
      </c>
      <c r="C6013" s="260">
        <v>731.40002400000003</v>
      </c>
      <c r="D6013" s="260">
        <v>721.96997099999999</v>
      </c>
      <c r="E6013" s="260">
        <v>728.64001499999995</v>
      </c>
      <c r="F6013" s="261">
        <v>728.64001499999995</v>
      </c>
      <c r="G6013" s="260">
        <v>458540000</v>
      </c>
      <c r="H6013" s="263">
        <f t="shared" si="93"/>
        <v>-9.0494036865394322E-4</v>
      </c>
      <c r="I6013" s="262"/>
      <c r="J6013" s="266">
        <v>6011</v>
      </c>
      <c r="K6013">
        <v>-9.0494036865394322E-4</v>
      </c>
      <c r="L6013" s="267">
        <v>6.2613418415086155E-3</v>
      </c>
    </row>
    <row r="6014" spans="1:12" ht="14.4" x14ac:dyDescent="0.3">
      <c r="A6014" s="8">
        <v>35411</v>
      </c>
      <c r="B6014" s="260">
        <v>740.72997999999995</v>
      </c>
      <c r="C6014" s="260">
        <v>744.85998500000005</v>
      </c>
      <c r="D6014" s="260">
        <v>729.29998799999998</v>
      </c>
      <c r="E6014" s="260">
        <v>729.29998799999998</v>
      </c>
      <c r="F6014" s="261">
        <v>729.29998799999998</v>
      </c>
      <c r="G6014" s="260">
        <v>492920000</v>
      </c>
      <c r="H6014" s="263">
        <f t="shared" si="93"/>
        <v>-1.5430713361972969E-2</v>
      </c>
      <c r="I6014" s="262"/>
      <c r="J6014" s="266">
        <v>6012</v>
      </c>
      <c r="K6014">
        <v>-1.5430713361972969E-2</v>
      </c>
      <c r="L6014" s="267">
        <v>6.2655033646086926E-3</v>
      </c>
    </row>
    <row r="6015" spans="1:12" ht="14.4" x14ac:dyDescent="0.3">
      <c r="A6015" s="8">
        <v>35410</v>
      </c>
      <c r="B6015" s="260">
        <v>747.53997800000002</v>
      </c>
      <c r="C6015" s="260">
        <v>747.53997800000002</v>
      </c>
      <c r="D6015" s="260">
        <v>732.75</v>
      </c>
      <c r="E6015" s="260">
        <v>740.72997999999995</v>
      </c>
      <c r="F6015" s="261">
        <v>740.72997999999995</v>
      </c>
      <c r="G6015" s="260">
        <v>494210000</v>
      </c>
      <c r="H6015" s="263">
        <f t="shared" si="93"/>
        <v>-9.1098780003978121E-3</v>
      </c>
      <c r="I6015" s="262"/>
      <c r="J6015" s="266">
        <v>6013</v>
      </c>
      <c r="K6015">
        <v>-9.1098780003978121E-3</v>
      </c>
      <c r="L6015" s="267">
        <v>6.2713369698945446E-3</v>
      </c>
    </row>
    <row r="6016" spans="1:12" ht="14.4" x14ac:dyDescent="0.3">
      <c r="A6016" s="8">
        <v>35409</v>
      </c>
      <c r="B6016" s="260">
        <v>749.76000999999997</v>
      </c>
      <c r="C6016" s="260">
        <v>753.42999299999997</v>
      </c>
      <c r="D6016" s="260">
        <v>747.02002000000005</v>
      </c>
      <c r="E6016" s="260">
        <v>747.53997800000002</v>
      </c>
      <c r="F6016" s="261">
        <v>747.53997800000002</v>
      </c>
      <c r="G6016" s="260">
        <v>446120000</v>
      </c>
      <c r="H6016" s="263">
        <f t="shared" si="93"/>
        <v>-2.9609901440328175E-3</v>
      </c>
      <c r="I6016" s="262"/>
      <c r="J6016" s="266">
        <v>6014</v>
      </c>
      <c r="K6016">
        <v>-2.9609901440328175E-3</v>
      </c>
      <c r="L6016" s="267">
        <v>6.2797951789784591E-3</v>
      </c>
    </row>
    <row r="6017" spans="1:12" ht="14.4" x14ac:dyDescent="0.3">
      <c r="A6017" s="8">
        <v>35408</v>
      </c>
      <c r="B6017" s="260">
        <v>739.59997599999997</v>
      </c>
      <c r="C6017" s="260">
        <v>749.76000999999997</v>
      </c>
      <c r="D6017" s="260">
        <v>739.59997599999997</v>
      </c>
      <c r="E6017" s="260">
        <v>749.76000999999997</v>
      </c>
      <c r="F6017" s="261">
        <v>749.76000999999997</v>
      </c>
      <c r="G6017" s="260">
        <v>381570000</v>
      </c>
      <c r="H6017" s="263">
        <f t="shared" si="93"/>
        <v>1.3737201635604159E-2</v>
      </c>
      <c r="I6017" s="262"/>
      <c r="J6017" s="266">
        <v>6015</v>
      </c>
      <c r="K6017">
        <v>1.3737201635604159E-2</v>
      </c>
      <c r="L6017" s="267">
        <v>6.281630935360695E-3</v>
      </c>
    </row>
    <row r="6018" spans="1:12" ht="14.4" x14ac:dyDescent="0.3">
      <c r="A6018" s="8">
        <v>35405</v>
      </c>
      <c r="B6018" s="260">
        <v>744.38000499999998</v>
      </c>
      <c r="C6018" s="260">
        <v>744.38000499999998</v>
      </c>
      <c r="D6018" s="260">
        <v>726.89001499999995</v>
      </c>
      <c r="E6018" s="260">
        <v>739.59997599999997</v>
      </c>
      <c r="F6018" s="261">
        <v>739.59997599999997</v>
      </c>
      <c r="G6018" s="260">
        <v>500860000</v>
      </c>
      <c r="H6018" s="263">
        <f t="shared" si="93"/>
        <v>-6.4214903246897579E-3</v>
      </c>
      <c r="I6018" s="262"/>
      <c r="J6018" s="266">
        <v>6016</v>
      </c>
      <c r="K6018">
        <v>-6.4214903246897579E-3</v>
      </c>
      <c r="L6018" s="267">
        <v>6.2862714640013525E-3</v>
      </c>
    </row>
    <row r="6019" spans="1:12" ht="14.4" x14ac:dyDescent="0.3">
      <c r="A6019" s="8">
        <v>35404</v>
      </c>
      <c r="B6019" s="260">
        <v>745.09997599999997</v>
      </c>
      <c r="C6019" s="260">
        <v>747.65002400000003</v>
      </c>
      <c r="D6019" s="260">
        <v>742.60998500000005</v>
      </c>
      <c r="E6019" s="260">
        <v>744.38000499999998</v>
      </c>
      <c r="F6019" s="261">
        <v>744.38000499999998</v>
      </c>
      <c r="G6019" s="260">
        <v>483710000</v>
      </c>
      <c r="H6019" s="263">
        <f t="shared" si="93"/>
        <v>-9.6627435671798603E-4</v>
      </c>
      <c r="I6019" s="262"/>
      <c r="J6019" s="266">
        <v>6017</v>
      </c>
      <c r="K6019">
        <v>-9.6627435671798603E-4</v>
      </c>
      <c r="L6019" s="267">
        <v>6.2957438984981417E-3</v>
      </c>
    </row>
    <row r="6020" spans="1:12" ht="14.4" x14ac:dyDescent="0.3">
      <c r="A6020" s="8">
        <v>35403</v>
      </c>
      <c r="B6020" s="260">
        <v>748.28002900000001</v>
      </c>
      <c r="C6020" s="260">
        <v>748.40002400000003</v>
      </c>
      <c r="D6020" s="260">
        <v>738.46002199999998</v>
      </c>
      <c r="E6020" s="260">
        <v>745.09997599999997</v>
      </c>
      <c r="F6020" s="261">
        <v>745.09997599999997</v>
      </c>
      <c r="G6020" s="260">
        <v>498240000</v>
      </c>
      <c r="H6020" s="263">
        <f t="shared" ref="H6020:H6083" si="94">(F6020-F6021)/F6021</f>
        <v>-4.2498167487509458E-3</v>
      </c>
      <c r="I6020" s="262"/>
      <c r="J6020" s="266">
        <v>6018</v>
      </c>
      <c r="K6020">
        <v>-4.2498167487509458E-3</v>
      </c>
      <c r="L6020" s="267">
        <v>6.3009064856935464E-3</v>
      </c>
    </row>
    <row r="6021" spans="1:12" ht="14.4" x14ac:dyDescent="0.3">
      <c r="A6021" s="8">
        <v>35402</v>
      </c>
      <c r="B6021" s="260">
        <v>756.55999799999995</v>
      </c>
      <c r="C6021" s="260">
        <v>761.75</v>
      </c>
      <c r="D6021" s="260">
        <v>747.580017</v>
      </c>
      <c r="E6021" s="260">
        <v>748.28002900000001</v>
      </c>
      <c r="F6021" s="261">
        <v>748.28002900000001</v>
      </c>
      <c r="G6021" s="260">
        <v>516160000</v>
      </c>
      <c r="H6021" s="263">
        <f t="shared" si="94"/>
        <v>-1.0944233136682358E-2</v>
      </c>
      <c r="I6021" s="262"/>
      <c r="J6021" s="266">
        <v>6019</v>
      </c>
      <c r="K6021">
        <v>-1.0944233136682358E-2</v>
      </c>
      <c r="L6021" s="267">
        <v>6.3027379591706961E-3</v>
      </c>
    </row>
    <row r="6022" spans="1:12" ht="14.4" x14ac:dyDescent="0.3">
      <c r="A6022" s="8">
        <v>35401</v>
      </c>
      <c r="B6022" s="260">
        <v>757.02002000000005</v>
      </c>
      <c r="C6022" s="260">
        <v>757.03002900000001</v>
      </c>
      <c r="D6022" s="260">
        <v>751.48999000000003</v>
      </c>
      <c r="E6022" s="260">
        <v>756.55999799999995</v>
      </c>
      <c r="F6022" s="261">
        <v>756.55999799999995</v>
      </c>
      <c r="G6022" s="260">
        <v>412520000</v>
      </c>
      <c r="H6022" s="263">
        <f t="shared" si="94"/>
        <v>-6.0767481420120764E-4</v>
      </c>
      <c r="I6022" s="262"/>
      <c r="J6022" s="266">
        <v>6020</v>
      </c>
      <c r="K6022">
        <v>-6.0767481420120764E-4</v>
      </c>
      <c r="L6022" s="267">
        <v>6.3034670380232669E-3</v>
      </c>
    </row>
    <row r="6023" spans="1:12" ht="14.4" x14ac:dyDescent="0.3">
      <c r="A6023" s="8">
        <v>35398</v>
      </c>
      <c r="B6023" s="260">
        <v>755</v>
      </c>
      <c r="C6023" s="260">
        <v>758.27002000000005</v>
      </c>
      <c r="D6023" s="260">
        <v>755</v>
      </c>
      <c r="E6023" s="260">
        <v>757.02002000000005</v>
      </c>
      <c r="F6023" s="261">
        <v>757.02002000000005</v>
      </c>
      <c r="G6023" s="260">
        <v>14990000</v>
      </c>
      <c r="H6023" s="263">
        <f t="shared" si="94"/>
        <v>2.6755231788080066E-3</v>
      </c>
      <c r="I6023" s="262"/>
      <c r="J6023" s="266">
        <v>6021</v>
      </c>
      <c r="K6023">
        <v>2.6755231788080066E-3</v>
      </c>
      <c r="L6023" s="267">
        <v>6.3147983874014711E-3</v>
      </c>
    </row>
    <row r="6024" spans="1:12" ht="14.4" x14ac:dyDescent="0.3">
      <c r="A6024" s="8">
        <v>35396</v>
      </c>
      <c r="B6024" s="260">
        <v>755.96002199999998</v>
      </c>
      <c r="C6024" s="260">
        <v>757.29998799999998</v>
      </c>
      <c r="D6024" s="260">
        <v>753.17999299999997</v>
      </c>
      <c r="E6024" s="260">
        <v>755</v>
      </c>
      <c r="F6024" s="261">
        <v>755</v>
      </c>
      <c r="G6024" s="260">
        <v>377780000</v>
      </c>
      <c r="H6024" s="263">
        <f t="shared" si="94"/>
        <v>-1.2699375258761777E-3</v>
      </c>
      <c r="I6024" s="262"/>
      <c r="J6024" s="266">
        <v>6022</v>
      </c>
      <c r="K6024">
        <v>-1.2699375258761777E-3</v>
      </c>
      <c r="L6024" s="267">
        <v>6.3162974574167341E-3</v>
      </c>
    </row>
    <row r="6025" spans="1:12" ht="14.4" x14ac:dyDescent="0.3">
      <c r="A6025" s="8">
        <v>35395</v>
      </c>
      <c r="B6025" s="260">
        <v>757.03002900000001</v>
      </c>
      <c r="C6025" s="260">
        <v>762.11999500000002</v>
      </c>
      <c r="D6025" s="260">
        <v>752.830017</v>
      </c>
      <c r="E6025" s="260">
        <v>755.96002199999998</v>
      </c>
      <c r="F6025" s="261">
        <v>755.96002199999998</v>
      </c>
      <c r="G6025" s="260">
        <v>527380000</v>
      </c>
      <c r="H6025" s="263">
        <f t="shared" si="94"/>
        <v>-1.4134274190066936E-3</v>
      </c>
      <c r="I6025" s="262"/>
      <c r="J6025" s="266">
        <v>6023</v>
      </c>
      <c r="K6025">
        <v>-1.4134274190066936E-3</v>
      </c>
      <c r="L6025" s="267">
        <v>6.3200399597154672E-3</v>
      </c>
    </row>
    <row r="6026" spans="1:12" ht="14.4" x14ac:dyDescent="0.3">
      <c r="A6026" s="8">
        <v>35394</v>
      </c>
      <c r="B6026" s="260">
        <v>748.72997999999995</v>
      </c>
      <c r="C6026" s="260">
        <v>757.04998799999998</v>
      </c>
      <c r="D6026" s="260">
        <v>747.98999000000003</v>
      </c>
      <c r="E6026" s="260">
        <v>757.03002900000001</v>
      </c>
      <c r="F6026" s="261">
        <v>757.03002900000001</v>
      </c>
      <c r="G6026" s="260">
        <v>475260000</v>
      </c>
      <c r="H6026" s="263">
        <f t="shared" si="94"/>
        <v>1.1085503748627854E-2</v>
      </c>
      <c r="I6026" s="262"/>
      <c r="J6026" s="266">
        <v>6024</v>
      </c>
      <c r="K6026">
        <v>1.1085503748627854E-2</v>
      </c>
      <c r="L6026" s="267">
        <v>6.320808610521365E-3</v>
      </c>
    </row>
    <row r="6027" spans="1:12" ht="14.4" x14ac:dyDescent="0.3">
      <c r="A6027" s="8">
        <v>35391</v>
      </c>
      <c r="B6027" s="260">
        <v>742.75</v>
      </c>
      <c r="C6027" s="260">
        <v>748.72997999999995</v>
      </c>
      <c r="D6027" s="260">
        <v>742.75</v>
      </c>
      <c r="E6027" s="260">
        <v>748.72997999999995</v>
      </c>
      <c r="F6027" s="261">
        <v>748.72997999999995</v>
      </c>
      <c r="G6027" s="260">
        <v>525210000</v>
      </c>
      <c r="H6027" s="263">
        <f t="shared" si="94"/>
        <v>8.051134298216028E-3</v>
      </c>
      <c r="I6027" s="262"/>
      <c r="J6027" s="266">
        <v>6025</v>
      </c>
      <c r="K6027">
        <v>8.051134298216028E-3</v>
      </c>
      <c r="L6027" s="267">
        <v>6.3235676030824785E-3</v>
      </c>
    </row>
    <row r="6028" spans="1:12" ht="14.4" x14ac:dyDescent="0.3">
      <c r="A6028" s="8">
        <v>35390</v>
      </c>
      <c r="B6028" s="260">
        <v>743.95001200000002</v>
      </c>
      <c r="C6028" s="260">
        <v>745.20001200000002</v>
      </c>
      <c r="D6028" s="260">
        <v>741.080017</v>
      </c>
      <c r="E6028" s="260">
        <v>742.75</v>
      </c>
      <c r="F6028" s="261">
        <v>742.75</v>
      </c>
      <c r="G6028" s="260">
        <v>464430000</v>
      </c>
      <c r="H6028" s="263">
        <f t="shared" si="94"/>
        <v>-1.6130277312234457E-3</v>
      </c>
      <c r="I6028" s="262"/>
      <c r="J6028" s="266">
        <v>6026</v>
      </c>
      <c r="K6028">
        <v>-1.6130277312234457E-3</v>
      </c>
      <c r="L6028" s="267">
        <v>6.3240163868309466E-3</v>
      </c>
    </row>
    <row r="6029" spans="1:12" ht="14.4" x14ac:dyDescent="0.3">
      <c r="A6029" s="8">
        <v>35389</v>
      </c>
      <c r="B6029" s="260">
        <v>742.15997300000004</v>
      </c>
      <c r="C6029" s="260">
        <v>746.98999000000003</v>
      </c>
      <c r="D6029" s="260">
        <v>740.40002400000003</v>
      </c>
      <c r="E6029" s="260">
        <v>743.95001200000002</v>
      </c>
      <c r="F6029" s="261">
        <v>743.95001200000002</v>
      </c>
      <c r="G6029" s="260">
        <v>497900000</v>
      </c>
      <c r="H6029" s="263">
        <f t="shared" si="94"/>
        <v>2.4119314772045497E-3</v>
      </c>
      <c r="I6029" s="262"/>
      <c r="J6029" s="266">
        <v>6027</v>
      </c>
      <c r="K6029">
        <v>2.4119314772045497E-3</v>
      </c>
      <c r="L6029" s="267">
        <v>6.3252355116259085E-3</v>
      </c>
    </row>
    <row r="6030" spans="1:12" ht="14.4" x14ac:dyDescent="0.3">
      <c r="A6030" s="8">
        <v>35388</v>
      </c>
      <c r="B6030" s="260">
        <v>737.02002000000005</v>
      </c>
      <c r="C6030" s="260">
        <v>742.17999299999997</v>
      </c>
      <c r="D6030" s="260">
        <v>736.86999500000002</v>
      </c>
      <c r="E6030" s="260">
        <v>742.15997300000004</v>
      </c>
      <c r="F6030" s="261">
        <v>742.15997300000004</v>
      </c>
      <c r="G6030" s="260">
        <v>461980000</v>
      </c>
      <c r="H6030" s="263">
        <f t="shared" si="94"/>
        <v>6.9739665959141668E-3</v>
      </c>
      <c r="I6030" s="262"/>
      <c r="J6030" s="266">
        <v>6028</v>
      </c>
      <c r="K6030">
        <v>6.9739665959141668E-3</v>
      </c>
      <c r="L6030" s="267">
        <v>6.3269455623063816E-3</v>
      </c>
    </row>
    <row r="6031" spans="1:12" ht="14.4" x14ac:dyDescent="0.3">
      <c r="A6031" s="8">
        <v>35387</v>
      </c>
      <c r="B6031" s="260">
        <v>737.61999500000002</v>
      </c>
      <c r="C6031" s="260">
        <v>739.23999000000003</v>
      </c>
      <c r="D6031" s="260">
        <v>734.39001499999995</v>
      </c>
      <c r="E6031" s="260">
        <v>737.02002000000005</v>
      </c>
      <c r="F6031" s="261">
        <v>737.02002000000005</v>
      </c>
      <c r="G6031" s="260">
        <v>388520000</v>
      </c>
      <c r="H6031" s="263">
        <f t="shared" si="94"/>
        <v>-8.1339308053867516E-4</v>
      </c>
      <c r="I6031" s="262"/>
      <c r="J6031" s="266">
        <v>6029</v>
      </c>
      <c r="K6031">
        <v>-8.1339308053867516E-4</v>
      </c>
      <c r="L6031" s="267">
        <v>6.3309150976866638E-3</v>
      </c>
    </row>
    <row r="6032" spans="1:12" ht="14.4" x14ac:dyDescent="0.3">
      <c r="A6032" s="8">
        <v>35384</v>
      </c>
      <c r="B6032" s="260">
        <v>735.88000499999998</v>
      </c>
      <c r="C6032" s="260">
        <v>741.919983</v>
      </c>
      <c r="D6032" s="260">
        <v>735.15002400000003</v>
      </c>
      <c r="E6032" s="260">
        <v>737.61999500000002</v>
      </c>
      <c r="F6032" s="261">
        <v>737.61999500000002</v>
      </c>
      <c r="G6032" s="260">
        <v>529100000</v>
      </c>
      <c r="H6032" s="263">
        <f t="shared" si="94"/>
        <v>2.3645023484501855E-3</v>
      </c>
      <c r="I6032" s="262"/>
      <c r="J6032" s="266">
        <v>6030</v>
      </c>
      <c r="K6032">
        <v>2.3645023484501855E-3</v>
      </c>
      <c r="L6032" s="267">
        <v>6.3329591779044654E-3</v>
      </c>
    </row>
    <row r="6033" spans="1:12" ht="14.4" x14ac:dyDescent="0.3">
      <c r="A6033" s="8">
        <v>35383</v>
      </c>
      <c r="B6033" s="260">
        <v>731.13000499999998</v>
      </c>
      <c r="C6033" s="260">
        <v>735.98999000000003</v>
      </c>
      <c r="D6033" s="260">
        <v>729.20001200000002</v>
      </c>
      <c r="E6033" s="260">
        <v>735.88000499999998</v>
      </c>
      <c r="F6033" s="261">
        <v>735.88000499999998</v>
      </c>
      <c r="G6033" s="260">
        <v>480350000</v>
      </c>
      <c r="H6033" s="263">
        <f t="shared" si="94"/>
        <v>6.4967925916267107E-3</v>
      </c>
      <c r="I6033" s="262"/>
      <c r="J6033" s="266">
        <v>6031</v>
      </c>
      <c r="K6033">
        <v>6.4967925916267107E-3</v>
      </c>
      <c r="L6033" s="267">
        <v>6.3334533659946306E-3</v>
      </c>
    </row>
    <row r="6034" spans="1:12" ht="14.4" x14ac:dyDescent="0.3">
      <c r="A6034" s="8">
        <v>35382</v>
      </c>
      <c r="B6034" s="260">
        <v>729.55999799999995</v>
      </c>
      <c r="C6034" s="260">
        <v>732.10998500000005</v>
      </c>
      <c r="D6034" s="260">
        <v>728.03002900000001</v>
      </c>
      <c r="E6034" s="260">
        <v>731.13000499999998</v>
      </c>
      <c r="F6034" s="261">
        <v>731.13000499999998</v>
      </c>
      <c r="G6034" s="260">
        <v>429840000</v>
      </c>
      <c r="H6034" s="263">
        <f t="shared" si="94"/>
        <v>2.1519916172816709E-3</v>
      </c>
      <c r="I6034" s="262"/>
      <c r="J6034" s="266">
        <v>6032</v>
      </c>
      <c r="K6034">
        <v>2.1519916172816709E-3</v>
      </c>
      <c r="L6034" s="267">
        <v>6.3387468734899454E-3</v>
      </c>
    </row>
    <row r="6035" spans="1:12" ht="14.4" x14ac:dyDescent="0.3">
      <c r="A6035" s="8">
        <v>35381</v>
      </c>
      <c r="B6035" s="260">
        <v>731.86999500000002</v>
      </c>
      <c r="C6035" s="260">
        <v>733.03997800000002</v>
      </c>
      <c r="D6035" s="260">
        <v>728.20001200000002</v>
      </c>
      <c r="E6035" s="260">
        <v>729.55999799999995</v>
      </c>
      <c r="F6035" s="261">
        <v>729.55999799999995</v>
      </c>
      <c r="G6035" s="260">
        <v>471740000</v>
      </c>
      <c r="H6035" s="263">
        <f t="shared" si="94"/>
        <v>-3.1562941721638236E-3</v>
      </c>
      <c r="I6035" s="262"/>
      <c r="J6035" s="266">
        <v>6033</v>
      </c>
      <c r="K6035">
        <v>-3.1562941721638236E-3</v>
      </c>
      <c r="L6035" s="267">
        <v>6.33911571239175E-3</v>
      </c>
    </row>
    <row r="6036" spans="1:12" ht="14.4" x14ac:dyDescent="0.3">
      <c r="A6036" s="8">
        <v>35380</v>
      </c>
      <c r="B6036" s="260">
        <v>730.82000700000003</v>
      </c>
      <c r="C6036" s="260">
        <v>732.59997599999997</v>
      </c>
      <c r="D6036" s="260">
        <v>729.94000200000005</v>
      </c>
      <c r="E6036" s="260">
        <v>731.86999500000002</v>
      </c>
      <c r="F6036" s="261">
        <v>731.86999500000002</v>
      </c>
      <c r="G6036" s="260">
        <v>353960000</v>
      </c>
      <c r="H6036" s="263">
        <f t="shared" si="94"/>
        <v>1.4367258558097805E-3</v>
      </c>
      <c r="I6036" s="262"/>
      <c r="J6036" s="266">
        <v>6034</v>
      </c>
      <c r="K6036">
        <v>1.4367258558097805E-3</v>
      </c>
      <c r="L6036" s="267">
        <v>6.3398735923646107E-3</v>
      </c>
    </row>
    <row r="6037" spans="1:12" ht="14.4" x14ac:dyDescent="0.3">
      <c r="A6037" s="8">
        <v>35377</v>
      </c>
      <c r="B6037" s="260">
        <v>727.65002400000003</v>
      </c>
      <c r="C6037" s="260">
        <v>730.82000700000003</v>
      </c>
      <c r="D6037" s="260">
        <v>725.21997099999999</v>
      </c>
      <c r="E6037" s="260">
        <v>730.82000700000003</v>
      </c>
      <c r="F6037" s="261">
        <v>730.82000700000003</v>
      </c>
      <c r="G6037" s="260">
        <v>402320000</v>
      </c>
      <c r="H6037" s="263">
        <f t="shared" si="94"/>
        <v>4.3564665642064236E-3</v>
      </c>
      <c r="I6037" s="262"/>
      <c r="J6037" s="266">
        <v>6035</v>
      </c>
      <c r="K6037">
        <v>4.3564665642064236E-3</v>
      </c>
      <c r="L6037" s="267">
        <v>6.3409815423032846E-3</v>
      </c>
    </row>
    <row r="6038" spans="1:12" ht="14.4" x14ac:dyDescent="0.3">
      <c r="A6038" s="8">
        <v>35376</v>
      </c>
      <c r="B6038" s="260">
        <v>724.59002699999996</v>
      </c>
      <c r="C6038" s="260">
        <v>729.48999000000003</v>
      </c>
      <c r="D6038" s="260">
        <v>722.22997999999995</v>
      </c>
      <c r="E6038" s="260">
        <v>727.65002400000003</v>
      </c>
      <c r="F6038" s="261">
        <v>727.65002400000003</v>
      </c>
      <c r="G6038" s="260">
        <v>502530000</v>
      </c>
      <c r="H6038" s="263">
        <f t="shared" si="94"/>
        <v>4.2230735808899932E-3</v>
      </c>
      <c r="I6038" s="262"/>
      <c r="J6038" s="266">
        <v>6036</v>
      </c>
      <c r="K6038">
        <v>4.2230735808899932E-3</v>
      </c>
      <c r="L6038" s="267">
        <v>6.3418725065002126E-3</v>
      </c>
    </row>
    <row r="6039" spans="1:12" ht="14.4" x14ac:dyDescent="0.3">
      <c r="A6039" s="8">
        <v>35375</v>
      </c>
      <c r="B6039" s="260">
        <v>714.14001499999995</v>
      </c>
      <c r="C6039" s="260">
        <v>724.59997599999997</v>
      </c>
      <c r="D6039" s="260">
        <v>712.830017</v>
      </c>
      <c r="E6039" s="260">
        <v>724.59002699999996</v>
      </c>
      <c r="F6039" s="261">
        <v>724.59002699999996</v>
      </c>
      <c r="G6039" s="260">
        <v>509600000</v>
      </c>
      <c r="H6039" s="263">
        <f t="shared" si="94"/>
        <v>1.4633001625038496E-2</v>
      </c>
      <c r="I6039" s="262"/>
      <c r="J6039" s="266">
        <v>6037</v>
      </c>
      <c r="K6039">
        <v>1.4633001625038496E-2</v>
      </c>
      <c r="L6039" s="267">
        <v>6.3430580702392644E-3</v>
      </c>
    </row>
    <row r="6040" spans="1:12" ht="14.4" x14ac:dyDescent="0.3">
      <c r="A6040" s="8">
        <v>35374</v>
      </c>
      <c r="B6040" s="260">
        <v>706.72997999999995</v>
      </c>
      <c r="C6040" s="260">
        <v>714.55999799999995</v>
      </c>
      <c r="D6040" s="260">
        <v>706.72997999999995</v>
      </c>
      <c r="E6040" s="260">
        <v>714.14001499999995</v>
      </c>
      <c r="F6040" s="261">
        <v>714.14001499999995</v>
      </c>
      <c r="G6040" s="260">
        <v>486660000</v>
      </c>
      <c r="H6040" s="263">
        <f t="shared" si="94"/>
        <v>1.0484959191910882E-2</v>
      </c>
      <c r="I6040" s="262"/>
      <c r="J6040" s="266">
        <v>6038</v>
      </c>
      <c r="K6040">
        <v>1.0484959191910882E-2</v>
      </c>
      <c r="L6040" s="267">
        <v>6.3538852859461991E-3</v>
      </c>
    </row>
    <row r="6041" spans="1:12" ht="14.4" x14ac:dyDescent="0.3">
      <c r="A6041" s="8">
        <v>35373</v>
      </c>
      <c r="B6041" s="260">
        <v>703.77002000000005</v>
      </c>
      <c r="C6041" s="260">
        <v>707.02002000000005</v>
      </c>
      <c r="D6041" s="260">
        <v>702.84002699999996</v>
      </c>
      <c r="E6041" s="260">
        <v>706.72997999999995</v>
      </c>
      <c r="F6041" s="261">
        <v>706.72997999999995</v>
      </c>
      <c r="G6041" s="260">
        <v>398790000</v>
      </c>
      <c r="H6041" s="263">
        <f t="shared" si="94"/>
        <v>4.2058625913049125E-3</v>
      </c>
      <c r="I6041" s="262"/>
      <c r="J6041" s="266">
        <v>6039</v>
      </c>
      <c r="K6041">
        <v>4.2058625913049125E-3</v>
      </c>
      <c r="L6041" s="267">
        <v>6.3563756019261331E-3</v>
      </c>
    </row>
    <row r="6042" spans="1:12" ht="14.4" x14ac:dyDescent="0.3">
      <c r="A6042" s="8">
        <v>35370</v>
      </c>
      <c r="B6042" s="260">
        <v>705.27002000000005</v>
      </c>
      <c r="C6042" s="260">
        <v>708.59997599999997</v>
      </c>
      <c r="D6042" s="260">
        <v>701.29998799999998</v>
      </c>
      <c r="E6042" s="260">
        <v>703.77002000000005</v>
      </c>
      <c r="F6042" s="261">
        <v>703.77002000000005</v>
      </c>
      <c r="G6042" s="260">
        <v>465510000</v>
      </c>
      <c r="H6042" s="263">
        <f t="shared" si="94"/>
        <v>-2.1268449777575968E-3</v>
      </c>
      <c r="I6042" s="262"/>
      <c r="J6042" s="266">
        <v>6040</v>
      </c>
      <c r="K6042">
        <v>-2.1268449777575968E-3</v>
      </c>
      <c r="L6042" s="267">
        <v>6.3563995899499019E-3</v>
      </c>
    </row>
    <row r="6043" spans="1:12" ht="14.4" x14ac:dyDescent="0.3">
      <c r="A6043" s="8">
        <v>35369</v>
      </c>
      <c r="B6043" s="260">
        <v>700.90002400000003</v>
      </c>
      <c r="C6043" s="260">
        <v>706.60998500000005</v>
      </c>
      <c r="D6043" s="260">
        <v>700.34997599999997</v>
      </c>
      <c r="E6043" s="260">
        <v>705.27002000000005</v>
      </c>
      <c r="F6043" s="261">
        <v>705.27002000000005</v>
      </c>
      <c r="G6043" s="260">
        <v>482840000</v>
      </c>
      <c r="H6043" s="263">
        <f t="shared" si="94"/>
        <v>6.2348349983791899E-3</v>
      </c>
      <c r="I6043" s="262"/>
      <c r="J6043" s="266">
        <v>6041</v>
      </c>
      <c r="K6043">
        <v>6.2348349983791899E-3</v>
      </c>
      <c r="L6043" s="267">
        <v>6.377878134084595E-3</v>
      </c>
    </row>
    <row r="6044" spans="1:12" ht="14.4" x14ac:dyDescent="0.3">
      <c r="A6044" s="8">
        <v>35368</v>
      </c>
      <c r="B6044" s="260">
        <v>701.5</v>
      </c>
      <c r="C6044" s="260">
        <v>703.44000200000005</v>
      </c>
      <c r="D6044" s="260">
        <v>700.04998799999998</v>
      </c>
      <c r="E6044" s="260">
        <v>700.90002400000003</v>
      </c>
      <c r="F6044" s="261">
        <v>700.90002400000003</v>
      </c>
      <c r="G6044" s="260">
        <v>437770000</v>
      </c>
      <c r="H6044" s="263">
        <f t="shared" si="94"/>
        <v>-8.5527583749104728E-4</v>
      </c>
      <c r="I6044" s="262"/>
      <c r="J6044" s="266">
        <v>6042</v>
      </c>
      <c r="K6044">
        <v>-8.5527583749104728E-4</v>
      </c>
      <c r="L6044" s="267">
        <v>6.3815850910212022E-3</v>
      </c>
    </row>
    <row r="6045" spans="1:12" ht="14.4" x14ac:dyDescent="0.3">
      <c r="A6045" s="8">
        <v>35367</v>
      </c>
      <c r="B6045" s="260">
        <v>697.26000999999997</v>
      </c>
      <c r="C6045" s="260">
        <v>703.25</v>
      </c>
      <c r="D6045" s="260">
        <v>696.21997099999999</v>
      </c>
      <c r="E6045" s="260">
        <v>701.5</v>
      </c>
      <c r="F6045" s="261">
        <v>701.5</v>
      </c>
      <c r="G6045" s="260">
        <v>443890000</v>
      </c>
      <c r="H6045" s="263">
        <f t="shared" si="94"/>
        <v>6.0809309858456308E-3</v>
      </c>
      <c r="I6045" s="262"/>
      <c r="J6045" s="266">
        <v>6043</v>
      </c>
      <c r="K6045">
        <v>6.0809309858456308E-3</v>
      </c>
      <c r="L6045" s="267">
        <v>6.3844613802609652E-3</v>
      </c>
    </row>
    <row r="6046" spans="1:12" ht="14.4" x14ac:dyDescent="0.3">
      <c r="A6046" s="8">
        <v>35366</v>
      </c>
      <c r="B6046" s="260">
        <v>700.919983</v>
      </c>
      <c r="C6046" s="260">
        <v>705.40002400000003</v>
      </c>
      <c r="D6046" s="260">
        <v>697.25</v>
      </c>
      <c r="E6046" s="260">
        <v>697.26000999999997</v>
      </c>
      <c r="F6046" s="261">
        <v>697.26000999999997</v>
      </c>
      <c r="G6046" s="260">
        <v>383620000</v>
      </c>
      <c r="H6046" s="263">
        <f t="shared" si="94"/>
        <v>-5.2216702173834813E-3</v>
      </c>
      <c r="I6046" s="262"/>
      <c r="J6046" s="266">
        <v>6044</v>
      </c>
      <c r="K6046">
        <v>-5.2216702173834813E-3</v>
      </c>
      <c r="L6046" s="267">
        <v>6.3892546712602119E-3</v>
      </c>
    </row>
    <row r="6047" spans="1:12" ht="14.4" x14ac:dyDescent="0.3">
      <c r="A6047" s="8">
        <v>35363</v>
      </c>
      <c r="B6047" s="260">
        <v>702.28997800000002</v>
      </c>
      <c r="C6047" s="260">
        <v>704.10998500000005</v>
      </c>
      <c r="D6047" s="260">
        <v>700.53002900000001</v>
      </c>
      <c r="E6047" s="260">
        <v>700.919983</v>
      </c>
      <c r="F6047" s="261">
        <v>700.919983</v>
      </c>
      <c r="G6047" s="260">
        <v>367640000</v>
      </c>
      <c r="H6047" s="263">
        <f t="shared" si="94"/>
        <v>-1.9507540231479953E-3</v>
      </c>
      <c r="I6047" s="262"/>
      <c r="J6047" s="266">
        <v>6045</v>
      </c>
      <c r="K6047">
        <v>-1.9507540231479953E-3</v>
      </c>
      <c r="L6047" s="267">
        <v>6.3943229209576851E-3</v>
      </c>
    </row>
    <row r="6048" spans="1:12" ht="14.4" x14ac:dyDescent="0.3">
      <c r="A6048" s="8">
        <v>35362</v>
      </c>
      <c r="B6048" s="260">
        <v>707.27002000000005</v>
      </c>
      <c r="C6048" s="260">
        <v>708.25</v>
      </c>
      <c r="D6048" s="260">
        <v>702.10998500000005</v>
      </c>
      <c r="E6048" s="260">
        <v>702.28997800000002</v>
      </c>
      <c r="F6048" s="261">
        <v>702.28997800000002</v>
      </c>
      <c r="G6048" s="260">
        <v>418970000</v>
      </c>
      <c r="H6048" s="263">
        <f t="shared" si="94"/>
        <v>-7.0412174405469997E-3</v>
      </c>
      <c r="I6048" s="262"/>
      <c r="J6048" s="266">
        <v>6046</v>
      </c>
      <c r="K6048">
        <v>-7.0412174405469997E-3</v>
      </c>
      <c r="L6048" s="267">
        <v>6.3948403441188165E-3</v>
      </c>
    </row>
    <row r="6049" spans="1:12" ht="14.4" x14ac:dyDescent="0.3">
      <c r="A6049" s="8">
        <v>35361</v>
      </c>
      <c r="B6049" s="260">
        <v>706.57000700000003</v>
      </c>
      <c r="C6049" s="260">
        <v>707.30999799999995</v>
      </c>
      <c r="D6049" s="260">
        <v>700.97997999999995</v>
      </c>
      <c r="E6049" s="260">
        <v>707.27002000000005</v>
      </c>
      <c r="F6049" s="261">
        <v>707.27002000000005</v>
      </c>
      <c r="G6049" s="260">
        <v>442170000</v>
      </c>
      <c r="H6049" s="263">
        <f t="shared" si="94"/>
        <v>9.9071994716018658E-4</v>
      </c>
      <c r="I6049" s="262"/>
      <c r="J6049" s="266">
        <v>6047</v>
      </c>
      <c r="K6049">
        <v>9.9071994716018658E-4</v>
      </c>
      <c r="L6049" s="267">
        <v>6.394891585827964E-3</v>
      </c>
    </row>
    <row r="6050" spans="1:12" ht="14.4" x14ac:dyDescent="0.3">
      <c r="A6050" s="8">
        <v>35360</v>
      </c>
      <c r="B6050" s="260">
        <v>709.84997599999997</v>
      </c>
      <c r="C6050" s="260">
        <v>709.84997599999997</v>
      </c>
      <c r="D6050" s="260">
        <v>704.54998799999998</v>
      </c>
      <c r="E6050" s="260">
        <v>706.57000700000003</v>
      </c>
      <c r="F6050" s="261">
        <v>706.57000700000003</v>
      </c>
      <c r="G6050" s="260">
        <v>410790000</v>
      </c>
      <c r="H6050" s="263">
        <f t="shared" si="94"/>
        <v>-4.6206509979510616E-3</v>
      </c>
      <c r="I6050" s="262"/>
      <c r="J6050" s="266">
        <v>6048</v>
      </c>
      <c r="K6050">
        <v>-4.6206509979510616E-3</v>
      </c>
      <c r="L6050" s="267">
        <v>6.3988187678173511E-3</v>
      </c>
    </row>
    <row r="6051" spans="1:12" ht="14.4" x14ac:dyDescent="0.3">
      <c r="A6051" s="8">
        <v>35359</v>
      </c>
      <c r="B6051" s="260">
        <v>710.82000700000003</v>
      </c>
      <c r="C6051" s="260">
        <v>714.09997599999997</v>
      </c>
      <c r="D6051" s="260">
        <v>707.71002199999998</v>
      </c>
      <c r="E6051" s="260">
        <v>709.84997599999997</v>
      </c>
      <c r="F6051" s="261">
        <v>709.84997599999997</v>
      </c>
      <c r="G6051" s="260">
        <v>414630000</v>
      </c>
      <c r="H6051" s="263">
        <f t="shared" si="94"/>
        <v>-1.3646647399445844E-3</v>
      </c>
      <c r="I6051" s="262"/>
      <c r="J6051" s="266">
        <v>6049</v>
      </c>
      <c r="K6051">
        <v>-1.3646647399445844E-3</v>
      </c>
      <c r="L6051" s="267">
        <v>6.4031256354393643E-3</v>
      </c>
    </row>
    <row r="6052" spans="1:12" ht="14.4" x14ac:dyDescent="0.3">
      <c r="A6052" s="8">
        <v>35356</v>
      </c>
      <c r="B6052" s="260">
        <v>706.98999000000003</v>
      </c>
      <c r="C6052" s="260">
        <v>711.03997800000002</v>
      </c>
      <c r="D6052" s="260">
        <v>706.10998500000005</v>
      </c>
      <c r="E6052" s="260">
        <v>710.82000700000003</v>
      </c>
      <c r="F6052" s="261">
        <v>710.82000700000003</v>
      </c>
      <c r="G6052" s="260">
        <v>473020000</v>
      </c>
      <c r="H6052" s="263">
        <f t="shared" si="94"/>
        <v>5.4173567577668223E-3</v>
      </c>
      <c r="I6052" s="262"/>
      <c r="J6052" s="266">
        <v>6050</v>
      </c>
      <c r="K6052">
        <v>5.4173567577668223E-3</v>
      </c>
      <c r="L6052" s="267">
        <v>6.4111023720301256E-3</v>
      </c>
    </row>
    <row r="6053" spans="1:12" ht="14.4" x14ac:dyDescent="0.3">
      <c r="A6053" s="8">
        <v>35355</v>
      </c>
      <c r="B6053" s="260">
        <v>705</v>
      </c>
      <c r="C6053" s="260">
        <v>708.52002000000005</v>
      </c>
      <c r="D6053" s="260">
        <v>704.76000999999997</v>
      </c>
      <c r="E6053" s="260">
        <v>706.98999000000003</v>
      </c>
      <c r="F6053" s="261">
        <v>706.98999000000003</v>
      </c>
      <c r="G6053" s="260">
        <v>478550000</v>
      </c>
      <c r="H6053" s="263">
        <f t="shared" si="94"/>
        <v>3.6626639299441009E-3</v>
      </c>
      <c r="I6053" s="262"/>
      <c r="J6053" s="266">
        <v>6051</v>
      </c>
      <c r="K6053">
        <v>3.6626639299441009E-3</v>
      </c>
      <c r="L6053" s="267">
        <v>6.4156955637247777E-3</v>
      </c>
    </row>
    <row r="6054" spans="1:12" ht="14.4" x14ac:dyDescent="0.3">
      <c r="A6054" s="8">
        <v>35354</v>
      </c>
      <c r="B6054" s="260">
        <v>702.57000700000003</v>
      </c>
      <c r="C6054" s="260">
        <v>704.419983</v>
      </c>
      <c r="D6054" s="260">
        <v>699.15002400000003</v>
      </c>
      <c r="E6054" s="260">
        <v>704.40997300000004</v>
      </c>
      <c r="F6054" s="261">
        <v>704.40997300000004</v>
      </c>
      <c r="G6054" s="260">
        <v>441410000</v>
      </c>
      <c r="H6054" s="263">
        <f t="shared" si="94"/>
        <v>2.6189076984039312E-3</v>
      </c>
      <c r="I6054" s="262"/>
      <c r="J6054" s="266">
        <v>6052</v>
      </c>
      <c r="K6054">
        <v>2.6189076984039312E-3</v>
      </c>
      <c r="L6054" s="267">
        <v>6.4198365796180219E-3</v>
      </c>
    </row>
    <row r="6055" spans="1:12" ht="14.4" x14ac:dyDescent="0.3">
      <c r="A6055" s="8">
        <v>35353</v>
      </c>
      <c r="B6055" s="260">
        <v>703.53997800000002</v>
      </c>
      <c r="C6055" s="260">
        <v>708.07000700000003</v>
      </c>
      <c r="D6055" s="260">
        <v>699.07000700000003</v>
      </c>
      <c r="E6055" s="260">
        <v>702.57000700000003</v>
      </c>
      <c r="F6055" s="261">
        <v>702.57000700000003</v>
      </c>
      <c r="G6055" s="260">
        <v>458980000</v>
      </c>
      <c r="H6055" s="263">
        <f t="shared" si="94"/>
        <v>-1.3787006145086283E-3</v>
      </c>
      <c r="I6055" s="262"/>
      <c r="J6055" s="266">
        <v>6053</v>
      </c>
      <c r="K6055">
        <v>-1.3787006145086283E-3</v>
      </c>
      <c r="L6055" s="267">
        <v>6.4220068587159994E-3</v>
      </c>
    </row>
    <row r="6056" spans="1:12" ht="14.4" x14ac:dyDescent="0.3">
      <c r="A6056" s="8">
        <v>35352</v>
      </c>
      <c r="B6056" s="260">
        <v>700.65997300000004</v>
      </c>
      <c r="C6056" s="260">
        <v>705.15997300000004</v>
      </c>
      <c r="D6056" s="260">
        <v>700.65997300000004</v>
      </c>
      <c r="E6056" s="260">
        <v>703.53997800000002</v>
      </c>
      <c r="F6056" s="261">
        <v>703.53997800000002</v>
      </c>
      <c r="G6056" s="260">
        <v>322000000</v>
      </c>
      <c r="H6056" s="263">
        <f t="shared" si="94"/>
        <v>4.1104174792071114E-3</v>
      </c>
      <c r="I6056" s="262"/>
      <c r="J6056" s="266">
        <v>6054</v>
      </c>
      <c r="K6056">
        <v>4.1104174792071114E-3</v>
      </c>
      <c r="L6056" s="267">
        <v>6.4276953850314891E-3</v>
      </c>
    </row>
    <row r="6057" spans="1:12" ht="14.4" x14ac:dyDescent="0.3">
      <c r="A6057" s="8">
        <v>35349</v>
      </c>
      <c r="B6057" s="260">
        <v>694.60998500000005</v>
      </c>
      <c r="C6057" s="260">
        <v>700.669983</v>
      </c>
      <c r="D6057" s="260">
        <v>694.60998500000005</v>
      </c>
      <c r="E6057" s="260">
        <v>700.65997300000004</v>
      </c>
      <c r="F6057" s="261">
        <v>700.65997300000004</v>
      </c>
      <c r="G6057" s="260">
        <v>396050000</v>
      </c>
      <c r="H6057" s="263">
        <f t="shared" si="94"/>
        <v>8.7099064664323596E-3</v>
      </c>
      <c r="I6057" s="262"/>
      <c r="J6057" s="266">
        <v>6055</v>
      </c>
      <c r="K6057">
        <v>8.7099064664323596E-3</v>
      </c>
      <c r="L6057" s="267">
        <v>6.4279234636469918E-3</v>
      </c>
    </row>
    <row r="6058" spans="1:12" ht="14.4" x14ac:dyDescent="0.3">
      <c r="A6058" s="8">
        <v>35348</v>
      </c>
      <c r="B6058" s="260">
        <v>696.73999000000003</v>
      </c>
      <c r="C6058" s="260">
        <v>696.82000700000003</v>
      </c>
      <c r="D6058" s="260">
        <v>693.34002699999996</v>
      </c>
      <c r="E6058" s="260">
        <v>694.60998500000005</v>
      </c>
      <c r="F6058" s="261">
        <v>694.60998500000005</v>
      </c>
      <c r="G6058" s="260">
        <v>394950000</v>
      </c>
      <c r="H6058" s="263">
        <f t="shared" si="94"/>
        <v>-3.0571016886801385E-3</v>
      </c>
      <c r="I6058" s="262"/>
      <c r="J6058" s="266">
        <v>6056</v>
      </c>
      <c r="K6058">
        <v>-3.0571016886801385E-3</v>
      </c>
      <c r="L6058" s="267">
        <v>6.4297431236265837E-3</v>
      </c>
    </row>
    <row r="6059" spans="1:12" ht="14.4" x14ac:dyDescent="0.3">
      <c r="A6059" s="8">
        <v>35347</v>
      </c>
      <c r="B6059" s="260">
        <v>700.64001499999995</v>
      </c>
      <c r="C6059" s="260">
        <v>702.35998500000005</v>
      </c>
      <c r="D6059" s="260">
        <v>694.419983</v>
      </c>
      <c r="E6059" s="260">
        <v>696.73999000000003</v>
      </c>
      <c r="F6059" s="261">
        <v>696.73999000000003</v>
      </c>
      <c r="G6059" s="260">
        <v>408450000</v>
      </c>
      <c r="H6059" s="263">
        <f t="shared" si="94"/>
        <v>-5.5663749093747012E-3</v>
      </c>
      <c r="I6059" s="262"/>
      <c r="J6059" s="266">
        <v>6057</v>
      </c>
      <c r="K6059">
        <v>-5.5663749093747012E-3</v>
      </c>
      <c r="L6059" s="267">
        <v>6.4319157049799233E-3</v>
      </c>
    </row>
    <row r="6060" spans="1:12" ht="14.4" x14ac:dyDescent="0.3">
      <c r="A6060" s="8">
        <v>35346</v>
      </c>
      <c r="B6060" s="260">
        <v>703.34002699999996</v>
      </c>
      <c r="C6060" s="260">
        <v>705.76000999999997</v>
      </c>
      <c r="D6060" s="260">
        <v>699.88000499999998</v>
      </c>
      <c r="E6060" s="260">
        <v>700.64001499999995</v>
      </c>
      <c r="F6060" s="261">
        <v>700.64001499999995</v>
      </c>
      <c r="G6060" s="260">
        <v>435070000</v>
      </c>
      <c r="H6060" s="263">
        <f t="shared" si="94"/>
        <v>-3.8388430863469333E-3</v>
      </c>
      <c r="I6060" s="262"/>
      <c r="J6060" s="266">
        <v>6058</v>
      </c>
      <c r="K6060">
        <v>-3.8388430863469333E-3</v>
      </c>
      <c r="L6060" s="267">
        <v>6.4386990941124912E-3</v>
      </c>
    </row>
    <row r="6061" spans="1:12" ht="14.4" x14ac:dyDescent="0.3">
      <c r="A6061" s="8">
        <v>35345</v>
      </c>
      <c r="B6061" s="260">
        <v>701.46002199999998</v>
      </c>
      <c r="C6061" s="260">
        <v>704.169983</v>
      </c>
      <c r="D6061" s="260">
        <v>701.39001499999995</v>
      </c>
      <c r="E6061" s="260">
        <v>703.34002699999996</v>
      </c>
      <c r="F6061" s="261">
        <v>703.34002699999996</v>
      </c>
      <c r="G6061" s="260">
        <v>380750000</v>
      </c>
      <c r="H6061" s="263">
        <f t="shared" si="94"/>
        <v>2.6801313560817341E-3</v>
      </c>
      <c r="I6061" s="262"/>
      <c r="J6061" s="266">
        <v>6059</v>
      </c>
      <c r="K6061">
        <v>2.6801313560817341E-3</v>
      </c>
      <c r="L6061" s="267">
        <v>6.4422772547282642E-3</v>
      </c>
    </row>
    <row r="6062" spans="1:12" ht="14.4" x14ac:dyDescent="0.3">
      <c r="A6062" s="8">
        <v>35342</v>
      </c>
      <c r="B6062" s="260">
        <v>692.78002900000001</v>
      </c>
      <c r="C6062" s="260">
        <v>701.73999000000003</v>
      </c>
      <c r="D6062" s="260">
        <v>692.78002900000001</v>
      </c>
      <c r="E6062" s="260">
        <v>701.46002199999998</v>
      </c>
      <c r="F6062" s="261">
        <v>701.46002199999998</v>
      </c>
      <c r="G6062" s="260">
        <v>463940000</v>
      </c>
      <c r="H6062" s="263">
        <f t="shared" si="94"/>
        <v>1.2529219429909356E-2</v>
      </c>
      <c r="I6062" s="262"/>
      <c r="J6062" s="266">
        <v>6060</v>
      </c>
      <c r="K6062">
        <v>1.2529219429909356E-2</v>
      </c>
      <c r="L6062" s="267">
        <v>6.4441700612606371E-3</v>
      </c>
    </row>
    <row r="6063" spans="1:12" ht="14.4" x14ac:dyDescent="0.3">
      <c r="A6063" s="8">
        <v>35341</v>
      </c>
      <c r="B6063" s="260">
        <v>694.01000999999997</v>
      </c>
      <c r="C6063" s="260">
        <v>694.80999799999995</v>
      </c>
      <c r="D6063" s="260">
        <v>691.78002900000001</v>
      </c>
      <c r="E6063" s="260">
        <v>692.78002900000001</v>
      </c>
      <c r="F6063" s="261">
        <v>692.78002900000001</v>
      </c>
      <c r="G6063" s="260">
        <v>386500000</v>
      </c>
      <c r="H6063" s="263">
        <f t="shared" si="94"/>
        <v>-1.7722813536939512E-3</v>
      </c>
      <c r="I6063" s="262"/>
      <c r="J6063" s="266">
        <v>6061</v>
      </c>
      <c r="K6063">
        <v>-1.7722813536939512E-3</v>
      </c>
      <c r="L6063" s="267">
        <v>6.4474177897573641E-3</v>
      </c>
    </row>
    <row r="6064" spans="1:12" ht="14.4" x14ac:dyDescent="0.3">
      <c r="A6064" s="8">
        <v>35340</v>
      </c>
      <c r="B6064" s="260">
        <v>689.080017</v>
      </c>
      <c r="C6064" s="260">
        <v>694.82000700000003</v>
      </c>
      <c r="D6064" s="260">
        <v>689.080017</v>
      </c>
      <c r="E6064" s="260">
        <v>694.01000999999997</v>
      </c>
      <c r="F6064" s="261">
        <v>694.01000999999997</v>
      </c>
      <c r="G6064" s="260">
        <v>440130000</v>
      </c>
      <c r="H6064" s="263">
        <f t="shared" si="94"/>
        <v>7.1544564903555574E-3</v>
      </c>
      <c r="I6064" s="262"/>
      <c r="J6064" s="266">
        <v>6062</v>
      </c>
      <c r="K6064">
        <v>7.1544564903555574E-3</v>
      </c>
      <c r="L6064" s="267">
        <v>6.4523573806304774E-3</v>
      </c>
    </row>
    <row r="6065" spans="1:12" ht="14.4" x14ac:dyDescent="0.3">
      <c r="A6065" s="8">
        <v>35339</v>
      </c>
      <c r="B6065" s="260">
        <v>687.30999799999995</v>
      </c>
      <c r="C6065" s="260">
        <v>689.53997800000002</v>
      </c>
      <c r="D6065" s="260">
        <v>684.44000200000005</v>
      </c>
      <c r="E6065" s="260">
        <v>689.080017</v>
      </c>
      <c r="F6065" s="261">
        <v>689.080017</v>
      </c>
      <c r="G6065" s="260">
        <v>421550000</v>
      </c>
      <c r="H6065" s="263">
        <f t="shared" si="94"/>
        <v>2.546084059646125E-3</v>
      </c>
      <c r="I6065" s="262"/>
      <c r="J6065" s="266">
        <v>6063</v>
      </c>
      <c r="K6065">
        <v>2.546084059646125E-3</v>
      </c>
      <c r="L6065" s="267">
        <v>6.4547310310453824E-3</v>
      </c>
    </row>
    <row r="6066" spans="1:12" ht="14.4" x14ac:dyDescent="0.3">
      <c r="A6066" s="8">
        <v>35338</v>
      </c>
      <c r="B6066" s="260">
        <v>686.19000200000005</v>
      </c>
      <c r="C6066" s="260">
        <v>690.10998500000005</v>
      </c>
      <c r="D6066" s="260">
        <v>686.03002900000001</v>
      </c>
      <c r="E6066" s="260">
        <v>687.330017</v>
      </c>
      <c r="F6066" s="261">
        <v>687.330017</v>
      </c>
      <c r="G6066" s="260">
        <v>388570000</v>
      </c>
      <c r="H6066" s="263">
        <f t="shared" si="94"/>
        <v>1.6613692952057153E-3</v>
      </c>
      <c r="I6066" s="262"/>
      <c r="J6066" s="266">
        <v>6064</v>
      </c>
      <c r="K6066">
        <v>1.6613692952057153E-3</v>
      </c>
      <c r="L6066" s="267">
        <v>6.4550711492634728E-3</v>
      </c>
    </row>
    <row r="6067" spans="1:12" ht="14.4" x14ac:dyDescent="0.3">
      <c r="A6067" s="8">
        <v>35335</v>
      </c>
      <c r="B6067" s="260">
        <v>685.85998500000005</v>
      </c>
      <c r="C6067" s="260">
        <v>687.10998500000005</v>
      </c>
      <c r="D6067" s="260">
        <v>683.72997999999995</v>
      </c>
      <c r="E6067" s="260">
        <v>686.19000200000005</v>
      </c>
      <c r="F6067" s="261">
        <v>686.19000200000005</v>
      </c>
      <c r="G6067" s="260">
        <v>414760000</v>
      </c>
      <c r="H6067" s="263">
        <f t="shared" si="94"/>
        <v>4.8117255302479553E-4</v>
      </c>
      <c r="I6067" s="262"/>
      <c r="J6067" s="266">
        <v>6065</v>
      </c>
      <c r="K6067">
        <v>4.8117255302479553E-4</v>
      </c>
      <c r="L6067" s="267">
        <v>6.4564070111928374E-3</v>
      </c>
    </row>
    <row r="6068" spans="1:12" ht="14.4" x14ac:dyDescent="0.3">
      <c r="A6068" s="8">
        <v>35334</v>
      </c>
      <c r="B6068" s="260">
        <v>685.830017</v>
      </c>
      <c r="C6068" s="260">
        <v>690.15002400000003</v>
      </c>
      <c r="D6068" s="260">
        <v>683.77002000000005</v>
      </c>
      <c r="E6068" s="260">
        <v>685.85998500000005</v>
      </c>
      <c r="F6068" s="261">
        <v>685.85998500000005</v>
      </c>
      <c r="G6068" s="260">
        <v>500870000</v>
      </c>
      <c r="H6068" s="263">
        <f t="shared" si="94"/>
        <v>4.3695958557109211E-5</v>
      </c>
      <c r="I6068" s="262"/>
      <c r="J6068" s="266">
        <v>6066</v>
      </c>
      <c r="K6068">
        <v>4.3695958557109211E-5</v>
      </c>
      <c r="L6068" s="267">
        <v>6.4626464150100678E-3</v>
      </c>
    </row>
    <row r="6069" spans="1:12" ht="14.4" x14ac:dyDescent="0.3">
      <c r="A6069" s="8">
        <v>35333</v>
      </c>
      <c r="B6069" s="260">
        <v>685.60998500000005</v>
      </c>
      <c r="C6069" s="260">
        <v>688.26000999999997</v>
      </c>
      <c r="D6069" s="260">
        <v>684.919983</v>
      </c>
      <c r="E6069" s="260">
        <v>685.830017</v>
      </c>
      <c r="F6069" s="261">
        <v>685.830017</v>
      </c>
      <c r="G6069" s="260">
        <v>451710000</v>
      </c>
      <c r="H6069" s="263">
        <f t="shared" si="94"/>
        <v>3.209288149441792E-4</v>
      </c>
      <c r="I6069" s="262"/>
      <c r="J6069" s="266">
        <v>6067</v>
      </c>
      <c r="K6069">
        <v>3.209288149441792E-4</v>
      </c>
      <c r="L6069" s="267">
        <v>6.4627520693813188E-3</v>
      </c>
    </row>
    <row r="6070" spans="1:12" ht="14.4" x14ac:dyDescent="0.3">
      <c r="A6070" s="8">
        <v>35332</v>
      </c>
      <c r="B6070" s="260">
        <v>686.47997999999995</v>
      </c>
      <c r="C6070" s="260">
        <v>690.88000499999998</v>
      </c>
      <c r="D6070" s="260">
        <v>683.53997800000002</v>
      </c>
      <c r="E6070" s="260">
        <v>685.60998500000005</v>
      </c>
      <c r="F6070" s="261">
        <v>685.60998500000005</v>
      </c>
      <c r="G6070" s="260">
        <v>460150000</v>
      </c>
      <c r="H6070" s="263">
        <f t="shared" si="94"/>
        <v>-1.2673275628517287E-3</v>
      </c>
      <c r="I6070" s="262"/>
      <c r="J6070" s="266">
        <v>6068</v>
      </c>
      <c r="K6070">
        <v>-1.2673275628517287E-3</v>
      </c>
      <c r="L6070" s="267">
        <v>6.472444784263085E-3</v>
      </c>
    </row>
    <row r="6071" spans="1:12" ht="14.4" x14ac:dyDescent="0.3">
      <c r="A6071" s="8">
        <v>35331</v>
      </c>
      <c r="B6071" s="260">
        <v>687.03002900000001</v>
      </c>
      <c r="C6071" s="260">
        <v>687.03002900000001</v>
      </c>
      <c r="D6071" s="260">
        <v>681.01000999999997</v>
      </c>
      <c r="E6071" s="260">
        <v>686.47997999999995</v>
      </c>
      <c r="F6071" s="261">
        <v>686.47997999999995</v>
      </c>
      <c r="G6071" s="260">
        <v>297760000</v>
      </c>
      <c r="H6071" s="263">
        <f t="shared" si="94"/>
        <v>-8.0061857092429678E-4</v>
      </c>
      <c r="I6071" s="262"/>
      <c r="J6071" s="266">
        <v>6069</v>
      </c>
      <c r="K6071">
        <v>-8.0061857092429678E-4</v>
      </c>
      <c r="L6071" s="267">
        <v>6.4783112068347104E-3</v>
      </c>
    </row>
    <row r="6072" spans="1:12" ht="14.4" x14ac:dyDescent="0.3">
      <c r="A6072" s="8">
        <v>35328</v>
      </c>
      <c r="B6072" s="260">
        <v>683</v>
      </c>
      <c r="C6072" s="260">
        <v>687.07000700000003</v>
      </c>
      <c r="D6072" s="260">
        <v>683</v>
      </c>
      <c r="E6072" s="260">
        <v>687.03002900000001</v>
      </c>
      <c r="F6072" s="261">
        <v>687.03002900000001</v>
      </c>
      <c r="G6072" s="260">
        <v>519420000</v>
      </c>
      <c r="H6072" s="263">
        <f t="shared" si="94"/>
        <v>5.9004816983894773E-3</v>
      </c>
      <c r="I6072" s="262"/>
      <c r="J6072" s="266">
        <v>6070</v>
      </c>
      <c r="K6072">
        <v>5.9004816983894773E-3</v>
      </c>
      <c r="L6072" s="267">
        <v>6.4947367914601727E-3</v>
      </c>
    </row>
    <row r="6073" spans="1:12" ht="14.4" x14ac:dyDescent="0.3">
      <c r="A6073" s="8">
        <v>35327</v>
      </c>
      <c r="B6073" s="260">
        <v>681.46997099999999</v>
      </c>
      <c r="C6073" s="260">
        <v>684.07000700000003</v>
      </c>
      <c r="D6073" s="260">
        <v>679.05999799999995</v>
      </c>
      <c r="E6073" s="260">
        <v>683</v>
      </c>
      <c r="F6073" s="261">
        <v>683</v>
      </c>
      <c r="G6073" s="260">
        <v>398580000</v>
      </c>
      <c r="H6073" s="263">
        <f t="shared" si="94"/>
        <v>2.2451891720992843E-3</v>
      </c>
      <c r="I6073" s="262"/>
      <c r="J6073" s="266">
        <v>6071</v>
      </c>
      <c r="K6073">
        <v>2.2451891720992843E-3</v>
      </c>
      <c r="L6073" s="267">
        <v>6.4950954776549653E-3</v>
      </c>
    </row>
    <row r="6074" spans="1:12" ht="14.4" x14ac:dyDescent="0.3">
      <c r="A6074" s="8">
        <v>35326</v>
      </c>
      <c r="B6074" s="260">
        <v>682.94000200000005</v>
      </c>
      <c r="C6074" s="260">
        <v>683.77002000000005</v>
      </c>
      <c r="D6074" s="260">
        <v>679.75</v>
      </c>
      <c r="E6074" s="260">
        <v>681.46997099999999</v>
      </c>
      <c r="F6074" s="261">
        <v>681.46997099999999</v>
      </c>
      <c r="G6074" s="260">
        <v>396600000</v>
      </c>
      <c r="H6074" s="263">
        <f t="shared" si="94"/>
        <v>-2.1525038739787605E-3</v>
      </c>
      <c r="I6074" s="262"/>
      <c r="J6074" s="266">
        <v>6072</v>
      </c>
      <c r="K6074">
        <v>-2.1525038739787605E-3</v>
      </c>
      <c r="L6074" s="267">
        <v>6.4967925916267107E-3</v>
      </c>
    </row>
    <row r="6075" spans="1:12" ht="14.4" x14ac:dyDescent="0.3">
      <c r="A6075" s="8">
        <v>35325</v>
      </c>
      <c r="B6075" s="260">
        <v>683.97997999999995</v>
      </c>
      <c r="C6075" s="260">
        <v>685.79998799999998</v>
      </c>
      <c r="D6075" s="260">
        <v>679.96002199999998</v>
      </c>
      <c r="E6075" s="260">
        <v>682.94000200000005</v>
      </c>
      <c r="F6075" s="261">
        <v>682.94000200000005</v>
      </c>
      <c r="G6075" s="260">
        <v>449850000</v>
      </c>
      <c r="H6075" s="263">
        <f t="shared" si="94"/>
        <v>-1.5204801754576289E-3</v>
      </c>
      <c r="I6075" s="262"/>
      <c r="J6075" s="266">
        <v>6073</v>
      </c>
      <c r="K6075">
        <v>-1.5204801754576289E-3</v>
      </c>
      <c r="L6075" s="267">
        <v>6.4982293330763915E-3</v>
      </c>
    </row>
    <row r="6076" spans="1:12" ht="14.4" x14ac:dyDescent="0.3">
      <c r="A6076" s="8">
        <v>35324</v>
      </c>
      <c r="B6076" s="260">
        <v>680.53997800000002</v>
      </c>
      <c r="C6076" s="260">
        <v>686.47997999999995</v>
      </c>
      <c r="D6076" s="260">
        <v>680.53002900000001</v>
      </c>
      <c r="E6076" s="260">
        <v>683.97997999999995</v>
      </c>
      <c r="F6076" s="261">
        <v>683.97997999999995</v>
      </c>
      <c r="G6076" s="260">
        <v>430080000</v>
      </c>
      <c r="H6076" s="263">
        <f t="shared" si="94"/>
        <v>5.0548125183028344E-3</v>
      </c>
      <c r="I6076" s="262"/>
      <c r="J6076" s="266">
        <v>6074</v>
      </c>
      <c r="K6076">
        <v>5.0548125183028344E-3</v>
      </c>
      <c r="L6076" s="267">
        <v>6.4997846811666775E-3</v>
      </c>
    </row>
    <row r="6077" spans="1:12" ht="14.4" x14ac:dyDescent="0.3">
      <c r="A6077" s="8">
        <v>35321</v>
      </c>
      <c r="B6077" s="260">
        <v>671.15002400000003</v>
      </c>
      <c r="C6077" s="260">
        <v>681.39001499999995</v>
      </c>
      <c r="D6077" s="260">
        <v>671.15002400000003</v>
      </c>
      <c r="E6077" s="260">
        <v>680.53997800000002</v>
      </c>
      <c r="F6077" s="261">
        <v>680.53997800000002</v>
      </c>
      <c r="G6077" s="260">
        <v>488360000</v>
      </c>
      <c r="H6077" s="263">
        <f t="shared" si="94"/>
        <v>1.3990842083319344E-2</v>
      </c>
      <c r="I6077" s="262"/>
      <c r="J6077" s="266">
        <v>6075</v>
      </c>
      <c r="K6077">
        <v>1.3990842083319344E-2</v>
      </c>
      <c r="L6077" s="267">
        <v>6.5180550867331277E-3</v>
      </c>
    </row>
    <row r="6078" spans="1:12" ht="14.4" x14ac:dyDescent="0.3">
      <c r="A6078" s="8">
        <v>35320</v>
      </c>
      <c r="B6078" s="260">
        <v>667.28002900000001</v>
      </c>
      <c r="C6078" s="260">
        <v>673.07000700000003</v>
      </c>
      <c r="D6078" s="260">
        <v>667.28002900000001</v>
      </c>
      <c r="E6078" s="260">
        <v>671.15002400000003</v>
      </c>
      <c r="F6078" s="261">
        <v>671.15002400000003</v>
      </c>
      <c r="G6078" s="260">
        <v>398820000</v>
      </c>
      <c r="H6078" s="263">
        <f t="shared" si="94"/>
        <v>5.7996565636763827E-3</v>
      </c>
      <c r="I6078" s="262"/>
      <c r="J6078" s="266">
        <v>6076</v>
      </c>
      <c r="K6078">
        <v>5.7996565636763827E-3</v>
      </c>
      <c r="L6078" s="267">
        <v>6.5192367269380708E-3</v>
      </c>
    </row>
    <row r="6079" spans="1:12" ht="14.4" x14ac:dyDescent="0.3">
      <c r="A6079" s="8">
        <v>35319</v>
      </c>
      <c r="B6079" s="260">
        <v>663.80999799999995</v>
      </c>
      <c r="C6079" s="260">
        <v>667.72997999999995</v>
      </c>
      <c r="D6079" s="260">
        <v>661.78997800000002</v>
      </c>
      <c r="E6079" s="260">
        <v>667.28002900000001</v>
      </c>
      <c r="F6079" s="261">
        <v>667.28002900000001</v>
      </c>
      <c r="G6079" s="260">
        <v>376880000</v>
      </c>
      <c r="H6079" s="263">
        <f t="shared" si="94"/>
        <v>5.227446122316559E-3</v>
      </c>
      <c r="I6079" s="262"/>
      <c r="J6079" s="266">
        <v>6077</v>
      </c>
      <c r="K6079">
        <v>5.227446122316559E-3</v>
      </c>
      <c r="L6079" s="267">
        <v>6.5244399023423501E-3</v>
      </c>
    </row>
    <row r="6080" spans="1:12" ht="14.4" x14ac:dyDescent="0.3">
      <c r="A6080" s="8">
        <v>35318</v>
      </c>
      <c r="B6080" s="260">
        <v>663.76000999999997</v>
      </c>
      <c r="C6080" s="260">
        <v>665.57000700000003</v>
      </c>
      <c r="D6080" s="260">
        <v>661.54998799999998</v>
      </c>
      <c r="E6080" s="260">
        <v>663.80999799999995</v>
      </c>
      <c r="F6080" s="261">
        <v>663.80999799999995</v>
      </c>
      <c r="G6080" s="260">
        <v>372960000</v>
      </c>
      <c r="H6080" s="263">
        <f t="shared" si="94"/>
        <v>7.5310352005064036E-5</v>
      </c>
      <c r="I6080" s="262"/>
      <c r="J6080" s="266">
        <v>6078</v>
      </c>
      <c r="K6080">
        <v>7.5310352005064036E-5</v>
      </c>
      <c r="L6080" s="267">
        <v>6.5247437574982138E-3</v>
      </c>
    </row>
    <row r="6081" spans="1:12" ht="14.4" x14ac:dyDescent="0.3">
      <c r="A6081" s="8">
        <v>35317</v>
      </c>
      <c r="B6081" s="260">
        <v>655.67999299999997</v>
      </c>
      <c r="C6081" s="260">
        <v>663.77002000000005</v>
      </c>
      <c r="D6081" s="260">
        <v>655.67999299999997</v>
      </c>
      <c r="E6081" s="260">
        <v>663.76000999999997</v>
      </c>
      <c r="F6081" s="261">
        <v>663.76000999999997</v>
      </c>
      <c r="G6081" s="260">
        <v>311530000</v>
      </c>
      <c r="H6081" s="263">
        <f t="shared" si="94"/>
        <v>1.2323110490272345E-2</v>
      </c>
      <c r="I6081" s="262"/>
      <c r="J6081" s="266">
        <v>6079</v>
      </c>
      <c r="K6081">
        <v>1.2323110490272345E-2</v>
      </c>
      <c r="L6081" s="267">
        <v>6.5252795647932653E-3</v>
      </c>
    </row>
    <row r="6082" spans="1:12" ht="14.4" x14ac:dyDescent="0.3">
      <c r="A6082" s="8">
        <v>35314</v>
      </c>
      <c r="B6082" s="260">
        <v>649.44000200000005</v>
      </c>
      <c r="C6082" s="260">
        <v>658.21002199999998</v>
      </c>
      <c r="D6082" s="260">
        <v>649.44000200000005</v>
      </c>
      <c r="E6082" s="260">
        <v>655.67999299999997</v>
      </c>
      <c r="F6082" s="261">
        <v>655.67999299999997</v>
      </c>
      <c r="G6082" s="260">
        <v>348710000</v>
      </c>
      <c r="H6082" s="263">
        <f t="shared" si="94"/>
        <v>9.6082640132781928E-3</v>
      </c>
      <c r="I6082" s="262"/>
      <c r="J6082" s="266">
        <v>6080</v>
      </c>
      <c r="K6082">
        <v>9.6082640132781928E-3</v>
      </c>
      <c r="L6082" s="267">
        <v>6.5267623060704522E-3</v>
      </c>
    </row>
    <row r="6083" spans="1:12" ht="14.4" x14ac:dyDescent="0.3">
      <c r="A6083" s="8">
        <v>35313</v>
      </c>
      <c r="B6083" s="260">
        <v>655.60998500000005</v>
      </c>
      <c r="C6083" s="260">
        <v>655.60998500000005</v>
      </c>
      <c r="D6083" s="260">
        <v>648.89001499999995</v>
      </c>
      <c r="E6083" s="260">
        <v>649.44000200000005</v>
      </c>
      <c r="F6083" s="261">
        <v>649.44000200000005</v>
      </c>
      <c r="G6083" s="260">
        <v>361430000</v>
      </c>
      <c r="H6083" s="263">
        <f t="shared" si="94"/>
        <v>-9.4110570936469205E-3</v>
      </c>
      <c r="I6083" s="262"/>
      <c r="J6083" s="266">
        <v>6081</v>
      </c>
      <c r="K6083">
        <v>-9.4110570936469205E-3</v>
      </c>
      <c r="L6083" s="267">
        <v>6.5397748542513753E-3</v>
      </c>
    </row>
    <row r="6084" spans="1:12" ht="14.4" x14ac:dyDescent="0.3">
      <c r="A6084" s="8">
        <v>35312</v>
      </c>
      <c r="B6084" s="260">
        <v>654.71997099999999</v>
      </c>
      <c r="C6084" s="260">
        <v>655.82000700000003</v>
      </c>
      <c r="D6084" s="260">
        <v>652.92999299999997</v>
      </c>
      <c r="E6084" s="260">
        <v>655.60998500000005</v>
      </c>
      <c r="F6084" s="261">
        <v>655.60998500000005</v>
      </c>
      <c r="G6084" s="260">
        <v>351290000</v>
      </c>
      <c r="H6084" s="263">
        <f t="shared" ref="H6084:H6147" si="95">(F6084-F6085)/F6085</f>
        <v>1.3593811696940962E-3</v>
      </c>
      <c r="I6084" s="262"/>
      <c r="J6084" s="266">
        <v>6082</v>
      </c>
      <c r="K6084">
        <v>1.3593811696940962E-3</v>
      </c>
      <c r="L6084" s="267">
        <v>6.5410255683439784E-3</v>
      </c>
    </row>
    <row r="6085" spans="1:12" ht="14.4" x14ac:dyDescent="0.3">
      <c r="A6085" s="8">
        <v>35311</v>
      </c>
      <c r="B6085" s="260">
        <v>651.98999000000003</v>
      </c>
      <c r="C6085" s="260">
        <v>655.13000499999998</v>
      </c>
      <c r="D6085" s="260">
        <v>643.96997099999999</v>
      </c>
      <c r="E6085" s="260">
        <v>654.71997099999999</v>
      </c>
      <c r="F6085" s="261">
        <v>654.71997099999999</v>
      </c>
      <c r="G6085" s="260">
        <v>345740000</v>
      </c>
      <c r="H6085" s="263">
        <f t="shared" si="95"/>
        <v>4.1871517076511443E-3</v>
      </c>
      <c r="I6085" s="262"/>
      <c r="J6085" s="266">
        <v>6083</v>
      </c>
      <c r="K6085">
        <v>4.1871517076511443E-3</v>
      </c>
      <c r="L6085" s="267">
        <v>6.5411390164366989E-3</v>
      </c>
    </row>
    <row r="6086" spans="1:12" ht="14.4" x14ac:dyDescent="0.3">
      <c r="A6086" s="8">
        <v>35307</v>
      </c>
      <c r="B6086" s="260">
        <v>657.40002400000003</v>
      </c>
      <c r="C6086" s="260">
        <v>657.71002199999998</v>
      </c>
      <c r="D6086" s="260">
        <v>650.52002000000005</v>
      </c>
      <c r="E6086" s="260">
        <v>651.98999000000003</v>
      </c>
      <c r="F6086" s="261">
        <v>651.98999000000003</v>
      </c>
      <c r="G6086" s="260">
        <v>258380000</v>
      </c>
      <c r="H6086" s="263">
        <f t="shared" si="95"/>
        <v>-8.2294399186088191E-3</v>
      </c>
      <c r="I6086" s="262"/>
      <c r="J6086" s="266">
        <v>6084</v>
      </c>
      <c r="K6086">
        <v>-8.2294399186088191E-3</v>
      </c>
      <c r="L6086" s="267">
        <v>6.5454800624580919E-3</v>
      </c>
    </row>
    <row r="6087" spans="1:12" ht="14.4" x14ac:dyDescent="0.3">
      <c r="A6087" s="8">
        <v>35306</v>
      </c>
      <c r="B6087" s="260">
        <v>664.80999799999995</v>
      </c>
      <c r="C6087" s="260">
        <v>664.80999799999995</v>
      </c>
      <c r="D6087" s="260">
        <v>655.34997599999997</v>
      </c>
      <c r="E6087" s="260">
        <v>657.40002400000003</v>
      </c>
      <c r="F6087" s="261">
        <v>657.40002400000003</v>
      </c>
      <c r="G6087" s="260">
        <v>321120000</v>
      </c>
      <c r="H6087" s="263">
        <f t="shared" si="95"/>
        <v>-1.1146002650820424E-2</v>
      </c>
      <c r="I6087" s="262"/>
      <c r="J6087" s="266">
        <v>6085</v>
      </c>
      <c r="K6087">
        <v>-1.1146002650820424E-2</v>
      </c>
      <c r="L6087" s="267">
        <v>6.5487556430948472E-3</v>
      </c>
    </row>
    <row r="6088" spans="1:12" ht="14.4" x14ac:dyDescent="0.3">
      <c r="A6088" s="8">
        <v>35305</v>
      </c>
      <c r="B6088" s="260">
        <v>666.40002400000003</v>
      </c>
      <c r="C6088" s="260">
        <v>667.40997300000004</v>
      </c>
      <c r="D6088" s="260">
        <v>664.39001499999995</v>
      </c>
      <c r="E6088" s="260">
        <v>664.80999799999995</v>
      </c>
      <c r="F6088" s="261">
        <v>664.80999799999995</v>
      </c>
      <c r="G6088" s="260">
        <v>296440000</v>
      </c>
      <c r="H6088" s="263">
        <f t="shared" si="95"/>
        <v>-2.385993311428932E-3</v>
      </c>
      <c r="I6088" s="262"/>
      <c r="J6088" s="266">
        <v>6086</v>
      </c>
      <c r="K6088">
        <v>-2.385993311428932E-3</v>
      </c>
      <c r="L6088" s="267">
        <v>6.5488820831869432E-3</v>
      </c>
    </row>
    <row r="6089" spans="1:12" ht="14.4" x14ac:dyDescent="0.3">
      <c r="A6089" s="8">
        <v>35304</v>
      </c>
      <c r="B6089" s="260">
        <v>663.88000499999998</v>
      </c>
      <c r="C6089" s="260">
        <v>666.40002400000003</v>
      </c>
      <c r="D6089" s="260">
        <v>663.5</v>
      </c>
      <c r="E6089" s="260">
        <v>666.40002400000003</v>
      </c>
      <c r="F6089" s="261">
        <v>666.40002400000003</v>
      </c>
      <c r="G6089" s="260">
        <v>310520000</v>
      </c>
      <c r="H6089" s="263">
        <f t="shared" si="95"/>
        <v>3.7958953139431389E-3</v>
      </c>
      <c r="I6089" s="262"/>
      <c r="J6089" s="266">
        <v>6087</v>
      </c>
      <c r="K6089">
        <v>3.7958953139431389E-3</v>
      </c>
      <c r="L6089" s="267">
        <v>6.5507765970128917E-3</v>
      </c>
    </row>
    <row r="6090" spans="1:12" ht="14.4" x14ac:dyDescent="0.3">
      <c r="A6090" s="8">
        <v>35303</v>
      </c>
      <c r="B6090" s="260">
        <v>667.03002900000001</v>
      </c>
      <c r="C6090" s="260">
        <v>667.03002900000001</v>
      </c>
      <c r="D6090" s="260">
        <v>662.35998500000005</v>
      </c>
      <c r="E6090" s="260">
        <v>663.88000499999998</v>
      </c>
      <c r="F6090" s="261">
        <v>663.88000499999998</v>
      </c>
      <c r="G6090" s="260">
        <v>281430000</v>
      </c>
      <c r="H6090" s="263">
        <f t="shared" si="95"/>
        <v>-4.7224620527541953E-3</v>
      </c>
      <c r="I6090" s="262"/>
      <c r="J6090" s="266">
        <v>6088</v>
      </c>
      <c r="K6090">
        <v>-4.7224620527541953E-3</v>
      </c>
      <c r="L6090" s="267">
        <v>6.5509178068615705E-3</v>
      </c>
    </row>
    <row r="6091" spans="1:12" ht="14.4" x14ac:dyDescent="0.3">
      <c r="A6091" s="8">
        <v>35300</v>
      </c>
      <c r="B6091" s="260">
        <v>670.67999299999997</v>
      </c>
      <c r="C6091" s="260">
        <v>670.67999299999997</v>
      </c>
      <c r="D6091" s="260">
        <v>664.92999299999997</v>
      </c>
      <c r="E6091" s="260">
        <v>667.03002900000001</v>
      </c>
      <c r="F6091" s="261">
        <v>667.03002900000001</v>
      </c>
      <c r="G6091" s="260">
        <v>308010000</v>
      </c>
      <c r="H6091" s="263">
        <f t="shared" si="95"/>
        <v>-5.4421841088078422E-3</v>
      </c>
      <c r="I6091" s="262"/>
      <c r="J6091" s="266">
        <v>6089</v>
      </c>
      <c r="K6091">
        <v>-5.4421841088078422E-3</v>
      </c>
      <c r="L6091" s="267">
        <v>6.5610761562660304E-3</v>
      </c>
    </row>
    <row r="6092" spans="1:12" ht="14.4" x14ac:dyDescent="0.3">
      <c r="A6092" s="8">
        <v>35299</v>
      </c>
      <c r="B6092" s="260">
        <v>665.07000700000003</v>
      </c>
      <c r="C6092" s="260">
        <v>670.67999299999997</v>
      </c>
      <c r="D6092" s="260">
        <v>664.88000499999998</v>
      </c>
      <c r="E6092" s="260">
        <v>670.67999299999997</v>
      </c>
      <c r="F6092" s="261">
        <v>670.67999299999997</v>
      </c>
      <c r="G6092" s="260">
        <v>354950000</v>
      </c>
      <c r="H6092" s="263">
        <f t="shared" si="95"/>
        <v>8.4351811703334487E-3</v>
      </c>
      <c r="I6092" s="262"/>
      <c r="J6092" s="266">
        <v>6090</v>
      </c>
      <c r="K6092">
        <v>8.4351811703334487E-3</v>
      </c>
      <c r="L6092" s="267">
        <v>6.5623968713001239E-3</v>
      </c>
    </row>
    <row r="6093" spans="1:12" ht="14.4" x14ac:dyDescent="0.3">
      <c r="A6093" s="8">
        <v>35298</v>
      </c>
      <c r="B6093" s="260">
        <v>665.69000200000005</v>
      </c>
      <c r="C6093" s="260">
        <v>665.69000200000005</v>
      </c>
      <c r="D6093" s="260">
        <v>662.15997300000004</v>
      </c>
      <c r="E6093" s="260">
        <v>665.07000700000003</v>
      </c>
      <c r="F6093" s="261">
        <v>665.07000700000003</v>
      </c>
      <c r="G6093" s="260">
        <v>348820000</v>
      </c>
      <c r="H6093" s="263">
        <f t="shared" si="95"/>
        <v>-9.3135693511589969E-4</v>
      </c>
      <c r="I6093" s="262"/>
      <c r="J6093" s="266">
        <v>6091</v>
      </c>
      <c r="K6093">
        <v>-9.3135693511589969E-4</v>
      </c>
      <c r="L6093" s="267">
        <v>6.5645935553880538E-3</v>
      </c>
    </row>
    <row r="6094" spans="1:12" ht="14.4" x14ac:dyDescent="0.3">
      <c r="A6094" s="8">
        <v>35297</v>
      </c>
      <c r="B6094" s="260">
        <v>666.580017</v>
      </c>
      <c r="C6094" s="260">
        <v>666.98999000000003</v>
      </c>
      <c r="D6094" s="260">
        <v>665.15002400000003</v>
      </c>
      <c r="E6094" s="260">
        <v>665.69000200000005</v>
      </c>
      <c r="F6094" s="261">
        <v>665.69000200000005</v>
      </c>
      <c r="G6094" s="260">
        <v>334960000</v>
      </c>
      <c r="H6094" s="263">
        <f t="shared" si="95"/>
        <v>-1.3351960414378105E-3</v>
      </c>
      <c r="I6094" s="262"/>
      <c r="J6094" s="266">
        <v>6092</v>
      </c>
      <c r="K6094">
        <v>-1.3351960414378105E-3</v>
      </c>
      <c r="L6094" s="267">
        <v>6.5706730048304546E-3</v>
      </c>
    </row>
    <row r="6095" spans="1:12" ht="14.4" x14ac:dyDescent="0.3">
      <c r="A6095" s="8">
        <v>35296</v>
      </c>
      <c r="B6095" s="260">
        <v>665.21002199999998</v>
      </c>
      <c r="C6095" s="260">
        <v>667.11999500000002</v>
      </c>
      <c r="D6095" s="260">
        <v>665</v>
      </c>
      <c r="E6095" s="260">
        <v>666.580017</v>
      </c>
      <c r="F6095" s="261">
        <v>666.580017</v>
      </c>
      <c r="G6095" s="260">
        <v>294080000</v>
      </c>
      <c r="H6095" s="263">
        <f t="shared" si="95"/>
        <v>2.0594924229809892E-3</v>
      </c>
      <c r="I6095" s="262"/>
      <c r="J6095" s="266">
        <v>6093</v>
      </c>
      <c r="K6095">
        <v>2.0594924229809892E-3</v>
      </c>
      <c r="L6095" s="267">
        <v>6.5748687622851068E-3</v>
      </c>
    </row>
    <row r="6096" spans="1:12" ht="14.4" x14ac:dyDescent="0.3">
      <c r="A6096" s="8">
        <v>35293</v>
      </c>
      <c r="B6096" s="260">
        <v>662.28002900000001</v>
      </c>
      <c r="C6096" s="260">
        <v>666.34002699999996</v>
      </c>
      <c r="D6096" s="260">
        <v>662.26000999999997</v>
      </c>
      <c r="E6096" s="260">
        <v>665.21002199999998</v>
      </c>
      <c r="F6096" s="261">
        <v>665.21002199999998</v>
      </c>
      <c r="G6096" s="260">
        <v>337650000</v>
      </c>
      <c r="H6096" s="263">
        <f t="shared" si="95"/>
        <v>4.4240998847935482E-3</v>
      </c>
      <c r="I6096" s="262"/>
      <c r="J6096" s="266">
        <v>6094</v>
      </c>
      <c r="K6096">
        <v>4.4240998847935482E-3</v>
      </c>
      <c r="L6096" s="267">
        <v>6.5847422344067919E-3</v>
      </c>
    </row>
    <row r="6097" spans="1:12" ht="14.4" x14ac:dyDescent="0.3">
      <c r="A6097" s="8">
        <v>35292</v>
      </c>
      <c r="B6097" s="260">
        <v>662.04998799999998</v>
      </c>
      <c r="C6097" s="260">
        <v>664.17999299999997</v>
      </c>
      <c r="D6097" s="260">
        <v>660.64001499999995</v>
      </c>
      <c r="E6097" s="260">
        <v>662.28002900000001</v>
      </c>
      <c r="F6097" s="261">
        <v>662.28002900000001</v>
      </c>
      <c r="G6097" s="260">
        <v>323950000</v>
      </c>
      <c r="H6097" s="263">
        <f t="shared" si="95"/>
        <v>3.4746772021696399E-4</v>
      </c>
      <c r="I6097" s="262"/>
      <c r="J6097" s="266">
        <v>6095</v>
      </c>
      <c r="K6097">
        <v>3.4746772021696399E-4</v>
      </c>
      <c r="L6097" s="267">
        <v>6.5851455840073275E-3</v>
      </c>
    </row>
    <row r="6098" spans="1:12" ht="14.4" x14ac:dyDescent="0.3">
      <c r="A6098" s="8">
        <v>35291</v>
      </c>
      <c r="B6098" s="260">
        <v>660.20001200000002</v>
      </c>
      <c r="C6098" s="260">
        <v>662.419983</v>
      </c>
      <c r="D6098" s="260">
        <v>658.46997099999999</v>
      </c>
      <c r="E6098" s="260">
        <v>662.04998799999998</v>
      </c>
      <c r="F6098" s="261">
        <v>662.04998799999998</v>
      </c>
      <c r="G6098" s="260">
        <v>343460000</v>
      </c>
      <c r="H6098" s="263">
        <f t="shared" si="95"/>
        <v>2.8021447536719668E-3</v>
      </c>
      <c r="I6098" s="262"/>
      <c r="J6098" s="266">
        <v>6096</v>
      </c>
      <c r="K6098">
        <v>2.8021447536719668E-3</v>
      </c>
      <c r="L6098" s="267">
        <v>6.592883887414574E-3</v>
      </c>
    </row>
    <row r="6099" spans="1:12" ht="14.4" x14ac:dyDescent="0.3">
      <c r="A6099" s="8">
        <v>35290</v>
      </c>
      <c r="B6099" s="260">
        <v>665.77002000000005</v>
      </c>
      <c r="C6099" s="260">
        <v>665.77002000000005</v>
      </c>
      <c r="D6099" s="260">
        <v>659.13000499999998</v>
      </c>
      <c r="E6099" s="260">
        <v>660.20001200000002</v>
      </c>
      <c r="F6099" s="261">
        <v>660.20001200000002</v>
      </c>
      <c r="G6099" s="260">
        <v>362470000</v>
      </c>
      <c r="H6099" s="263">
        <f t="shared" si="95"/>
        <v>-8.3662643745959445E-3</v>
      </c>
      <c r="I6099" s="262"/>
      <c r="J6099" s="266">
        <v>6097</v>
      </c>
      <c r="K6099">
        <v>-8.3662643745959445E-3</v>
      </c>
      <c r="L6099" s="267">
        <v>6.5952364278479263E-3</v>
      </c>
    </row>
    <row r="6100" spans="1:12" ht="14.4" x14ac:dyDescent="0.3">
      <c r="A6100" s="8">
        <v>35289</v>
      </c>
      <c r="B6100" s="260">
        <v>662.09997599999997</v>
      </c>
      <c r="C6100" s="260">
        <v>665.77002000000005</v>
      </c>
      <c r="D6100" s="260">
        <v>658.95001200000002</v>
      </c>
      <c r="E6100" s="260">
        <v>665.77002000000005</v>
      </c>
      <c r="F6100" s="261">
        <v>665.77002000000005</v>
      </c>
      <c r="G6100" s="260">
        <v>312170000</v>
      </c>
      <c r="H6100" s="263">
        <f t="shared" si="95"/>
        <v>5.5430359961228508E-3</v>
      </c>
      <c r="I6100" s="262"/>
      <c r="J6100" s="266">
        <v>6098</v>
      </c>
      <c r="K6100">
        <v>5.5430359961228508E-3</v>
      </c>
      <c r="L6100" s="267">
        <v>6.6088150025852945E-3</v>
      </c>
    </row>
    <row r="6101" spans="1:12" ht="14.4" x14ac:dyDescent="0.3">
      <c r="A6101" s="8">
        <v>35286</v>
      </c>
      <c r="B6101" s="260">
        <v>662.59002699999996</v>
      </c>
      <c r="C6101" s="260">
        <v>665.36999500000002</v>
      </c>
      <c r="D6101" s="260">
        <v>660.30999799999995</v>
      </c>
      <c r="E6101" s="260">
        <v>662.09997599999997</v>
      </c>
      <c r="F6101" s="261">
        <v>662.09997599999997</v>
      </c>
      <c r="G6101" s="260">
        <v>327280000</v>
      </c>
      <c r="H6101" s="263">
        <f t="shared" si="95"/>
        <v>-7.3959911865681318E-4</v>
      </c>
      <c r="I6101" s="262"/>
      <c r="J6101" s="266">
        <v>6099</v>
      </c>
      <c r="K6101">
        <v>-7.3959911865681318E-4</v>
      </c>
      <c r="L6101" s="267">
        <v>6.6093242959803736E-3</v>
      </c>
    </row>
    <row r="6102" spans="1:12" ht="14.4" x14ac:dyDescent="0.3">
      <c r="A6102" s="8">
        <v>35285</v>
      </c>
      <c r="B6102" s="260">
        <v>664.15997300000004</v>
      </c>
      <c r="C6102" s="260">
        <v>664.169983</v>
      </c>
      <c r="D6102" s="260">
        <v>661.28002900000001</v>
      </c>
      <c r="E6102" s="260">
        <v>662.59002699999996</v>
      </c>
      <c r="F6102" s="261">
        <v>662.59002699999996</v>
      </c>
      <c r="G6102" s="260">
        <v>334570000</v>
      </c>
      <c r="H6102" s="263">
        <f t="shared" si="95"/>
        <v>-2.3638070100922394E-3</v>
      </c>
      <c r="I6102" s="262"/>
      <c r="J6102" s="266">
        <v>6100</v>
      </c>
      <c r="K6102">
        <v>-2.3638070100922394E-3</v>
      </c>
      <c r="L6102" s="267">
        <v>6.6104776070071061E-3</v>
      </c>
    </row>
    <row r="6103" spans="1:12" ht="14.4" x14ac:dyDescent="0.3">
      <c r="A6103" s="8">
        <v>35284</v>
      </c>
      <c r="B6103" s="260">
        <v>662.38000499999998</v>
      </c>
      <c r="C6103" s="260">
        <v>664.60998500000005</v>
      </c>
      <c r="D6103" s="260">
        <v>660</v>
      </c>
      <c r="E6103" s="260">
        <v>664.15997300000004</v>
      </c>
      <c r="F6103" s="261">
        <v>664.15997300000004</v>
      </c>
      <c r="G6103" s="260">
        <v>394340000</v>
      </c>
      <c r="H6103" s="263">
        <f t="shared" si="95"/>
        <v>2.6872308743680351E-3</v>
      </c>
      <c r="I6103" s="262"/>
      <c r="J6103" s="266">
        <v>6101</v>
      </c>
      <c r="K6103">
        <v>2.6872308743680351E-3</v>
      </c>
      <c r="L6103" s="267">
        <v>6.632359984514777E-3</v>
      </c>
    </row>
    <row r="6104" spans="1:12" ht="14.4" x14ac:dyDescent="0.3">
      <c r="A6104" s="8">
        <v>35283</v>
      </c>
      <c r="B6104" s="260">
        <v>660.22997999999995</v>
      </c>
      <c r="C6104" s="260">
        <v>662.75</v>
      </c>
      <c r="D6104" s="260">
        <v>656.830017</v>
      </c>
      <c r="E6104" s="260">
        <v>662.38000499999998</v>
      </c>
      <c r="F6104" s="261">
        <v>662.38000499999998</v>
      </c>
      <c r="G6104" s="260">
        <v>347290000</v>
      </c>
      <c r="H6104" s="263">
        <f t="shared" si="95"/>
        <v>3.2564789014882783E-3</v>
      </c>
      <c r="I6104" s="262"/>
      <c r="J6104" s="266">
        <v>6102</v>
      </c>
      <c r="K6104">
        <v>3.2564789014882783E-3</v>
      </c>
      <c r="L6104" s="267">
        <v>6.6326953267107306E-3</v>
      </c>
    </row>
    <row r="6105" spans="1:12" ht="14.4" x14ac:dyDescent="0.3">
      <c r="A6105" s="8">
        <v>35282</v>
      </c>
      <c r="B6105" s="260">
        <v>662.48999000000003</v>
      </c>
      <c r="C6105" s="260">
        <v>663.64001499999995</v>
      </c>
      <c r="D6105" s="260">
        <v>659.03002900000001</v>
      </c>
      <c r="E6105" s="260">
        <v>660.22997999999995</v>
      </c>
      <c r="F6105" s="261">
        <v>660.22997999999995</v>
      </c>
      <c r="G6105" s="260">
        <v>307240000</v>
      </c>
      <c r="H6105" s="263">
        <f t="shared" si="95"/>
        <v>-3.4113873931892603E-3</v>
      </c>
      <c r="I6105" s="262"/>
      <c r="J6105" s="266">
        <v>6103</v>
      </c>
      <c r="K6105">
        <v>-3.4113873931892603E-3</v>
      </c>
      <c r="L6105" s="267">
        <v>6.6382960760893389E-3</v>
      </c>
    </row>
    <row r="6106" spans="1:12" ht="14.4" x14ac:dyDescent="0.3">
      <c r="A6106" s="8">
        <v>35279</v>
      </c>
      <c r="B6106" s="260">
        <v>650.02002000000005</v>
      </c>
      <c r="C6106" s="260">
        <v>662.48999000000003</v>
      </c>
      <c r="D6106" s="260">
        <v>650.02002000000005</v>
      </c>
      <c r="E6106" s="260">
        <v>662.48999000000003</v>
      </c>
      <c r="F6106" s="261">
        <v>662.48999000000003</v>
      </c>
      <c r="G6106" s="260">
        <v>442080000</v>
      </c>
      <c r="H6106" s="263">
        <f t="shared" si="95"/>
        <v>1.9183978364235594E-2</v>
      </c>
      <c r="I6106" s="262"/>
      <c r="J6106" s="266">
        <v>6104</v>
      </c>
      <c r="K6106">
        <v>1.9183978364235594E-2</v>
      </c>
      <c r="L6106" s="267">
        <v>6.6543302756457857E-3</v>
      </c>
    </row>
    <row r="6107" spans="1:12" ht="14.4" x14ac:dyDescent="0.3">
      <c r="A6107" s="8">
        <v>35278</v>
      </c>
      <c r="B6107" s="260">
        <v>639.95001200000002</v>
      </c>
      <c r="C6107" s="260">
        <v>650.65997300000004</v>
      </c>
      <c r="D6107" s="260">
        <v>639.48999000000003</v>
      </c>
      <c r="E6107" s="260">
        <v>650.02002000000005</v>
      </c>
      <c r="F6107" s="261">
        <v>650.02002000000005</v>
      </c>
      <c r="G6107" s="260">
        <v>439110000</v>
      </c>
      <c r="H6107" s="263">
        <f t="shared" si="95"/>
        <v>1.5735616550000206E-2</v>
      </c>
      <c r="I6107" s="262"/>
      <c r="J6107" s="266">
        <v>6105</v>
      </c>
      <c r="K6107">
        <v>1.5735616550000206E-2</v>
      </c>
      <c r="L6107" s="267">
        <v>6.6552624994673454E-3</v>
      </c>
    </row>
    <row r="6108" spans="1:12" ht="14.4" x14ac:dyDescent="0.3">
      <c r="A6108" s="8">
        <v>35277</v>
      </c>
      <c r="B6108" s="260">
        <v>635.26000999999997</v>
      </c>
      <c r="C6108" s="260">
        <v>640.53997800000002</v>
      </c>
      <c r="D6108" s="260">
        <v>633.73999000000003</v>
      </c>
      <c r="E6108" s="260">
        <v>639.95001200000002</v>
      </c>
      <c r="F6108" s="261">
        <v>639.95001200000002</v>
      </c>
      <c r="G6108" s="260">
        <v>403560000</v>
      </c>
      <c r="H6108" s="263">
        <f t="shared" si="95"/>
        <v>7.3828069234203016E-3</v>
      </c>
      <c r="I6108" s="262"/>
      <c r="J6108" s="266">
        <v>6106</v>
      </c>
      <c r="K6108">
        <v>7.3828069234203016E-3</v>
      </c>
      <c r="L6108" s="267">
        <v>6.6684034315245659E-3</v>
      </c>
    </row>
    <row r="6109" spans="1:12" ht="14.4" x14ac:dyDescent="0.3">
      <c r="A6109" s="8">
        <v>35276</v>
      </c>
      <c r="B6109" s="260">
        <v>630.90997300000004</v>
      </c>
      <c r="C6109" s="260">
        <v>635.26000999999997</v>
      </c>
      <c r="D6109" s="260">
        <v>629.21997099999999</v>
      </c>
      <c r="E6109" s="260">
        <v>635.26000999999997</v>
      </c>
      <c r="F6109" s="261">
        <v>635.26000999999997</v>
      </c>
      <c r="G6109" s="260">
        <v>341090000</v>
      </c>
      <c r="H6109" s="263">
        <f t="shared" si="95"/>
        <v>6.8948616857573896E-3</v>
      </c>
      <c r="I6109" s="262"/>
      <c r="J6109" s="266">
        <v>6107</v>
      </c>
      <c r="K6109">
        <v>6.8948616857573896E-3</v>
      </c>
      <c r="L6109" s="267">
        <v>6.6727215406655969E-3</v>
      </c>
    </row>
    <row r="6110" spans="1:12" ht="14.4" x14ac:dyDescent="0.3">
      <c r="A6110" s="8">
        <v>35275</v>
      </c>
      <c r="B6110" s="260">
        <v>635.90002400000003</v>
      </c>
      <c r="C6110" s="260">
        <v>635.90002400000003</v>
      </c>
      <c r="D6110" s="260">
        <v>630.90002400000003</v>
      </c>
      <c r="E6110" s="260">
        <v>630.90997300000004</v>
      </c>
      <c r="F6110" s="261">
        <v>630.90997300000004</v>
      </c>
      <c r="G6110" s="260">
        <v>281560000</v>
      </c>
      <c r="H6110" s="263">
        <f t="shared" si="95"/>
        <v>-7.8472256827592027E-3</v>
      </c>
      <c r="I6110" s="262"/>
      <c r="J6110" s="266">
        <v>6108</v>
      </c>
      <c r="K6110">
        <v>-7.8472256827592027E-3</v>
      </c>
      <c r="L6110" s="267">
        <v>6.6773638989624335E-3</v>
      </c>
    </row>
    <row r="6111" spans="1:12" ht="14.4" x14ac:dyDescent="0.3">
      <c r="A6111" s="8">
        <v>35272</v>
      </c>
      <c r="B6111" s="260">
        <v>631.169983</v>
      </c>
      <c r="C6111" s="260">
        <v>636.22997999999995</v>
      </c>
      <c r="D6111" s="260">
        <v>631.169983</v>
      </c>
      <c r="E6111" s="260">
        <v>635.90002400000003</v>
      </c>
      <c r="F6111" s="261">
        <v>635.90002400000003</v>
      </c>
      <c r="G6111" s="260">
        <v>349900000</v>
      </c>
      <c r="H6111" s="263">
        <f t="shared" si="95"/>
        <v>7.4940842045716051E-3</v>
      </c>
      <c r="I6111" s="262"/>
      <c r="J6111" s="266">
        <v>6109</v>
      </c>
      <c r="K6111">
        <v>7.4940842045716051E-3</v>
      </c>
      <c r="L6111" s="267">
        <v>6.6777705338431784E-3</v>
      </c>
    </row>
    <row r="6112" spans="1:12" ht="14.4" x14ac:dyDescent="0.3">
      <c r="A6112" s="8">
        <v>35271</v>
      </c>
      <c r="B6112" s="260">
        <v>626.65002400000003</v>
      </c>
      <c r="C6112" s="260">
        <v>633.57000700000003</v>
      </c>
      <c r="D6112" s="260">
        <v>626.65002400000003</v>
      </c>
      <c r="E6112" s="260">
        <v>631.169983</v>
      </c>
      <c r="F6112" s="261">
        <v>631.169983</v>
      </c>
      <c r="G6112" s="260">
        <v>405390000</v>
      </c>
      <c r="H6112" s="263">
        <f t="shared" si="95"/>
        <v>7.2128920879128084E-3</v>
      </c>
      <c r="I6112" s="262"/>
      <c r="J6112" s="266">
        <v>6110</v>
      </c>
      <c r="K6112">
        <v>7.2128920879128084E-3</v>
      </c>
      <c r="L6112" s="267">
        <v>6.6801655251204394E-3</v>
      </c>
    </row>
    <row r="6113" spans="1:12" ht="14.4" x14ac:dyDescent="0.3">
      <c r="A6113" s="8">
        <v>35270</v>
      </c>
      <c r="B6113" s="260">
        <v>626.19000200000005</v>
      </c>
      <c r="C6113" s="260">
        <v>629.09997599999997</v>
      </c>
      <c r="D6113" s="260">
        <v>616.42999299999997</v>
      </c>
      <c r="E6113" s="260">
        <v>626.65002400000003</v>
      </c>
      <c r="F6113" s="261">
        <v>626.65002400000003</v>
      </c>
      <c r="G6113" s="260">
        <v>463030000</v>
      </c>
      <c r="H6113" s="263">
        <f t="shared" si="95"/>
        <v>-3.5090369893998007E-4</v>
      </c>
      <c r="I6113" s="262"/>
      <c r="J6113" s="266">
        <v>6111</v>
      </c>
      <c r="K6113">
        <v>-3.5090369893998007E-4</v>
      </c>
      <c r="L6113" s="267">
        <v>6.6804906656731189E-3</v>
      </c>
    </row>
    <row r="6114" spans="1:12" ht="14.4" x14ac:dyDescent="0.3">
      <c r="A6114" s="8">
        <v>35269</v>
      </c>
      <c r="B6114" s="260">
        <v>633.78997800000002</v>
      </c>
      <c r="C6114" s="260">
        <v>637.70001200000002</v>
      </c>
      <c r="D6114" s="260">
        <v>625.65002400000003</v>
      </c>
      <c r="E6114" s="260">
        <v>626.86999500000002</v>
      </c>
      <c r="F6114" s="261">
        <v>626.86999500000002</v>
      </c>
      <c r="G6114" s="260">
        <v>421900000</v>
      </c>
      <c r="H6114" s="263">
        <f t="shared" si="95"/>
        <v>-1.0887269486177379E-2</v>
      </c>
      <c r="I6114" s="262"/>
      <c r="J6114" s="266">
        <v>6112</v>
      </c>
      <c r="K6114">
        <v>-1.0887269486177379E-2</v>
      </c>
      <c r="L6114" s="267">
        <v>6.6839068088992521E-3</v>
      </c>
    </row>
    <row r="6115" spans="1:12" ht="14.4" x14ac:dyDescent="0.3">
      <c r="A6115" s="8">
        <v>35268</v>
      </c>
      <c r="B6115" s="260">
        <v>638.72997999999995</v>
      </c>
      <c r="C6115" s="260">
        <v>638.72997999999995</v>
      </c>
      <c r="D6115" s="260">
        <v>630.38000499999998</v>
      </c>
      <c r="E6115" s="260">
        <v>633.77002000000005</v>
      </c>
      <c r="F6115" s="261">
        <v>633.77002000000005</v>
      </c>
      <c r="G6115" s="260">
        <v>327300000</v>
      </c>
      <c r="H6115" s="263">
        <f t="shared" si="95"/>
        <v>-7.7653471033251173E-3</v>
      </c>
      <c r="I6115" s="262"/>
      <c r="J6115" s="266">
        <v>6113</v>
      </c>
      <c r="K6115">
        <v>-7.7653471033251173E-3</v>
      </c>
      <c r="L6115" s="267">
        <v>6.6847066895027963E-3</v>
      </c>
    </row>
    <row r="6116" spans="1:12" ht="14.4" x14ac:dyDescent="0.3">
      <c r="A6116" s="8">
        <v>35265</v>
      </c>
      <c r="B6116" s="260">
        <v>643.51000999999997</v>
      </c>
      <c r="C6116" s="260">
        <v>643.51000999999997</v>
      </c>
      <c r="D6116" s="260">
        <v>635.5</v>
      </c>
      <c r="E6116" s="260">
        <v>638.72997999999995</v>
      </c>
      <c r="F6116" s="261">
        <v>638.72997999999995</v>
      </c>
      <c r="G6116" s="260">
        <v>408070000</v>
      </c>
      <c r="H6116" s="263">
        <f t="shared" si="95"/>
        <v>-7.5051557197624271E-3</v>
      </c>
      <c r="I6116" s="262"/>
      <c r="J6116" s="266">
        <v>6114</v>
      </c>
      <c r="K6116">
        <v>-7.5051557197624271E-3</v>
      </c>
      <c r="L6116" s="267">
        <v>6.6911668259857617E-3</v>
      </c>
    </row>
    <row r="6117" spans="1:12" ht="14.4" x14ac:dyDescent="0.3">
      <c r="A6117" s="8">
        <v>35264</v>
      </c>
      <c r="B6117" s="260">
        <v>634.07000700000003</v>
      </c>
      <c r="C6117" s="260">
        <v>644.44000200000005</v>
      </c>
      <c r="D6117" s="260">
        <v>633.28997800000002</v>
      </c>
      <c r="E6117" s="260">
        <v>643.55999799999995</v>
      </c>
      <c r="F6117" s="261">
        <v>643.55999799999995</v>
      </c>
      <c r="G6117" s="260">
        <v>474460000</v>
      </c>
      <c r="H6117" s="263">
        <f t="shared" si="95"/>
        <v>1.4966787413428179E-2</v>
      </c>
      <c r="I6117" s="262"/>
      <c r="J6117" s="266">
        <v>6115</v>
      </c>
      <c r="K6117">
        <v>1.4966787413428179E-2</v>
      </c>
      <c r="L6117" s="267">
        <v>6.6974922999565702E-3</v>
      </c>
    </row>
    <row r="6118" spans="1:12" ht="14.4" x14ac:dyDescent="0.3">
      <c r="A6118" s="8">
        <v>35263</v>
      </c>
      <c r="B6118" s="260">
        <v>628.36999500000002</v>
      </c>
      <c r="C6118" s="260">
        <v>636.60998500000005</v>
      </c>
      <c r="D6118" s="260">
        <v>628.36999500000002</v>
      </c>
      <c r="E6118" s="260">
        <v>634.07000700000003</v>
      </c>
      <c r="F6118" s="261">
        <v>634.07000700000003</v>
      </c>
      <c r="G6118" s="260">
        <v>513830000</v>
      </c>
      <c r="H6118" s="263">
        <f t="shared" si="95"/>
        <v>9.0711078589931961E-3</v>
      </c>
      <c r="I6118" s="262"/>
      <c r="J6118" s="266">
        <v>6116</v>
      </c>
      <c r="K6118">
        <v>9.0711078589931961E-3</v>
      </c>
      <c r="L6118" s="267">
        <v>6.707160180995468E-3</v>
      </c>
    </row>
    <row r="6119" spans="1:12" ht="14.4" x14ac:dyDescent="0.3">
      <c r="A6119" s="8">
        <v>35262</v>
      </c>
      <c r="B6119" s="260">
        <v>629.79998799999998</v>
      </c>
      <c r="C6119" s="260">
        <v>631.98999000000003</v>
      </c>
      <c r="D6119" s="260">
        <v>605.88000499999998</v>
      </c>
      <c r="E6119" s="260">
        <v>628.36999500000002</v>
      </c>
      <c r="F6119" s="261">
        <v>628.36999500000002</v>
      </c>
      <c r="G6119" s="260">
        <v>682980000</v>
      </c>
      <c r="H6119" s="263">
        <f t="shared" si="95"/>
        <v>-2.2705510118237217E-3</v>
      </c>
      <c r="I6119" s="262"/>
      <c r="J6119" s="266">
        <v>6117</v>
      </c>
      <c r="K6119">
        <v>-2.2705510118237217E-3</v>
      </c>
      <c r="L6119" s="267">
        <v>6.7118465011286391E-3</v>
      </c>
    </row>
    <row r="6120" spans="1:12" ht="14.4" x14ac:dyDescent="0.3">
      <c r="A6120" s="8">
        <v>35261</v>
      </c>
      <c r="B6120" s="260">
        <v>646.19000200000005</v>
      </c>
      <c r="C6120" s="260">
        <v>646.19000200000005</v>
      </c>
      <c r="D6120" s="260">
        <v>629.69000200000005</v>
      </c>
      <c r="E6120" s="260">
        <v>629.79998799999998</v>
      </c>
      <c r="F6120" s="261">
        <v>629.79998799999998</v>
      </c>
      <c r="G6120" s="260">
        <v>419020000</v>
      </c>
      <c r="H6120" s="263">
        <f t="shared" si="95"/>
        <v>-2.5364078598046871E-2</v>
      </c>
      <c r="I6120" s="262"/>
      <c r="J6120" s="266">
        <v>6118</v>
      </c>
      <c r="K6120">
        <v>-2.5364078598046871E-2</v>
      </c>
      <c r="L6120" s="267">
        <v>6.7153657922353859E-3</v>
      </c>
    </row>
    <row r="6121" spans="1:12" ht="14.4" x14ac:dyDescent="0.3">
      <c r="A6121" s="8">
        <v>35258</v>
      </c>
      <c r="B6121" s="260">
        <v>645.669983</v>
      </c>
      <c r="C6121" s="260">
        <v>647.64001499999995</v>
      </c>
      <c r="D6121" s="260">
        <v>640.21002199999998</v>
      </c>
      <c r="E6121" s="260">
        <v>646.19000200000005</v>
      </c>
      <c r="F6121" s="261">
        <v>646.19000200000005</v>
      </c>
      <c r="G6121" s="260">
        <v>396740000</v>
      </c>
      <c r="H6121" s="263">
        <f t="shared" si="95"/>
        <v>8.0539441772384127E-4</v>
      </c>
      <c r="I6121" s="262"/>
      <c r="J6121" s="266">
        <v>6119</v>
      </c>
      <c r="K6121">
        <v>8.0539441772384127E-4</v>
      </c>
      <c r="L6121" s="267">
        <v>6.7179407987151898E-3</v>
      </c>
    </row>
    <row r="6122" spans="1:12" ht="14.4" x14ac:dyDescent="0.3">
      <c r="A6122" s="8">
        <v>35257</v>
      </c>
      <c r="B6122" s="260">
        <v>656.05999799999995</v>
      </c>
      <c r="C6122" s="260">
        <v>656.05999799999995</v>
      </c>
      <c r="D6122" s="260">
        <v>639.52002000000005</v>
      </c>
      <c r="E6122" s="260">
        <v>645.669983</v>
      </c>
      <c r="F6122" s="261">
        <v>645.669983</v>
      </c>
      <c r="G6122" s="260">
        <v>520470000</v>
      </c>
      <c r="H6122" s="263">
        <f t="shared" si="95"/>
        <v>-1.5836989043188011E-2</v>
      </c>
      <c r="I6122" s="262"/>
      <c r="J6122" s="266">
        <v>6120</v>
      </c>
      <c r="K6122">
        <v>-1.5836989043188011E-2</v>
      </c>
      <c r="L6122" s="267">
        <v>6.7200956209041247E-3</v>
      </c>
    </row>
    <row r="6123" spans="1:12" ht="14.4" x14ac:dyDescent="0.3">
      <c r="A6123" s="8">
        <v>35256</v>
      </c>
      <c r="B6123" s="260">
        <v>654.75</v>
      </c>
      <c r="C6123" s="260">
        <v>656.27002000000005</v>
      </c>
      <c r="D6123" s="260">
        <v>648.39001499999995</v>
      </c>
      <c r="E6123" s="260">
        <v>656.05999799999995</v>
      </c>
      <c r="F6123" s="261">
        <v>656.05999799999995</v>
      </c>
      <c r="G6123" s="260">
        <v>421350000</v>
      </c>
      <c r="H6123" s="263">
        <f t="shared" si="95"/>
        <v>2.0007605956471179E-3</v>
      </c>
      <c r="I6123" s="262"/>
      <c r="J6123" s="266">
        <v>6121</v>
      </c>
      <c r="K6123">
        <v>2.0007605956471179E-3</v>
      </c>
      <c r="L6123" s="267">
        <v>6.7314462557981182E-3</v>
      </c>
    </row>
    <row r="6124" spans="1:12" ht="14.4" x14ac:dyDescent="0.3">
      <c r="A6124" s="8">
        <v>35255</v>
      </c>
      <c r="B6124" s="260">
        <v>652.53997800000002</v>
      </c>
      <c r="C6124" s="260">
        <v>656.59997599999997</v>
      </c>
      <c r="D6124" s="260">
        <v>652.53997800000002</v>
      </c>
      <c r="E6124" s="260">
        <v>654.75</v>
      </c>
      <c r="F6124" s="261">
        <v>654.75</v>
      </c>
      <c r="G6124" s="260">
        <v>400170000</v>
      </c>
      <c r="H6124" s="263">
        <f t="shared" si="95"/>
        <v>3.3867993908566025E-3</v>
      </c>
      <c r="I6124" s="262"/>
      <c r="J6124" s="266">
        <v>6122</v>
      </c>
      <c r="K6124">
        <v>3.3867993908566025E-3</v>
      </c>
      <c r="L6124" s="267">
        <v>6.7325653728901348E-3</v>
      </c>
    </row>
    <row r="6125" spans="1:12" ht="14.4" x14ac:dyDescent="0.3">
      <c r="A6125" s="8">
        <v>35254</v>
      </c>
      <c r="B6125" s="260">
        <v>657.44000200000005</v>
      </c>
      <c r="C6125" s="260">
        <v>657.65002400000003</v>
      </c>
      <c r="D6125" s="260">
        <v>651.13000499999998</v>
      </c>
      <c r="E6125" s="260">
        <v>652.53997800000002</v>
      </c>
      <c r="F6125" s="261">
        <v>652.53997800000002</v>
      </c>
      <c r="G6125" s="260">
        <v>367560000</v>
      </c>
      <c r="H6125" s="263">
        <f t="shared" si="95"/>
        <v>-7.4531881009577356E-3</v>
      </c>
      <c r="I6125" s="262"/>
      <c r="J6125" s="266">
        <v>6123</v>
      </c>
      <c r="K6125">
        <v>-7.4531881009577356E-3</v>
      </c>
      <c r="L6125" s="267">
        <v>6.7342800405345319E-3</v>
      </c>
    </row>
    <row r="6126" spans="1:12" ht="14.4" x14ac:dyDescent="0.3">
      <c r="A6126" s="8">
        <v>35251</v>
      </c>
      <c r="B6126" s="260">
        <v>672.40002400000003</v>
      </c>
      <c r="C6126" s="260">
        <v>672.40002400000003</v>
      </c>
      <c r="D6126" s="260">
        <v>657.40997300000004</v>
      </c>
      <c r="E6126" s="260">
        <v>657.44000200000005</v>
      </c>
      <c r="F6126" s="261">
        <v>657.44000200000005</v>
      </c>
      <c r="G6126" s="260">
        <v>181470000</v>
      </c>
      <c r="H6126" s="263">
        <f t="shared" si="95"/>
        <v>-2.2248693435501694E-2</v>
      </c>
      <c r="I6126" s="262"/>
      <c r="J6126" s="266">
        <v>6124</v>
      </c>
      <c r="K6126">
        <v>-2.2248693435501694E-2</v>
      </c>
      <c r="L6126" s="267">
        <v>6.7439529357353808E-3</v>
      </c>
    </row>
    <row r="6127" spans="1:12" ht="14.4" x14ac:dyDescent="0.3">
      <c r="A6127" s="8">
        <v>35249</v>
      </c>
      <c r="B6127" s="260">
        <v>673.60998500000005</v>
      </c>
      <c r="C6127" s="260">
        <v>673.64001499999995</v>
      </c>
      <c r="D6127" s="260">
        <v>670.21002199999998</v>
      </c>
      <c r="E6127" s="260">
        <v>672.40002400000003</v>
      </c>
      <c r="F6127" s="261">
        <v>672.40002400000003</v>
      </c>
      <c r="G6127" s="260">
        <v>336260000</v>
      </c>
      <c r="H6127" s="263">
        <f t="shared" si="95"/>
        <v>-1.7962337657450565E-3</v>
      </c>
      <c r="I6127" s="262"/>
      <c r="J6127" s="266">
        <v>6125</v>
      </c>
      <c r="K6127">
        <v>-1.7962337657450565E-3</v>
      </c>
      <c r="L6127" s="267">
        <v>6.7449902841685257E-3</v>
      </c>
    </row>
    <row r="6128" spans="1:12" ht="14.4" x14ac:dyDescent="0.3">
      <c r="A6128" s="8">
        <v>35248</v>
      </c>
      <c r="B6128" s="260">
        <v>675.88000499999998</v>
      </c>
      <c r="C6128" s="260">
        <v>675.88000499999998</v>
      </c>
      <c r="D6128" s="260">
        <v>672.54998799999998</v>
      </c>
      <c r="E6128" s="260">
        <v>673.60998500000005</v>
      </c>
      <c r="F6128" s="261">
        <v>673.60998500000005</v>
      </c>
      <c r="G6128" s="260">
        <v>388000000</v>
      </c>
      <c r="H6128" s="263">
        <f t="shared" si="95"/>
        <v>-3.3586139302936345E-3</v>
      </c>
      <c r="I6128" s="262"/>
      <c r="J6128" s="266">
        <v>6126</v>
      </c>
      <c r="K6128">
        <v>-3.3586139302936345E-3</v>
      </c>
      <c r="L6128" s="267">
        <v>6.7473838828846552E-3</v>
      </c>
    </row>
    <row r="6129" spans="1:12" ht="14.4" x14ac:dyDescent="0.3">
      <c r="A6129" s="8">
        <v>35247</v>
      </c>
      <c r="B6129" s="260">
        <v>670.63000499999998</v>
      </c>
      <c r="C6129" s="260">
        <v>675.88000499999998</v>
      </c>
      <c r="D6129" s="260">
        <v>670.63000499999998</v>
      </c>
      <c r="E6129" s="260">
        <v>675.88000499999998</v>
      </c>
      <c r="F6129" s="261">
        <v>675.88000499999998</v>
      </c>
      <c r="G6129" s="260">
        <v>345750000</v>
      </c>
      <c r="H6129" s="263">
        <f t="shared" si="95"/>
        <v>7.8284597480841912E-3</v>
      </c>
      <c r="I6129" s="262"/>
      <c r="J6129" s="266">
        <v>6127</v>
      </c>
      <c r="K6129">
        <v>7.8284597480841912E-3</v>
      </c>
      <c r="L6129" s="267">
        <v>6.7475231869145551E-3</v>
      </c>
    </row>
    <row r="6130" spans="1:12" ht="14.4" x14ac:dyDescent="0.3">
      <c r="A6130" s="8">
        <v>35244</v>
      </c>
      <c r="B6130" s="260">
        <v>668.54998799999998</v>
      </c>
      <c r="C6130" s="260">
        <v>672.67999299999997</v>
      </c>
      <c r="D6130" s="260">
        <v>668.54998799999998</v>
      </c>
      <c r="E6130" s="260">
        <v>670.63000499999998</v>
      </c>
      <c r="F6130" s="261">
        <v>670.63000499999998</v>
      </c>
      <c r="G6130" s="260">
        <v>470460000</v>
      </c>
      <c r="H6130" s="263">
        <f t="shared" si="95"/>
        <v>3.1112363134168483E-3</v>
      </c>
      <c r="I6130" s="262"/>
      <c r="J6130" s="266">
        <v>6128</v>
      </c>
      <c r="K6130">
        <v>3.1112363134168483E-3</v>
      </c>
      <c r="L6130" s="267">
        <v>6.7496027554139974E-3</v>
      </c>
    </row>
    <row r="6131" spans="1:12" ht="14.4" x14ac:dyDescent="0.3">
      <c r="A6131" s="8">
        <v>35243</v>
      </c>
      <c r="B6131" s="260">
        <v>664.39001499999995</v>
      </c>
      <c r="C6131" s="260">
        <v>668.90002400000003</v>
      </c>
      <c r="D6131" s="260">
        <v>661.55999799999995</v>
      </c>
      <c r="E6131" s="260">
        <v>668.54998799999998</v>
      </c>
      <c r="F6131" s="261">
        <v>668.54998799999998</v>
      </c>
      <c r="G6131" s="260">
        <v>405580000</v>
      </c>
      <c r="H6131" s="263">
        <f t="shared" si="95"/>
        <v>6.2613418415086155E-3</v>
      </c>
      <c r="I6131" s="262"/>
      <c r="J6131" s="266">
        <v>6129</v>
      </c>
      <c r="K6131">
        <v>6.2613418415086155E-3</v>
      </c>
      <c r="L6131" s="267">
        <v>6.7515334781294385E-3</v>
      </c>
    </row>
    <row r="6132" spans="1:12" ht="14.4" x14ac:dyDescent="0.3">
      <c r="A6132" s="8">
        <v>35242</v>
      </c>
      <c r="B6132" s="260">
        <v>668.47997999999995</v>
      </c>
      <c r="C6132" s="260">
        <v>668.48999000000003</v>
      </c>
      <c r="D6132" s="260">
        <v>663.669983</v>
      </c>
      <c r="E6132" s="260">
        <v>664.39001499999995</v>
      </c>
      <c r="F6132" s="261">
        <v>664.39001499999995</v>
      </c>
      <c r="G6132" s="260">
        <v>386520000</v>
      </c>
      <c r="H6132" s="263">
        <f t="shared" si="95"/>
        <v>-6.1183058915242408E-3</v>
      </c>
      <c r="I6132" s="262"/>
      <c r="J6132" s="266">
        <v>6130</v>
      </c>
      <c r="K6132">
        <v>-6.1183058915242408E-3</v>
      </c>
      <c r="L6132" s="267">
        <v>6.7549745132412528E-3</v>
      </c>
    </row>
    <row r="6133" spans="1:12" ht="14.4" x14ac:dyDescent="0.3">
      <c r="A6133" s="8">
        <v>35241</v>
      </c>
      <c r="B6133" s="260">
        <v>668.84997599999997</v>
      </c>
      <c r="C6133" s="260">
        <v>670.65002400000003</v>
      </c>
      <c r="D6133" s="260">
        <v>667.28997800000002</v>
      </c>
      <c r="E6133" s="260">
        <v>668.47997999999995</v>
      </c>
      <c r="F6133" s="261">
        <v>668.47997999999995</v>
      </c>
      <c r="G6133" s="260">
        <v>391900000</v>
      </c>
      <c r="H6133" s="263">
        <f t="shared" si="95"/>
        <v>-5.5318234772578452E-4</v>
      </c>
      <c r="I6133" s="262"/>
      <c r="J6133" s="266">
        <v>6131</v>
      </c>
      <c r="K6133">
        <v>-5.5318234772578452E-4</v>
      </c>
      <c r="L6133" s="267">
        <v>6.7573077287678054E-3</v>
      </c>
    </row>
    <row r="6134" spans="1:12" ht="14.4" x14ac:dyDescent="0.3">
      <c r="A6134" s="8">
        <v>35240</v>
      </c>
      <c r="B6134" s="260">
        <v>666.84002699999996</v>
      </c>
      <c r="C6134" s="260">
        <v>671.07000700000003</v>
      </c>
      <c r="D6134" s="260">
        <v>666.84002699999996</v>
      </c>
      <c r="E6134" s="260">
        <v>668.84997599999997</v>
      </c>
      <c r="F6134" s="261">
        <v>668.84997599999997</v>
      </c>
      <c r="G6134" s="260">
        <v>333840000</v>
      </c>
      <c r="H6134" s="263">
        <f t="shared" si="95"/>
        <v>3.0141397016049338E-3</v>
      </c>
      <c r="I6134" s="262"/>
      <c r="J6134" s="266">
        <v>6132</v>
      </c>
      <c r="K6134">
        <v>3.0141397016049338E-3</v>
      </c>
      <c r="L6134" s="267">
        <v>6.7588339505922947E-3</v>
      </c>
    </row>
    <row r="6135" spans="1:12" ht="14.4" x14ac:dyDescent="0.3">
      <c r="A6135" s="8">
        <v>35237</v>
      </c>
      <c r="B6135" s="260">
        <v>662.09997599999997</v>
      </c>
      <c r="C6135" s="260">
        <v>666.84002699999996</v>
      </c>
      <c r="D6135" s="260">
        <v>662.09997599999997</v>
      </c>
      <c r="E6135" s="260">
        <v>666.84002699999996</v>
      </c>
      <c r="F6135" s="261">
        <v>666.84002699999996</v>
      </c>
      <c r="G6135" s="260">
        <v>520340000</v>
      </c>
      <c r="H6135" s="263">
        <f t="shared" si="95"/>
        <v>7.1591167071723234E-3</v>
      </c>
      <c r="I6135" s="262"/>
      <c r="J6135" s="266">
        <v>6133</v>
      </c>
      <c r="K6135">
        <v>7.1591167071723234E-3</v>
      </c>
      <c r="L6135" s="267">
        <v>6.7611022427029478E-3</v>
      </c>
    </row>
    <row r="6136" spans="1:12" ht="14.4" x14ac:dyDescent="0.3">
      <c r="A6136" s="8">
        <v>35236</v>
      </c>
      <c r="B6136" s="260">
        <v>661.96002199999998</v>
      </c>
      <c r="C6136" s="260">
        <v>664.96002199999998</v>
      </c>
      <c r="D6136" s="260">
        <v>658.75</v>
      </c>
      <c r="E6136" s="260">
        <v>662.09997599999997</v>
      </c>
      <c r="F6136" s="261">
        <v>662.09997599999997</v>
      </c>
      <c r="G6136" s="260">
        <v>441060000</v>
      </c>
      <c r="H6136" s="263">
        <f t="shared" si="95"/>
        <v>2.1142364394928493E-4</v>
      </c>
      <c r="I6136" s="262"/>
      <c r="J6136" s="266">
        <v>6134</v>
      </c>
      <c r="K6136">
        <v>2.1142364394928493E-4</v>
      </c>
      <c r="L6136" s="267">
        <v>6.7674996179841957E-3</v>
      </c>
    </row>
    <row r="6137" spans="1:12" ht="14.4" x14ac:dyDescent="0.3">
      <c r="A6137" s="8">
        <v>35235</v>
      </c>
      <c r="B6137" s="260">
        <v>662.05999799999995</v>
      </c>
      <c r="C6137" s="260">
        <v>665.61999500000002</v>
      </c>
      <c r="D6137" s="260">
        <v>661.21002199999998</v>
      </c>
      <c r="E6137" s="260">
        <v>661.96002199999998</v>
      </c>
      <c r="F6137" s="261">
        <v>661.96002199999998</v>
      </c>
      <c r="G6137" s="260">
        <v>383610000</v>
      </c>
      <c r="H6137" s="263">
        <f t="shared" si="95"/>
        <v>-1.5100746201550399E-4</v>
      </c>
      <c r="I6137" s="262"/>
      <c r="J6137" s="266">
        <v>6135</v>
      </c>
      <c r="K6137">
        <v>-1.5100746201550399E-4</v>
      </c>
      <c r="L6137" s="267">
        <v>6.7732013253935302E-3</v>
      </c>
    </row>
    <row r="6138" spans="1:12" ht="14.4" x14ac:dyDescent="0.3">
      <c r="A6138" s="8">
        <v>35234</v>
      </c>
      <c r="B6138" s="260">
        <v>665.15997300000004</v>
      </c>
      <c r="C6138" s="260">
        <v>666.35998500000005</v>
      </c>
      <c r="D6138" s="260">
        <v>661.34002699999996</v>
      </c>
      <c r="E6138" s="260">
        <v>662.05999799999995</v>
      </c>
      <c r="F6138" s="261">
        <v>662.05999799999995</v>
      </c>
      <c r="G6138" s="260">
        <v>373290000</v>
      </c>
      <c r="H6138" s="263">
        <f t="shared" si="95"/>
        <v>-4.6604954083731154E-3</v>
      </c>
      <c r="I6138" s="262"/>
      <c r="J6138" s="266">
        <v>6136</v>
      </c>
      <c r="K6138">
        <v>-4.6604954083731154E-3</v>
      </c>
      <c r="L6138" s="267">
        <v>6.7762366585587671E-3</v>
      </c>
    </row>
    <row r="6139" spans="1:12" ht="14.4" x14ac:dyDescent="0.3">
      <c r="A6139" s="8">
        <v>35233</v>
      </c>
      <c r="B6139" s="260">
        <v>665.84997599999997</v>
      </c>
      <c r="C6139" s="260">
        <v>668.27002000000005</v>
      </c>
      <c r="D6139" s="260">
        <v>664.09002699999996</v>
      </c>
      <c r="E6139" s="260">
        <v>665.15997300000004</v>
      </c>
      <c r="F6139" s="261">
        <v>665.15997300000004</v>
      </c>
      <c r="G6139" s="260">
        <v>298410000</v>
      </c>
      <c r="H6139" s="263">
        <f t="shared" si="95"/>
        <v>-1.0362739729225933E-3</v>
      </c>
      <c r="I6139" s="262"/>
      <c r="J6139" s="266">
        <v>6137</v>
      </c>
      <c r="K6139">
        <v>-1.0362739729225933E-3</v>
      </c>
      <c r="L6139" s="267">
        <v>6.7787718742477283E-3</v>
      </c>
    </row>
    <row r="6140" spans="1:12" ht="14.4" x14ac:dyDescent="0.3">
      <c r="A6140" s="8">
        <v>35230</v>
      </c>
      <c r="B6140" s="260">
        <v>667.919983</v>
      </c>
      <c r="C6140" s="260">
        <v>668.40002400000003</v>
      </c>
      <c r="D6140" s="260">
        <v>664.34997599999997</v>
      </c>
      <c r="E6140" s="260">
        <v>665.84997599999997</v>
      </c>
      <c r="F6140" s="261">
        <v>665.84997599999997</v>
      </c>
      <c r="G6140" s="260">
        <v>390630000</v>
      </c>
      <c r="H6140" s="263">
        <f t="shared" si="95"/>
        <v>-3.0991841128969969E-3</v>
      </c>
      <c r="I6140" s="262"/>
      <c r="J6140" s="266">
        <v>6138</v>
      </c>
      <c r="K6140">
        <v>-3.0991841128969969E-3</v>
      </c>
      <c r="L6140" s="267">
        <v>6.7789586380799056E-3</v>
      </c>
    </row>
    <row r="6141" spans="1:12" ht="14.4" x14ac:dyDescent="0.3">
      <c r="A6141" s="8">
        <v>35229</v>
      </c>
      <c r="B6141" s="260">
        <v>669.03997800000002</v>
      </c>
      <c r="C6141" s="260">
        <v>670.53997800000002</v>
      </c>
      <c r="D6141" s="260">
        <v>665.48999000000003</v>
      </c>
      <c r="E6141" s="260">
        <v>667.919983</v>
      </c>
      <c r="F6141" s="261">
        <v>667.919983</v>
      </c>
      <c r="G6141" s="260">
        <v>397620000</v>
      </c>
      <c r="H6141" s="263">
        <f t="shared" si="95"/>
        <v>-1.6740329977710498E-3</v>
      </c>
      <c r="I6141" s="262"/>
      <c r="J6141" s="266">
        <v>6139</v>
      </c>
      <c r="K6141">
        <v>-1.6740329977710498E-3</v>
      </c>
      <c r="L6141" s="267">
        <v>6.8000393984980279E-3</v>
      </c>
    </row>
    <row r="6142" spans="1:12" ht="14.4" x14ac:dyDescent="0.3">
      <c r="A6142" s="8">
        <v>35228</v>
      </c>
      <c r="B6142" s="260">
        <v>670.96997099999999</v>
      </c>
      <c r="C6142" s="260">
        <v>673.669983</v>
      </c>
      <c r="D6142" s="260">
        <v>668.77002000000005</v>
      </c>
      <c r="E6142" s="260">
        <v>669.03997800000002</v>
      </c>
      <c r="F6142" s="261">
        <v>669.03997800000002</v>
      </c>
      <c r="G6142" s="260">
        <v>397190000</v>
      </c>
      <c r="H6142" s="263">
        <f t="shared" si="95"/>
        <v>-2.8764223190548234E-3</v>
      </c>
      <c r="I6142" s="262"/>
      <c r="J6142" s="266">
        <v>6140</v>
      </c>
      <c r="K6142">
        <v>-2.8764223190548234E-3</v>
      </c>
      <c r="L6142" s="267">
        <v>6.8047480227554956E-3</v>
      </c>
    </row>
    <row r="6143" spans="1:12" ht="14.4" x14ac:dyDescent="0.3">
      <c r="A6143" s="8">
        <v>35227</v>
      </c>
      <c r="B6143" s="260">
        <v>672.15997300000004</v>
      </c>
      <c r="C6143" s="260">
        <v>676.71997099999999</v>
      </c>
      <c r="D6143" s="260">
        <v>669.94000200000005</v>
      </c>
      <c r="E6143" s="260">
        <v>670.96997099999999</v>
      </c>
      <c r="F6143" s="261">
        <v>670.96997099999999</v>
      </c>
      <c r="G6143" s="260">
        <v>405390000</v>
      </c>
      <c r="H6143" s="263">
        <f t="shared" si="95"/>
        <v>-1.7704148533105963E-3</v>
      </c>
      <c r="I6143" s="262"/>
      <c r="J6143" s="266">
        <v>6141</v>
      </c>
      <c r="K6143">
        <v>-1.7704148533105963E-3</v>
      </c>
      <c r="L6143" s="267">
        <v>6.8167273900945693E-3</v>
      </c>
    </row>
    <row r="6144" spans="1:12" ht="14.4" x14ac:dyDescent="0.3">
      <c r="A6144" s="8">
        <v>35226</v>
      </c>
      <c r="B6144" s="260">
        <v>673.30999799999995</v>
      </c>
      <c r="C6144" s="260">
        <v>673.60998500000005</v>
      </c>
      <c r="D6144" s="260">
        <v>670.15002400000003</v>
      </c>
      <c r="E6144" s="260">
        <v>672.15997300000004</v>
      </c>
      <c r="F6144" s="261">
        <v>672.15997300000004</v>
      </c>
      <c r="G6144" s="260">
        <v>337480000</v>
      </c>
      <c r="H6144" s="263">
        <f t="shared" si="95"/>
        <v>-1.7080171145771612E-3</v>
      </c>
      <c r="I6144" s="262"/>
      <c r="J6144" s="266">
        <v>6142</v>
      </c>
      <c r="K6144">
        <v>-1.7080171145771612E-3</v>
      </c>
      <c r="L6144" s="267">
        <v>6.820340317000166E-3</v>
      </c>
    </row>
    <row r="6145" spans="1:12" ht="14.4" x14ac:dyDescent="0.3">
      <c r="A6145" s="8">
        <v>35223</v>
      </c>
      <c r="B6145" s="260">
        <v>673.03002900000001</v>
      </c>
      <c r="C6145" s="260">
        <v>673.30999799999995</v>
      </c>
      <c r="D6145" s="260">
        <v>662.47997999999995</v>
      </c>
      <c r="E6145" s="260">
        <v>673.30999799999995</v>
      </c>
      <c r="F6145" s="261">
        <v>673.30999799999995</v>
      </c>
      <c r="G6145" s="260">
        <v>445710000</v>
      </c>
      <c r="H6145" s="263">
        <f t="shared" si="95"/>
        <v>4.1598292488660607E-4</v>
      </c>
      <c r="I6145" s="262"/>
      <c r="J6145" s="266">
        <v>6143</v>
      </c>
      <c r="K6145">
        <v>4.1598292488660607E-4</v>
      </c>
      <c r="L6145" s="267">
        <v>6.8221911697179333E-3</v>
      </c>
    </row>
    <row r="6146" spans="1:12" ht="14.4" x14ac:dyDescent="0.3">
      <c r="A6146" s="8">
        <v>35222</v>
      </c>
      <c r="B6146" s="260">
        <v>678.44000200000005</v>
      </c>
      <c r="C6146" s="260">
        <v>680.32000700000003</v>
      </c>
      <c r="D6146" s="260">
        <v>673.02002000000005</v>
      </c>
      <c r="E6146" s="260">
        <v>673.03002900000001</v>
      </c>
      <c r="F6146" s="261">
        <v>673.03002900000001</v>
      </c>
      <c r="G6146" s="260">
        <v>466940000</v>
      </c>
      <c r="H6146" s="263">
        <f t="shared" si="95"/>
        <v>-7.9741362302514062E-3</v>
      </c>
      <c r="I6146" s="262"/>
      <c r="J6146" s="266">
        <v>6144</v>
      </c>
      <c r="K6146">
        <v>-7.9741362302514062E-3</v>
      </c>
      <c r="L6146" s="267">
        <v>6.8290979501806157E-3</v>
      </c>
    </row>
    <row r="6147" spans="1:12" ht="14.4" x14ac:dyDescent="0.3">
      <c r="A6147" s="8">
        <v>35221</v>
      </c>
      <c r="B6147" s="260">
        <v>672.55999799999995</v>
      </c>
      <c r="C6147" s="260">
        <v>678.45001200000002</v>
      </c>
      <c r="D6147" s="260">
        <v>672.09002699999996</v>
      </c>
      <c r="E6147" s="260">
        <v>678.44000200000005</v>
      </c>
      <c r="F6147" s="261">
        <v>678.44000200000005</v>
      </c>
      <c r="G6147" s="260">
        <v>380360000</v>
      </c>
      <c r="H6147" s="263">
        <f t="shared" si="95"/>
        <v>8.7427203780860302E-3</v>
      </c>
      <c r="I6147" s="262"/>
      <c r="J6147" s="266">
        <v>6145</v>
      </c>
      <c r="K6147">
        <v>8.7427203780860302E-3</v>
      </c>
      <c r="L6147" s="267">
        <v>6.8340112680349884E-3</v>
      </c>
    </row>
    <row r="6148" spans="1:12" ht="14.4" x14ac:dyDescent="0.3">
      <c r="A6148" s="8">
        <v>35220</v>
      </c>
      <c r="B6148" s="260">
        <v>667.67999299999997</v>
      </c>
      <c r="C6148" s="260">
        <v>672.59997599999997</v>
      </c>
      <c r="D6148" s="260">
        <v>667.67999299999997</v>
      </c>
      <c r="E6148" s="260">
        <v>672.55999799999995</v>
      </c>
      <c r="F6148" s="261">
        <v>672.55999799999995</v>
      </c>
      <c r="G6148" s="260">
        <v>386040000</v>
      </c>
      <c r="H6148" s="263">
        <f t="shared" ref="H6148:H6211" si="96">(F6148-F6149)/F6149</f>
        <v>7.3088980517048126E-3</v>
      </c>
      <c r="I6148" s="262"/>
      <c r="J6148" s="266">
        <v>6146</v>
      </c>
      <c r="K6148">
        <v>7.3088980517048126E-3</v>
      </c>
      <c r="L6148" s="267">
        <v>6.8462215594572969E-3</v>
      </c>
    </row>
    <row r="6149" spans="1:12" ht="14.4" x14ac:dyDescent="0.3">
      <c r="A6149" s="8">
        <v>35219</v>
      </c>
      <c r="B6149" s="260">
        <v>669.11999500000002</v>
      </c>
      <c r="C6149" s="260">
        <v>669.11999500000002</v>
      </c>
      <c r="D6149" s="260">
        <v>665.19000200000005</v>
      </c>
      <c r="E6149" s="260">
        <v>667.67999299999997</v>
      </c>
      <c r="F6149" s="261">
        <v>667.67999299999997</v>
      </c>
      <c r="G6149" s="260">
        <v>318470000</v>
      </c>
      <c r="H6149" s="263">
        <f t="shared" si="96"/>
        <v>-2.1520833494148529E-3</v>
      </c>
      <c r="I6149" s="262"/>
      <c r="J6149" s="266">
        <v>6147</v>
      </c>
      <c r="K6149">
        <v>-2.1520833494148529E-3</v>
      </c>
      <c r="L6149" s="267">
        <v>6.8474828733456512E-3</v>
      </c>
    </row>
    <row r="6150" spans="1:12" ht="14.4" x14ac:dyDescent="0.3">
      <c r="A6150" s="8">
        <v>35216</v>
      </c>
      <c r="B6150" s="260">
        <v>671.70001200000002</v>
      </c>
      <c r="C6150" s="260">
        <v>673.46002199999998</v>
      </c>
      <c r="D6150" s="260">
        <v>667</v>
      </c>
      <c r="E6150" s="260">
        <v>669.11999500000002</v>
      </c>
      <c r="F6150" s="261">
        <v>669.11999500000002</v>
      </c>
      <c r="G6150" s="260">
        <v>351750000</v>
      </c>
      <c r="H6150" s="263">
        <f t="shared" si="96"/>
        <v>-3.841025686925249E-3</v>
      </c>
      <c r="I6150" s="262"/>
      <c r="J6150" s="266">
        <v>6148</v>
      </c>
      <c r="K6150">
        <v>-3.841025686925249E-3</v>
      </c>
      <c r="L6150" s="267">
        <v>6.8475119811758928E-3</v>
      </c>
    </row>
    <row r="6151" spans="1:12" ht="14.4" x14ac:dyDescent="0.3">
      <c r="A6151" s="8">
        <v>35215</v>
      </c>
      <c r="B6151" s="260">
        <v>667.92999299999997</v>
      </c>
      <c r="C6151" s="260">
        <v>673.51000999999997</v>
      </c>
      <c r="D6151" s="260">
        <v>664.55999799999995</v>
      </c>
      <c r="E6151" s="260">
        <v>671.70001200000002</v>
      </c>
      <c r="F6151" s="261">
        <v>671.70001200000002</v>
      </c>
      <c r="G6151" s="260">
        <v>381960000</v>
      </c>
      <c r="H6151" s="263">
        <f t="shared" si="96"/>
        <v>5.6443325490850476E-3</v>
      </c>
      <c r="I6151" s="262"/>
      <c r="J6151" s="266">
        <v>6149</v>
      </c>
      <c r="K6151">
        <v>5.6443325490850476E-3</v>
      </c>
      <c r="L6151" s="267">
        <v>6.8609123411192503E-3</v>
      </c>
    </row>
    <row r="6152" spans="1:12" ht="14.4" x14ac:dyDescent="0.3">
      <c r="A6152" s="8">
        <v>35214</v>
      </c>
      <c r="B6152" s="260">
        <v>672.22997999999995</v>
      </c>
      <c r="C6152" s="260">
        <v>673.72997999999995</v>
      </c>
      <c r="D6152" s="260">
        <v>666.09002699999996</v>
      </c>
      <c r="E6152" s="260">
        <v>667.92999299999997</v>
      </c>
      <c r="F6152" s="261">
        <v>667.92999299999997</v>
      </c>
      <c r="G6152" s="260">
        <v>346730000</v>
      </c>
      <c r="H6152" s="263">
        <f t="shared" si="96"/>
        <v>-6.3966010560849839E-3</v>
      </c>
      <c r="I6152" s="262"/>
      <c r="J6152" s="266">
        <v>6150</v>
      </c>
      <c r="K6152">
        <v>-6.3966010560849839E-3</v>
      </c>
      <c r="L6152" s="267">
        <v>6.8628638535740676E-3</v>
      </c>
    </row>
    <row r="6153" spans="1:12" ht="14.4" x14ac:dyDescent="0.3">
      <c r="A6153" s="8">
        <v>35213</v>
      </c>
      <c r="B6153" s="260">
        <v>678.51000999999997</v>
      </c>
      <c r="C6153" s="260">
        <v>679.97997999999995</v>
      </c>
      <c r="D6153" s="260">
        <v>671.52002000000005</v>
      </c>
      <c r="E6153" s="260">
        <v>672.22997999999995</v>
      </c>
      <c r="F6153" s="261">
        <v>672.22997999999995</v>
      </c>
      <c r="G6153" s="260">
        <v>341480000</v>
      </c>
      <c r="H6153" s="263">
        <f t="shared" si="96"/>
        <v>-9.2556187933027119E-3</v>
      </c>
      <c r="I6153" s="262"/>
      <c r="J6153" s="266">
        <v>6151</v>
      </c>
      <c r="K6153">
        <v>-9.2556187933027119E-3</v>
      </c>
      <c r="L6153" s="267">
        <v>6.871616213485073E-3</v>
      </c>
    </row>
    <row r="6154" spans="1:12" ht="14.4" x14ac:dyDescent="0.3">
      <c r="A6154" s="8">
        <v>35209</v>
      </c>
      <c r="B6154" s="260">
        <v>676</v>
      </c>
      <c r="C6154" s="260">
        <v>679.71997099999999</v>
      </c>
      <c r="D6154" s="260">
        <v>676</v>
      </c>
      <c r="E6154" s="260">
        <v>678.51000999999997</v>
      </c>
      <c r="F6154" s="261">
        <v>678.51000999999997</v>
      </c>
      <c r="G6154" s="260">
        <v>329150000</v>
      </c>
      <c r="H6154" s="263">
        <f t="shared" si="96"/>
        <v>3.7130325443786474E-3</v>
      </c>
      <c r="I6154" s="262"/>
      <c r="J6154" s="266">
        <v>6152</v>
      </c>
      <c r="K6154">
        <v>3.7130325443786474E-3</v>
      </c>
      <c r="L6154" s="267">
        <v>6.8724055149968852E-3</v>
      </c>
    </row>
    <row r="6155" spans="1:12" ht="14.4" x14ac:dyDescent="0.3">
      <c r="A6155" s="8">
        <v>35208</v>
      </c>
      <c r="B6155" s="260">
        <v>678.419983</v>
      </c>
      <c r="C6155" s="260">
        <v>681.09997599999997</v>
      </c>
      <c r="D6155" s="260">
        <v>673.45001200000002</v>
      </c>
      <c r="E6155" s="260">
        <v>676</v>
      </c>
      <c r="F6155" s="261">
        <v>676</v>
      </c>
      <c r="G6155" s="260">
        <v>431850000</v>
      </c>
      <c r="H6155" s="263">
        <f t="shared" si="96"/>
        <v>-3.5670868497987653E-3</v>
      </c>
      <c r="I6155" s="262"/>
      <c r="J6155" s="266">
        <v>6153</v>
      </c>
      <c r="K6155">
        <v>-3.5670868497987653E-3</v>
      </c>
      <c r="L6155" s="267">
        <v>6.8755302395710942E-3</v>
      </c>
    </row>
    <row r="6156" spans="1:12" ht="14.4" x14ac:dyDescent="0.3">
      <c r="A6156" s="8">
        <v>35207</v>
      </c>
      <c r="B6156" s="260">
        <v>672.76000999999997</v>
      </c>
      <c r="C6156" s="260">
        <v>678.419983</v>
      </c>
      <c r="D6156" s="260">
        <v>671.22997999999995</v>
      </c>
      <c r="E6156" s="260">
        <v>678.419983</v>
      </c>
      <c r="F6156" s="261">
        <v>678.419983</v>
      </c>
      <c r="G6156" s="260">
        <v>423670000</v>
      </c>
      <c r="H6156" s="263">
        <f t="shared" si="96"/>
        <v>8.4130639691262811E-3</v>
      </c>
      <c r="I6156" s="262"/>
      <c r="J6156" s="266">
        <v>6154</v>
      </c>
      <c r="K6156">
        <v>8.4130639691262811E-3</v>
      </c>
      <c r="L6156" s="267">
        <v>6.8757863579206359E-3</v>
      </c>
    </row>
    <row r="6157" spans="1:12" ht="14.4" x14ac:dyDescent="0.3">
      <c r="A6157" s="8">
        <v>35206</v>
      </c>
      <c r="B6157" s="260">
        <v>673.15002400000003</v>
      </c>
      <c r="C6157" s="260">
        <v>675.55999799999995</v>
      </c>
      <c r="D6157" s="260">
        <v>672.26000999999997</v>
      </c>
      <c r="E6157" s="260">
        <v>672.76000999999997</v>
      </c>
      <c r="F6157" s="261">
        <v>672.76000999999997</v>
      </c>
      <c r="G6157" s="260">
        <v>409610000</v>
      </c>
      <c r="H6157" s="263">
        <f t="shared" si="96"/>
        <v>-5.7938644595526998E-4</v>
      </c>
      <c r="I6157" s="262"/>
      <c r="J6157" s="266">
        <v>6155</v>
      </c>
      <c r="K6157">
        <v>-5.7938644595526998E-4</v>
      </c>
      <c r="L6157" s="267">
        <v>6.8789954844958008E-3</v>
      </c>
    </row>
    <row r="6158" spans="1:12" ht="14.4" x14ac:dyDescent="0.3">
      <c r="A6158" s="8">
        <v>35205</v>
      </c>
      <c r="B6158" s="260">
        <v>668.90997300000004</v>
      </c>
      <c r="C6158" s="260">
        <v>673.65997300000004</v>
      </c>
      <c r="D6158" s="260">
        <v>667.64001499999995</v>
      </c>
      <c r="E6158" s="260">
        <v>673.15002400000003</v>
      </c>
      <c r="F6158" s="261">
        <v>673.15002400000003</v>
      </c>
      <c r="G6158" s="260">
        <v>385000000</v>
      </c>
      <c r="H6158" s="263">
        <f t="shared" si="96"/>
        <v>6.3387468734899454E-3</v>
      </c>
      <c r="I6158" s="262"/>
      <c r="J6158" s="266">
        <v>6156</v>
      </c>
      <c r="K6158">
        <v>6.3387468734899454E-3</v>
      </c>
      <c r="L6158" s="267">
        <v>6.8800091605373016E-3</v>
      </c>
    </row>
    <row r="6159" spans="1:12" ht="14.4" x14ac:dyDescent="0.3">
      <c r="A6159" s="8">
        <v>35202</v>
      </c>
      <c r="B6159" s="260">
        <v>664.84997599999997</v>
      </c>
      <c r="C6159" s="260">
        <v>669.84002699999996</v>
      </c>
      <c r="D6159" s="260">
        <v>664.84997599999997</v>
      </c>
      <c r="E6159" s="260">
        <v>668.90997300000004</v>
      </c>
      <c r="F6159" s="261">
        <v>668.90997300000004</v>
      </c>
      <c r="G6159" s="260">
        <v>429140000</v>
      </c>
      <c r="H6159" s="263">
        <f t="shared" si="96"/>
        <v>6.1066363037667716E-3</v>
      </c>
      <c r="I6159" s="262"/>
      <c r="J6159" s="266">
        <v>6157</v>
      </c>
      <c r="K6159">
        <v>6.1066363037667716E-3</v>
      </c>
      <c r="L6159" s="267">
        <v>6.8874257747751346E-3</v>
      </c>
    </row>
    <row r="6160" spans="1:12" ht="14.4" x14ac:dyDescent="0.3">
      <c r="A6160" s="8">
        <v>35201</v>
      </c>
      <c r="B6160" s="260">
        <v>665.419983</v>
      </c>
      <c r="C6160" s="260">
        <v>667.10998500000005</v>
      </c>
      <c r="D6160" s="260">
        <v>662.78997800000002</v>
      </c>
      <c r="E6160" s="260">
        <v>664.84997599999997</v>
      </c>
      <c r="F6160" s="261">
        <v>664.84997599999997</v>
      </c>
      <c r="G6160" s="260">
        <v>392070000</v>
      </c>
      <c r="H6160" s="263">
        <f t="shared" si="96"/>
        <v>-8.5661238700736819E-4</v>
      </c>
      <c r="I6160" s="262"/>
      <c r="J6160" s="266">
        <v>6158</v>
      </c>
      <c r="K6160">
        <v>-8.5661238700736819E-4</v>
      </c>
      <c r="L6160" s="267">
        <v>6.89090035485711E-3</v>
      </c>
    </row>
    <row r="6161" spans="1:12" ht="14.4" x14ac:dyDescent="0.3">
      <c r="A6161" s="8">
        <v>35200</v>
      </c>
      <c r="B6161" s="260">
        <v>665.59997599999997</v>
      </c>
      <c r="C6161" s="260">
        <v>669.82000700000003</v>
      </c>
      <c r="D6161" s="260">
        <v>664.46002199999998</v>
      </c>
      <c r="E6161" s="260">
        <v>665.419983</v>
      </c>
      <c r="F6161" s="261">
        <v>665.419983</v>
      </c>
      <c r="G6161" s="260">
        <v>447790000</v>
      </c>
      <c r="H6161" s="263">
        <f t="shared" si="96"/>
        <v>-2.7042218523152059E-4</v>
      </c>
      <c r="I6161" s="262"/>
      <c r="J6161" s="266">
        <v>6159</v>
      </c>
      <c r="K6161">
        <v>-2.7042218523152059E-4</v>
      </c>
      <c r="L6161" s="267">
        <v>6.8948616857573896E-3</v>
      </c>
    </row>
    <row r="6162" spans="1:12" ht="14.4" x14ac:dyDescent="0.3">
      <c r="A6162" s="8">
        <v>35199</v>
      </c>
      <c r="B6162" s="260">
        <v>661.51000999999997</v>
      </c>
      <c r="C6162" s="260">
        <v>666.96002199999998</v>
      </c>
      <c r="D6162" s="260">
        <v>661.51000999999997</v>
      </c>
      <c r="E6162" s="260">
        <v>665.59997599999997</v>
      </c>
      <c r="F6162" s="261">
        <v>665.59997599999997</v>
      </c>
      <c r="G6162" s="260">
        <v>460440000</v>
      </c>
      <c r="H6162" s="263">
        <f t="shared" si="96"/>
        <v>6.182772653735057E-3</v>
      </c>
      <c r="I6162" s="262"/>
      <c r="J6162" s="266">
        <v>6160</v>
      </c>
      <c r="K6162">
        <v>6.182772653735057E-3</v>
      </c>
      <c r="L6162" s="267">
        <v>6.8953205322889507E-3</v>
      </c>
    </row>
    <row r="6163" spans="1:12" ht="14.4" x14ac:dyDescent="0.3">
      <c r="A6163" s="8">
        <v>35198</v>
      </c>
      <c r="B6163" s="260">
        <v>652.09002699999996</v>
      </c>
      <c r="C6163" s="260">
        <v>662.15997300000004</v>
      </c>
      <c r="D6163" s="260">
        <v>652.09002699999996</v>
      </c>
      <c r="E6163" s="260">
        <v>661.51000999999997</v>
      </c>
      <c r="F6163" s="261">
        <v>661.51000999999997</v>
      </c>
      <c r="G6163" s="260">
        <v>394180000</v>
      </c>
      <c r="H6163" s="263">
        <f t="shared" si="96"/>
        <v>1.4445832032330718E-2</v>
      </c>
      <c r="I6163" s="262"/>
      <c r="J6163" s="266">
        <v>6161</v>
      </c>
      <c r="K6163">
        <v>1.4445832032330718E-2</v>
      </c>
      <c r="L6163" s="267">
        <v>6.9006223972049689E-3</v>
      </c>
    </row>
    <row r="6164" spans="1:12" ht="14.4" x14ac:dyDescent="0.3">
      <c r="A6164" s="8">
        <v>35195</v>
      </c>
      <c r="B6164" s="260">
        <v>645.44000200000005</v>
      </c>
      <c r="C6164" s="260">
        <v>653</v>
      </c>
      <c r="D6164" s="260">
        <v>645.44000200000005</v>
      </c>
      <c r="E6164" s="260">
        <v>652.09002699999996</v>
      </c>
      <c r="F6164" s="261">
        <v>652.09002699999996</v>
      </c>
      <c r="G6164" s="260">
        <v>428370000</v>
      </c>
      <c r="H6164" s="263">
        <f t="shared" si="96"/>
        <v>1.0303087784137547E-2</v>
      </c>
      <c r="I6164" s="262"/>
      <c r="J6164" s="266">
        <v>6162</v>
      </c>
      <c r="K6164">
        <v>1.0303087784137547E-2</v>
      </c>
      <c r="L6164" s="267">
        <v>6.9179105270611016E-3</v>
      </c>
    </row>
    <row r="6165" spans="1:12" ht="14.4" x14ac:dyDescent="0.3">
      <c r="A6165" s="8">
        <v>35194</v>
      </c>
      <c r="B6165" s="260">
        <v>644.77002000000005</v>
      </c>
      <c r="C6165" s="260">
        <v>647.95001200000002</v>
      </c>
      <c r="D6165" s="260">
        <v>643.17999299999997</v>
      </c>
      <c r="E6165" s="260">
        <v>645.44000200000005</v>
      </c>
      <c r="F6165" s="261">
        <v>645.44000200000005</v>
      </c>
      <c r="G6165" s="260">
        <v>404310000</v>
      </c>
      <c r="H6165" s="263">
        <f t="shared" si="96"/>
        <v>1.0391022833226714E-3</v>
      </c>
      <c r="I6165" s="262"/>
      <c r="J6165" s="266">
        <v>6163</v>
      </c>
      <c r="K6165">
        <v>1.0391022833226714E-3</v>
      </c>
      <c r="L6165" s="267">
        <v>6.925622117395642E-3</v>
      </c>
    </row>
    <row r="6166" spans="1:12" ht="14.4" x14ac:dyDescent="0.3">
      <c r="A6166" s="8">
        <v>35193</v>
      </c>
      <c r="B6166" s="260">
        <v>638.26000999999997</v>
      </c>
      <c r="C6166" s="260">
        <v>644.78997800000002</v>
      </c>
      <c r="D6166" s="260">
        <v>630.07000700000003</v>
      </c>
      <c r="E6166" s="260">
        <v>644.77002000000005</v>
      </c>
      <c r="F6166" s="261">
        <v>644.77002000000005</v>
      </c>
      <c r="G6166" s="260">
        <v>495460000</v>
      </c>
      <c r="H6166" s="263">
        <f t="shared" si="96"/>
        <v>1.0199620684366674E-2</v>
      </c>
      <c r="I6166" s="262"/>
      <c r="J6166" s="266">
        <v>6164</v>
      </c>
      <c r="K6166">
        <v>1.0199620684366674E-2</v>
      </c>
      <c r="L6166" s="267">
        <v>6.935961337565035E-3</v>
      </c>
    </row>
    <row r="6167" spans="1:12" ht="14.4" x14ac:dyDescent="0.3">
      <c r="A6167" s="8">
        <v>35192</v>
      </c>
      <c r="B6167" s="260">
        <v>640.80999799999995</v>
      </c>
      <c r="C6167" s="260">
        <v>641.40002400000003</v>
      </c>
      <c r="D6167" s="260">
        <v>636.96002199999998</v>
      </c>
      <c r="E6167" s="260">
        <v>638.26000999999997</v>
      </c>
      <c r="F6167" s="261">
        <v>638.26000999999997</v>
      </c>
      <c r="G6167" s="260">
        <v>410770000</v>
      </c>
      <c r="H6167" s="263">
        <f t="shared" si="96"/>
        <v>-3.9793199356418047E-3</v>
      </c>
      <c r="I6167" s="262"/>
      <c r="J6167" s="266">
        <v>6165</v>
      </c>
      <c r="K6167">
        <v>-3.9793199356418047E-3</v>
      </c>
      <c r="L6167" s="267">
        <v>6.9360403748921539E-3</v>
      </c>
    </row>
    <row r="6168" spans="1:12" ht="14.4" x14ac:dyDescent="0.3">
      <c r="A6168" s="8">
        <v>35191</v>
      </c>
      <c r="B6168" s="260">
        <v>641.63000499999998</v>
      </c>
      <c r="C6168" s="260">
        <v>644.64001499999995</v>
      </c>
      <c r="D6168" s="260">
        <v>636.19000200000005</v>
      </c>
      <c r="E6168" s="260">
        <v>640.80999799999995</v>
      </c>
      <c r="F6168" s="261">
        <v>640.80999799999995</v>
      </c>
      <c r="G6168" s="260">
        <v>375820000</v>
      </c>
      <c r="H6168" s="263">
        <f t="shared" si="96"/>
        <v>-1.2780060059691758E-3</v>
      </c>
      <c r="I6168" s="262"/>
      <c r="J6168" s="266">
        <v>6166</v>
      </c>
      <c r="K6168">
        <v>-1.2780060059691758E-3</v>
      </c>
      <c r="L6168" s="267">
        <v>6.9423016301949714E-3</v>
      </c>
    </row>
    <row r="6169" spans="1:12" ht="14.4" x14ac:dyDescent="0.3">
      <c r="A6169" s="8">
        <v>35188</v>
      </c>
      <c r="B6169" s="260">
        <v>643.38000499999998</v>
      </c>
      <c r="C6169" s="260">
        <v>648.45001200000002</v>
      </c>
      <c r="D6169" s="260">
        <v>640.22997999999995</v>
      </c>
      <c r="E6169" s="260">
        <v>641.63000499999998</v>
      </c>
      <c r="F6169" s="261">
        <v>641.63000499999998</v>
      </c>
      <c r="G6169" s="260">
        <v>434010000</v>
      </c>
      <c r="H6169" s="263">
        <f t="shared" si="96"/>
        <v>-2.7200099263265105E-3</v>
      </c>
      <c r="I6169" s="262"/>
      <c r="J6169" s="266">
        <v>6167</v>
      </c>
      <c r="K6169">
        <v>-2.7200099263265105E-3</v>
      </c>
      <c r="L6169" s="267">
        <v>6.9427304792855507E-3</v>
      </c>
    </row>
    <row r="6170" spans="1:12" ht="14.4" x14ac:dyDescent="0.3">
      <c r="A6170" s="8">
        <v>35187</v>
      </c>
      <c r="B6170" s="260">
        <v>654.580017</v>
      </c>
      <c r="C6170" s="260">
        <v>654.580017</v>
      </c>
      <c r="D6170" s="260">
        <v>642.13000499999998</v>
      </c>
      <c r="E6170" s="260">
        <v>643.38000499999998</v>
      </c>
      <c r="F6170" s="261">
        <v>643.38000499999998</v>
      </c>
      <c r="G6170" s="260">
        <v>442960000</v>
      </c>
      <c r="H6170" s="263">
        <f t="shared" si="96"/>
        <v>-1.7110225960350414E-2</v>
      </c>
      <c r="I6170" s="262"/>
      <c r="J6170" s="266">
        <v>6168</v>
      </c>
      <c r="K6170">
        <v>-1.7110225960350414E-2</v>
      </c>
      <c r="L6170" s="267">
        <v>6.9495836895341742E-3</v>
      </c>
    </row>
    <row r="6171" spans="1:12" ht="14.4" x14ac:dyDescent="0.3">
      <c r="A6171" s="8">
        <v>35186</v>
      </c>
      <c r="B6171" s="260">
        <v>654.169983</v>
      </c>
      <c r="C6171" s="260">
        <v>656.44000200000005</v>
      </c>
      <c r="D6171" s="260">
        <v>652.26000999999997</v>
      </c>
      <c r="E6171" s="260">
        <v>654.580017</v>
      </c>
      <c r="F6171" s="261">
        <v>654.580017</v>
      </c>
      <c r="G6171" s="260">
        <v>404620000</v>
      </c>
      <c r="H6171" s="263">
        <f t="shared" si="96"/>
        <v>6.2680038928046632E-4</v>
      </c>
      <c r="I6171" s="262"/>
      <c r="J6171" s="266">
        <v>6169</v>
      </c>
      <c r="K6171">
        <v>6.2680038928046632E-4</v>
      </c>
      <c r="L6171" s="267">
        <v>6.9521281500706895E-3</v>
      </c>
    </row>
    <row r="6172" spans="1:12" ht="14.4" x14ac:dyDescent="0.3">
      <c r="A6172" s="8">
        <v>35185</v>
      </c>
      <c r="B6172" s="260">
        <v>654.15997300000004</v>
      </c>
      <c r="C6172" s="260">
        <v>654.59002699999996</v>
      </c>
      <c r="D6172" s="260">
        <v>651.04998799999998</v>
      </c>
      <c r="E6172" s="260">
        <v>654.169983</v>
      </c>
      <c r="F6172" s="261">
        <v>654.169983</v>
      </c>
      <c r="G6172" s="260">
        <v>393390000</v>
      </c>
      <c r="H6172" s="263">
        <f t="shared" si="96"/>
        <v>1.5302067404184722E-5</v>
      </c>
      <c r="I6172" s="262"/>
      <c r="J6172" s="266">
        <v>6170</v>
      </c>
      <c r="K6172">
        <v>1.5302067404184722E-5</v>
      </c>
      <c r="L6172" s="267">
        <v>6.9561282083876247E-3</v>
      </c>
    </row>
    <row r="6173" spans="1:12" ht="14.4" x14ac:dyDescent="0.3">
      <c r="A6173" s="8">
        <v>35184</v>
      </c>
      <c r="B6173" s="260">
        <v>653.46002199999998</v>
      </c>
      <c r="C6173" s="260">
        <v>654.71002199999998</v>
      </c>
      <c r="D6173" s="260">
        <v>651.59997599999997</v>
      </c>
      <c r="E6173" s="260">
        <v>654.15997300000004</v>
      </c>
      <c r="F6173" s="261">
        <v>654.15997300000004</v>
      </c>
      <c r="G6173" s="260">
        <v>344030000</v>
      </c>
      <c r="H6173" s="263">
        <f t="shared" si="96"/>
        <v>1.0711458642225179E-3</v>
      </c>
      <c r="I6173" s="262"/>
      <c r="J6173" s="266">
        <v>6171</v>
      </c>
      <c r="K6173">
        <v>1.0711458642225179E-3</v>
      </c>
      <c r="L6173" s="267">
        <v>6.957345787030219E-3</v>
      </c>
    </row>
    <row r="6174" spans="1:12" ht="14.4" x14ac:dyDescent="0.3">
      <c r="A6174" s="8">
        <v>35181</v>
      </c>
      <c r="B6174" s="260">
        <v>652.86999500000002</v>
      </c>
      <c r="C6174" s="260">
        <v>656.42999299999997</v>
      </c>
      <c r="D6174" s="260">
        <v>651.96002199999998</v>
      </c>
      <c r="E6174" s="260">
        <v>653.46002199999998</v>
      </c>
      <c r="F6174" s="261">
        <v>653.46002199999998</v>
      </c>
      <c r="G6174" s="260">
        <v>402530000</v>
      </c>
      <c r="H6174" s="263">
        <f t="shared" si="96"/>
        <v>9.0374347805639876E-4</v>
      </c>
      <c r="I6174" s="262"/>
      <c r="J6174" s="266">
        <v>6172</v>
      </c>
      <c r="K6174">
        <v>9.0374347805639876E-4</v>
      </c>
      <c r="L6174" s="267">
        <v>6.9594009123023336E-3</v>
      </c>
    </row>
    <row r="6175" spans="1:12" ht="14.4" x14ac:dyDescent="0.3">
      <c r="A6175" s="8">
        <v>35180</v>
      </c>
      <c r="B6175" s="260">
        <v>650.169983</v>
      </c>
      <c r="C6175" s="260">
        <v>654.17999299999997</v>
      </c>
      <c r="D6175" s="260">
        <v>647.05999799999995</v>
      </c>
      <c r="E6175" s="260">
        <v>652.86999500000002</v>
      </c>
      <c r="F6175" s="261">
        <v>652.86999500000002</v>
      </c>
      <c r="G6175" s="260">
        <v>462120000</v>
      </c>
      <c r="H6175" s="263">
        <f t="shared" si="96"/>
        <v>4.152778612666305E-3</v>
      </c>
      <c r="I6175" s="262"/>
      <c r="J6175" s="266">
        <v>6173</v>
      </c>
      <c r="K6175">
        <v>4.152778612666305E-3</v>
      </c>
      <c r="L6175" s="267">
        <v>6.9657175253755423E-3</v>
      </c>
    </row>
    <row r="6176" spans="1:12" ht="14.4" x14ac:dyDescent="0.3">
      <c r="A6176" s="8">
        <v>35179</v>
      </c>
      <c r="B6176" s="260">
        <v>651.580017</v>
      </c>
      <c r="C6176" s="260">
        <v>653.36999500000002</v>
      </c>
      <c r="D6176" s="260">
        <v>648.25</v>
      </c>
      <c r="E6176" s="260">
        <v>650.169983</v>
      </c>
      <c r="F6176" s="261">
        <v>650.169983</v>
      </c>
      <c r="G6176" s="260">
        <v>494220000</v>
      </c>
      <c r="H6176" s="263">
        <f t="shared" si="96"/>
        <v>-2.1640227803364264E-3</v>
      </c>
      <c r="I6176" s="262"/>
      <c r="J6176" s="266">
        <v>6174</v>
      </c>
      <c r="K6176">
        <v>-2.1640227803364264E-3</v>
      </c>
      <c r="L6176" s="267">
        <v>6.9739665959141668E-3</v>
      </c>
    </row>
    <row r="6177" spans="1:12" ht="14.4" x14ac:dyDescent="0.3">
      <c r="A6177" s="8">
        <v>35178</v>
      </c>
      <c r="B6177" s="260">
        <v>647.89001499999995</v>
      </c>
      <c r="C6177" s="260">
        <v>651.59002699999996</v>
      </c>
      <c r="D6177" s="260">
        <v>647.70001200000002</v>
      </c>
      <c r="E6177" s="260">
        <v>651.580017</v>
      </c>
      <c r="F6177" s="261">
        <v>651.580017</v>
      </c>
      <c r="G6177" s="260">
        <v>452690000</v>
      </c>
      <c r="H6177" s="263">
        <f t="shared" si="96"/>
        <v>5.6954142131671066E-3</v>
      </c>
      <c r="I6177" s="262"/>
      <c r="J6177" s="266">
        <v>6175</v>
      </c>
      <c r="K6177">
        <v>5.6954142131671066E-3</v>
      </c>
      <c r="L6177" s="267">
        <v>6.9747404162164798E-3</v>
      </c>
    </row>
    <row r="6178" spans="1:12" ht="14.4" x14ac:dyDescent="0.3">
      <c r="A6178" s="8">
        <v>35177</v>
      </c>
      <c r="B6178" s="260">
        <v>645.07000700000003</v>
      </c>
      <c r="C6178" s="260">
        <v>650.90997300000004</v>
      </c>
      <c r="D6178" s="260">
        <v>645.07000700000003</v>
      </c>
      <c r="E6178" s="260">
        <v>647.89001499999995</v>
      </c>
      <c r="F6178" s="261">
        <v>647.89001499999995</v>
      </c>
      <c r="G6178" s="260">
        <v>395370000</v>
      </c>
      <c r="H6178" s="263">
        <f t="shared" si="96"/>
        <v>4.3716309383454496E-3</v>
      </c>
      <c r="I6178" s="262"/>
      <c r="J6178" s="266">
        <v>6176</v>
      </c>
      <c r="K6178">
        <v>4.3716309383454496E-3</v>
      </c>
      <c r="L6178" s="267">
        <v>6.9762152039845914E-3</v>
      </c>
    </row>
    <row r="6179" spans="1:12" ht="14.4" x14ac:dyDescent="0.3">
      <c r="A6179" s="8">
        <v>35174</v>
      </c>
      <c r="B6179" s="260">
        <v>643.60998500000005</v>
      </c>
      <c r="C6179" s="260">
        <v>647.32000700000003</v>
      </c>
      <c r="D6179" s="260">
        <v>643.60998500000005</v>
      </c>
      <c r="E6179" s="260">
        <v>645.07000700000003</v>
      </c>
      <c r="F6179" s="261">
        <v>645.07000700000003</v>
      </c>
      <c r="G6179" s="260">
        <v>435690000</v>
      </c>
      <c r="H6179" s="263">
        <f t="shared" si="96"/>
        <v>2.268488733903003E-3</v>
      </c>
      <c r="I6179" s="262"/>
      <c r="J6179" s="266">
        <v>6177</v>
      </c>
      <c r="K6179">
        <v>2.268488733903003E-3</v>
      </c>
      <c r="L6179" s="267">
        <v>6.9803245801708198E-3</v>
      </c>
    </row>
    <row r="6180" spans="1:12" ht="14.4" x14ac:dyDescent="0.3">
      <c r="A6180" s="8">
        <v>35173</v>
      </c>
      <c r="B6180" s="260">
        <v>641.60998500000005</v>
      </c>
      <c r="C6180" s="260">
        <v>644.65997300000004</v>
      </c>
      <c r="D6180" s="260">
        <v>640.76000999999997</v>
      </c>
      <c r="E6180" s="260">
        <v>643.60998500000005</v>
      </c>
      <c r="F6180" s="261">
        <v>643.60998500000005</v>
      </c>
      <c r="G6180" s="260">
        <v>415150000</v>
      </c>
      <c r="H6180" s="263">
        <f t="shared" si="96"/>
        <v>3.1171584712790901E-3</v>
      </c>
      <c r="I6180" s="262"/>
      <c r="J6180" s="266">
        <v>6178</v>
      </c>
      <c r="K6180">
        <v>3.1171584712790901E-3</v>
      </c>
      <c r="L6180" s="267">
        <v>6.9819960981150203E-3</v>
      </c>
    </row>
    <row r="6181" spans="1:12" ht="14.4" x14ac:dyDescent="0.3">
      <c r="A6181" s="8">
        <v>35172</v>
      </c>
      <c r="B6181" s="260">
        <v>645</v>
      </c>
      <c r="C6181" s="260">
        <v>645</v>
      </c>
      <c r="D6181" s="260">
        <v>638.71002199999998</v>
      </c>
      <c r="E6181" s="260">
        <v>641.60998500000005</v>
      </c>
      <c r="F6181" s="261">
        <v>641.60998500000005</v>
      </c>
      <c r="G6181" s="260">
        <v>465200000</v>
      </c>
      <c r="H6181" s="263">
        <f t="shared" si="96"/>
        <v>-5.2558372093022459E-3</v>
      </c>
      <c r="I6181" s="262"/>
      <c r="J6181" s="266">
        <v>6179</v>
      </c>
      <c r="K6181">
        <v>-5.2558372093022459E-3</v>
      </c>
      <c r="L6181" s="267">
        <v>6.9853441864953063E-3</v>
      </c>
    </row>
    <row r="6182" spans="1:12" ht="14.4" x14ac:dyDescent="0.3">
      <c r="A6182" s="8">
        <v>35171</v>
      </c>
      <c r="B6182" s="260">
        <v>642.48999000000003</v>
      </c>
      <c r="C6182" s="260">
        <v>645.57000700000003</v>
      </c>
      <c r="D6182" s="260">
        <v>642.15002400000003</v>
      </c>
      <c r="E6182" s="260">
        <v>645</v>
      </c>
      <c r="F6182" s="261">
        <v>645</v>
      </c>
      <c r="G6182" s="260">
        <v>453310000</v>
      </c>
      <c r="H6182" s="263">
        <f t="shared" si="96"/>
        <v>3.9066912155315686E-3</v>
      </c>
      <c r="I6182" s="262"/>
      <c r="J6182" s="266">
        <v>6180</v>
      </c>
      <c r="K6182">
        <v>3.9066912155315686E-3</v>
      </c>
      <c r="L6182" s="267">
        <v>6.9897519963968745E-3</v>
      </c>
    </row>
    <row r="6183" spans="1:12" ht="14.4" x14ac:dyDescent="0.3">
      <c r="A6183" s="8">
        <v>35170</v>
      </c>
      <c r="B6183" s="260">
        <v>636.71002199999998</v>
      </c>
      <c r="C6183" s="260">
        <v>642.48999000000003</v>
      </c>
      <c r="D6183" s="260">
        <v>636.71002199999998</v>
      </c>
      <c r="E6183" s="260">
        <v>642.48999000000003</v>
      </c>
      <c r="F6183" s="261">
        <v>642.48999000000003</v>
      </c>
      <c r="G6183" s="260">
        <v>346370000</v>
      </c>
      <c r="H6183" s="263">
        <f t="shared" si="96"/>
        <v>9.0778655907509075E-3</v>
      </c>
      <c r="I6183" s="262"/>
      <c r="J6183" s="266">
        <v>6181</v>
      </c>
      <c r="K6183">
        <v>9.0778655907509075E-3</v>
      </c>
      <c r="L6183" s="267">
        <v>7.0005078046244543E-3</v>
      </c>
    </row>
    <row r="6184" spans="1:12" ht="14.4" x14ac:dyDescent="0.3">
      <c r="A6184" s="8">
        <v>35167</v>
      </c>
      <c r="B6184" s="260">
        <v>631.17999299999997</v>
      </c>
      <c r="C6184" s="260">
        <v>637.14001499999995</v>
      </c>
      <c r="D6184" s="260">
        <v>631.17999299999997</v>
      </c>
      <c r="E6184" s="260">
        <v>636.71002199999998</v>
      </c>
      <c r="F6184" s="261">
        <v>636.71002199999998</v>
      </c>
      <c r="G6184" s="260">
        <v>413270000</v>
      </c>
      <c r="H6184" s="263">
        <f t="shared" si="96"/>
        <v>8.7614136400549908E-3</v>
      </c>
      <c r="I6184" s="262"/>
      <c r="J6184" s="266">
        <v>6182</v>
      </c>
      <c r="K6184">
        <v>8.7614136400549908E-3</v>
      </c>
      <c r="L6184" s="267">
        <v>7.0078770913108452E-3</v>
      </c>
    </row>
    <row r="6185" spans="1:12" ht="14.4" x14ac:dyDescent="0.3">
      <c r="A6185" s="8">
        <v>35166</v>
      </c>
      <c r="B6185" s="260">
        <v>633.5</v>
      </c>
      <c r="C6185" s="260">
        <v>635.26000999999997</v>
      </c>
      <c r="D6185" s="260">
        <v>624.14001499999995</v>
      </c>
      <c r="E6185" s="260">
        <v>631.17999299999997</v>
      </c>
      <c r="F6185" s="261">
        <v>631.17999299999997</v>
      </c>
      <c r="G6185" s="260">
        <v>519710000</v>
      </c>
      <c r="H6185" s="263">
        <f t="shared" si="96"/>
        <v>-3.6622052091555366E-3</v>
      </c>
      <c r="I6185" s="262"/>
      <c r="J6185" s="266">
        <v>6183</v>
      </c>
      <c r="K6185">
        <v>-3.6622052091555366E-3</v>
      </c>
      <c r="L6185" s="267">
        <v>7.0092934627345527E-3</v>
      </c>
    </row>
    <row r="6186" spans="1:12" ht="14.4" x14ac:dyDescent="0.3">
      <c r="A6186" s="8">
        <v>35165</v>
      </c>
      <c r="B6186" s="260">
        <v>642.19000200000005</v>
      </c>
      <c r="C6186" s="260">
        <v>642.78002900000001</v>
      </c>
      <c r="D6186" s="260">
        <v>631.76000999999997</v>
      </c>
      <c r="E6186" s="260">
        <v>633.5</v>
      </c>
      <c r="F6186" s="261">
        <v>633.5</v>
      </c>
      <c r="G6186" s="260">
        <v>475150000</v>
      </c>
      <c r="H6186" s="263">
        <f t="shared" si="96"/>
        <v>-1.3531823872898054E-2</v>
      </c>
      <c r="I6186" s="262"/>
      <c r="J6186" s="266">
        <v>6184</v>
      </c>
      <c r="K6186">
        <v>-1.3531823872898054E-2</v>
      </c>
      <c r="L6186" s="267">
        <v>7.0104348498051519E-3</v>
      </c>
    </row>
    <row r="6187" spans="1:12" ht="14.4" x14ac:dyDescent="0.3">
      <c r="A6187" s="8">
        <v>35164</v>
      </c>
      <c r="B6187" s="260">
        <v>644.23999000000003</v>
      </c>
      <c r="C6187" s="260">
        <v>646.330017</v>
      </c>
      <c r="D6187" s="260">
        <v>640.84002699999996</v>
      </c>
      <c r="E6187" s="260">
        <v>642.19000200000005</v>
      </c>
      <c r="F6187" s="261">
        <v>642.19000200000005</v>
      </c>
      <c r="G6187" s="260">
        <v>426790000</v>
      </c>
      <c r="H6187" s="263">
        <f t="shared" si="96"/>
        <v>-3.1820253815662463E-3</v>
      </c>
      <c r="I6187" s="262"/>
      <c r="J6187" s="266">
        <v>6185</v>
      </c>
      <c r="K6187">
        <v>-3.1820253815662463E-3</v>
      </c>
      <c r="L6187" s="267">
        <v>7.0112910255972632E-3</v>
      </c>
    </row>
    <row r="6188" spans="1:12" ht="14.4" x14ac:dyDescent="0.3">
      <c r="A6188" s="8">
        <v>35163</v>
      </c>
      <c r="B6188" s="260">
        <v>655.85998500000005</v>
      </c>
      <c r="C6188" s="260">
        <v>655.85998500000005</v>
      </c>
      <c r="D6188" s="260">
        <v>638.03997800000002</v>
      </c>
      <c r="E6188" s="260">
        <v>644.23999000000003</v>
      </c>
      <c r="F6188" s="261">
        <v>644.23999000000003</v>
      </c>
      <c r="G6188" s="260">
        <v>411810000</v>
      </c>
      <c r="H6188" s="263">
        <f t="shared" si="96"/>
        <v>-1.7717188524620869E-2</v>
      </c>
      <c r="I6188" s="262"/>
      <c r="J6188" s="266">
        <v>6186</v>
      </c>
      <c r="K6188">
        <v>-1.7717188524620869E-2</v>
      </c>
      <c r="L6188" s="267">
        <v>7.0152740713059466E-3</v>
      </c>
    </row>
    <row r="6189" spans="1:12" ht="14.4" x14ac:dyDescent="0.3">
      <c r="A6189" s="8">
        <v>35159</v>
      </c>
      <c r="B6189" s="260">
        <v>655.88000499999998</v>
      </c>
      <c r="C6189" s="260">
        <v>656.67999299999997</v>
      </c>
      <c r="D6189" s="260">
        <v>654.89001499999995</v>
      </c>
      <c r="E6189" s="260">
        <v>655.85998500000005</v>
      </c>
      <c r="F6189" s="261">
        <v>655.85998500000005</v>
      </c>
      <c r="G6189" s="260">
        <v>383400000</v>
      </c>
      <c r="H6189" s="263">
        <f t="shared" si="96"/>
        <v>-3.052387608604003E-5</v>
      </c>
      <c r="I6189" s="262"/>
      <c r="J6189" s="266">
        <v>6187</v>
      </c>
      <c r="K6189">
        <v>-3.052387608604003E-5</v>
      </c>
      <c r="L6189" s="267">
        <v>7.0182226141703189E-3</v>
      </c>
    </row>
    <row r="6190" spans="1:12" ht="14.4" x14ac:dyDescent="0.3">
      <c r="A6190" s="8">
        <v>35158</v>
      </c>
      <c r="B6190" s="260">
        <v>655.26000999999997</v>
      </c>
      <c r="C6190" s="260">
        <v>655.89001499999995</v>
      </c>
      <c r="D6190" s="260">
        <v>651.80999799999995</v>
      </c>
      <c r="E6190" s="260">
        <v>655.88000499999998</v>
      </c>
      <c r="F6190" s="261">
        <v>655.88000499999998</v>
      </c>
      <c r="G6190" s="260">
        <v>386620000</v>
      </c>
      <c r="H6190" s="263">
        <f t="shared" si="96"/>
        <v>9.461816539056263E-4</v>
      </c>
      <c r="I6190" s="262"/>
      <c r="J6190" s="266">
        <v>6188</v>
      </c>
      <c r="K6190">
        <v>9.461816539056263E-4</v>
      </c>
      <c r="L6190" s="267">
        <v>7.0226350939874282E-3</v>
      </c>
    </row>
    <row r="6191" spans="1:12" ht="14.4" x14ac:dyDescent="0.3">
      <c r="A6191" s="8">
        <v>35157</v>
      </c>
      <c r="B6191" s="260">
        <v>653.72997999999995</v>
      </c>
      <c r="C6191" s="260">
        <v>655.27002000000005</v>
      </c>
      <c r="D6191" s="260">
        <v>652.80999799999995</v>
      </c>
      <c r="E6191" s="260">
        <v>655.26000999999997</v>
      </c>
      <c r="F6191" s="261">
        <v>655.26000999999997</v>
      </c>
      <c r="G6191" s="260">
        <v>406640000</v>
      </c>
      <c r="H6191" s="263">
        <f t="shared" si="96"/>
        <v>2.3404617300861906E-3</v>
      </c>
      <c r="I6191" s="262"/>
      <c r="J6191" s="266">
        <v>6189</v>
      </c>
      <c r="K6191">
        <v>2.3404617300861906E-3</v>
      </c>
      <c r="L6191" s="267">
        <v>7.0284147142627481E-3</v>
      </c>
    </row>
    <row r="6192" spans="1:12" ht="14.4" x14ac:dyDescent="0.3">
      <c r="A6192" s="8">
        <v>35156</v>
      </c>
      <c r="B6192" s="260">
        <v>645.5</v>
      </c>
      <c r="C6192" s="260">
        <v>653.86999500000002</v>
      </c>
      <c r="D6192" s="260">
        <v>645.5</v>
      </c>
      <c r="E6192" s="260">
        <v>653.72997999999995</v>
      </c>
      <c r="F6192" s="261">
        <v>653.72997999999995</v>
      </c>
      <c r="G6192" s="260">
        <v>392120000</v>
      </c>
      <c r="H6192" s="263">
        <f t="shared" si="96"/>
        <v>1.2749775367931766E-2</v>
      </c>
      <c r="I6192" s="262"/>
      <c r="J6192" s="266">
        <v>6190</v>
      </c>
      <c r="K6192">
        <v>1.2749775367931766E-2</v>
      </c>
      <c r="L6192" s="267">
        <v>7.0298971491892792E-3</v>
      </c>
    </row>
    <row r="6193" spans="1:12" ht="14.4" x14ac:dyDescent="0.3">
      <c r="A6193" s="8">
        <v>35153</v>
      </c>
      <c r="B6193" s="260">
        <v>648.94000200000005</v>
      </c>
      <c r="C6193" s="260">
        <v>650.96002199999998</v>
      </c>
      <c r="D6193" s="260">
        <v>644.89001499999995</v>
      </c>
      <c r="E6193" s="260">
        <v>645.5</v>
      </c>
      <c r="F6193" s="261">
        <v>645.5</v>
      </c>
      <c r="G6193" s="260">
        <v>413510000</v>
      </c>
      <c r="H6193" s="263">
        <f t="shared" si="96"/>
        <v>-5.3009553878604161E-3</v>
      </c>
      <c r="I6193" s="262"/>
      <c r="J6193" s="266">
        <v>6191</v>
      </c>
      <c r="K6193">
        <v>-5.3009553878604161E-3</v>
      </c>
      <c r="L6193" s="267">
        <v>7.0336467983657764E-3</v>
      </c>
    </row>
    <row r="6194" spans="1:12" ht="14.4" x14ac:dyDescent="0.3">
      <c r="A6194" s="8">
        <v>35152</v>
      </c>
      <c r="B6194" s="260">
        <v>648.90997300000004</v>
      </c>
      <c r="C6194" s="260">
        <v>649.580017</v>
      </c>
      <c r="D6194" s="260">
        <v>646.35998500000005</v>
      </c>
      <c r="E6194" s="260">
        <v>648.94000200000005</v>
      </c>
      <c r="F6194" s="261">
        <v>648.94000200000005</v>
      </c>
      <c r="G6194" s="260">
        <v>370750000</v>
      </c>
      <c r="H6194" s="263">
        <f t="shared" si="96"/>
        <v>4.6276064861794289E-5</v>
      </c>
      <c r="I6194" s="262"/>
      <c r="J6194" s="266">
        <v>6192</v>
      </c>
      <c r="K6194">
        <v>4.6276064861794289E-5</v>
      </c>
      <c r="L6194" s="267">
        <v>7.0337674038222428E-3</v>
      </c>
    </row>
    <row r="6195" spans="1:12" ht="14.4" x14ac:dyDescent="0.3">
      <c r="A6195" s="8">
        <v>35151</v>
      </c>
      <c r="B6195" s="260">
        <v>652.96997099999999</v>
      </c>
      <c r="C6195" s="260">
        <v>653.94000200000005</v>
      </c>
      <c r="D6195" s="260">
        <v>647.59997599999997</v>
      </c>
      <c r="E6195" s="260">
        <v>648.90997300000004</v>
      </c>
      <c r="F6195" s="261">
        <v>648.90997300000004</v>
      </c>
      <c r="G6195" s="260">
        <v>406280000</v>
      </c>
      <c r="H6195" s="263">
        <f t="shared" si="96"/>
        <v>-6.2177407542680866E-3</v>
      </c>
      <c r="I6195" s="262"/>
      <c r="J6195" s="266">
        <v>6193</v>
      </c>
      <c r="K6195">
        <v>-6.2177407542680866E-3</v>
      </c>
      <c r="L6195" s="267">
        <v>7.0345243628702411E-3</v>
      </c>
    </row>
    <row r="6196" spans="1:12" ht="14.4" x14ac:dyDescent="0.3">
      <c r="A6196" s="8">
        <v>35150</v>
      </c>
      <c r="B6196" s="260">
        <v>650.03997800000002</v>
      </c>
      <c r="C6196" s="260">
        <v>654.30999799999995</v>
      </c>
      <c r="D6196" s="260">
        <v>648.15002400000003</v>
      </c>
      <c r="E6196" s="260">
        <v>652.96997099999999</v>
      </c>
      <c r="F6196" s="261">
        <v>652.96997099999999</v>
      </c>
      <c r="G6196" s="260">
        <v>400090000</v>
      </c>
      <c r="H6196" s="263">
        <f t="shared" si="96"/>
        <v>4.5074043122928778E-3</v>
      </c>
      <c r="I6196" s="262"/>
      <c r="J6196" s="266">
        <v>6194</v>
      </c>
      <c r="K6196">
        <v>4.5074043122928778E-3</v>
      </c>
      <c r="L6196" s="267">
        <v>7.0393487504073968E-3</v>
      </c>
    </row>
    <row r="6197" spans="1:12" ht="14.4" x14ac:dyDescent="0.3">
      <c r="A6197" s="8">
        <v>35149</v>
      </c>
      <c r="B6197" s="260">
        <v>650.61999500000002</v>
      </c>
      <c r="C6197" s="260">
        <v>655.5</v>
      </c>
      <c r="D6197" s="260">
        <v>648.82000700000003</v>
      </c>
      <c r="E6197" s="260">
        <v>650.03997800000002</v>
      </c>
      <c r="F6197" s="261">
        <v>650.03997800000002</v>
      </c>
      <c r="G6197" s="260">
        <v>336700000</v>
      </c>
      <c r="H6197" s="263">
        <f t="shared" si="96"/>
        <v>-8.9148351488951394E-4</v>
      </c>
      <c r="I6197" s="262"/>
      <c r="J6197" s="266">
        <v>6195</v>
      </c>
      <c r="K6197">
        <v>-8.9148351488951394E-4</v>
      </c>
      <c r="L6197" s="267">
        <v>7.0487903205311555E-3</v>
      </c>
    </row>
    <row r="6198" spans="1:12" ht="14.4" x14ac:dyDescent="0.3">
      <c r="A6198" s="8">
        <v>35146</v>
      </c>
      <c r="B6198" s="260">
        <v>649.19000200000005</v>
      </c>
      <c r="C6198" s="260">
        <v>652.080017</v>
      </c>
      <c r="D6198" s="260">
        <v>649.19000200000005</v>
      </c>
      <c r="E6198" s="260">
        <v>650.61999500000002</v>
      </c>
      <c r="F6198" s="261">
        <v>650.61999500000002</v>
      </c>
      <c r="G6198" s="260">
        <v>329390000</v>
      </c>
      <c r="H6198" s="263">
        <f t="shared" si="96"/>
        <v>2.2027341696490999E-3</v>
      </c>
      <c r="I6198" s="262"/>
      <c r="J6198" s="266">
        <v>6196</v>
      </c>
      <c r="K6198">
        <v>2.2027341696490999E-3</v>
      </c>
      <c r="L6198" s="267">
        <v>7.05322445295079E-3</v>
      </c>
    </row>
    <row r="6199" spans="1:12" ht="14.4" x14ac:dyDescent="0.3">
      <c r="A6199" s="8">
        <v>35145</v>
      </c>
      <c r="B6199" s="260">
        <v>649.97997999999995</v>
      </c>
      <c r="C6199" s="260">
        <v>651.53997800000002</v>
      </c>
      <c r="D6199" s="260">
        <v>648.09997599999997</v>
      </c>
      <c r="E6199" s="260">
        <v>649.19000200000005</v>
      </c>
      <c r="F6199" s="261">
        <v>649.19000200000005</v>
      </c>
      <c r="G6199" s="260">
        <v>367180000</v>
      </c>
      <c r="H6199" s="263">
        <f t="shared" si="96"/>
        <v>-1.2153882031872821E-3</v>
      </c>
      <c r="I6199" s="262"/>
      <c r="J6199" s="266">
        <v>6197</v>
      </c>
      <c r="K6199">
        <v>-1.2153882031872821E-3</v>
      </c>
      <c r="L6199" s="267">
        <v>7.0534495139921872E-3</v>
      </c>
    </row>
    <row r="6200" spans="1:12" ht="14.4" x14ac:dyDescent="0.3">
      <c r="A6200" s="8">
        <v>35144</v>
      </c>
      <c r="B6200" s="260">
        <v>651.69000200000005</v>
      </c>
      <c r="C6200" s="260">
        <v>653.13000499999998</v>
      </c>
      <c r="D6200" s="260">
        <v>645.57000700000003</v>
      </c>
      <c r="E6200" s="260">
        <v>649.97997999999995</v>
      </c>
      <c r="F6200" s="261">
        <v>649.97997999999995</v>
      </c>
      <c r="G6200" s="260">
        <v>409780000</v>
      </c>
      <c r="H6200" s="263">
        <f t="shared" si="96"/>
        <v>-2.623980718980087E-3</v>
      </c>
      <c r="I6200" s="262"/>
      <c r="J6200" s="266">
        <v>6198</v>
      </c>
      <c r="K6200">
        <v>-2.623980718980087E-3</v>
      </c>
      <c r="L6200" s="267">
        <v>7.0578797625677325E-3</v>
      </c>
    </row>
    <row r="6201" spans="1:12" ht="14.4" x14ac:dyDescent="0.3">
      <c r="A6201" s="8">
        <v>35143</v>
      </c>
      <c r="B6201" s="260">
        <v>652.65002400000003</v>
      </c>
      <c r="C6201" s="260">
        <v>656.17999299999997</v>
      </c>
      <c r="D6201" s="260">
        <v>649.79998799999998</v>
      </c>
      <c r="E6201" s="260">
        <v>651.69000200000005</v>
      </c>
      <c r="F6201" s="261">
        <v>651.69000200000005</v>
      </c>
      <c r="G6201" s="260">
        <v>438300000</v>
      </c>
      <c r="H6201" s="263">
        <f t="shared" si="96"/>
        <v>-1.4709598784906821E-3</v>
      </c>
      <c r="I6201" s="262"/>
      <c r="J6201" s="266">
        <v>6199</v>
      </c>
      <c r="K6201">
        <v>-1.4709598784906821E-3</v>
      </c>
      <c r="L6201" s="267">
        <v>7.0600450442627836E-3</v>
      </c>
    </row>
    <row r="6202" spans="1:12" ht="14.4" x14ac:dyDescent="0.3">
      <c r="A6202" s="8">
        <v>35142</v>
      </c>
      <c r="B6202" s="260">
        <v>641.42999299999997</v>
      </c>
      <c r="C6202" s="260">
        <v>652.65002400000003</v>
      </c>
      <c r="D6202" s="260">
        <v>641.42999299999997</v>
      </c>
      <c r="E6202" s="260">
        <v>652.65002400000003</v>
      </c>
      <c r="F6202" s="261">
        <v>652.65002400000003</v>
      </c>
      <c r="G6202" s="260">
        <v>437100000</v>
      </c>
      <c r="H6202" s="263">
        <f t="shared" si="96"/>
        <v>1.7492214462132366E-2</v>
      </c>
      <c r="I6202" s="262"/>
      <c r="J6202" s="266">
        <v>6200</v>
      </c>
      <c r="K6202">
        <v>1.7492214462132366E-2</v>
      </c>
      <c r="L6202" s="267">
        <v>7.0619494802748126E-3</v>
      </c>
    </row>
    <row r="6203" spans="1:12" ht="14.4" x14ac:dyDescent="0.3">
      <c r="A6203" s="8">
        <v>35139</v>
      </c>
      <c r="B6203" s="260">
        <v>640.86999500000002</v>
      </c>
      <c r="C6203" s="260">
        <v>642.86999500000002</v>
      </c>
      <c r="D6203" s="260">
        <v>638.34997599999997</v>
      </c>
      <c r="E6203" s="260">
        <v>641.42999299999997</v>
      </c>
      <c r="F6203" s="261">
        <v>641.42999299999997</v>
      </c>
      <c r="G6203" s="260">
        <v>529970000</v>
      </c>
      <c r="H6203" s="263">
        <f t="shared" si="96"/>
        <v>8.7380904765240331E-4</v>
      </c>
      <c r="I6203" s="262"/>
      <c r="J6203" s="266">
        <v>6201</v>
      </c>
      <c r="K6203">
        <v>8.7380904765240331E-4</v>
      </c>
      <c r="L6203" s="267">
        <v>7.0753017701212307E-3</v>
      </c>
    </row>
    <row r="6204" spans="1:12" ht="14.4" x14ac:dyDescent="0.3">
      <c r="A6204" s="8">
        <v>35138</v>
      </c>
      <c r="B6204" s="260">
        <v>638.54998799999998</v>
      </c>
      <c r="C6204" s="260">
        <v>644.169983</v>
      </c>
      <c r="D6204" s="260">
        <v>638.54998799999998</v>
      </c>
      <c r="E6204" s="260">
        <v>640.86999500000002</v>
      </c>
      <c r="F6204" s="261">
        <v>640.86999500000002</v>
      </c>
      <c r="G6204" s="260">
        <v>492630000</v>
      </c>
      <c r="H6204" s="263">
        <f t="shared" si="96"/>
        <v>3.6332425708228695E-3</v>
      </c>
      <c r="I6204" s="262"/>
      <c r="J6204" s="266">
        <v>6202</v>
      </c>
      <c r="K6204">
        <v>3.6332425708228695E-3</v>
      </c>
      <c r="L6204" s="267">
        <v>7.0776290009090578E-3</v>
      </c>
    </row>
    <row r="6205" spans="1:12" ht="14.4" x14ac:dyDescent="0.3">
      <c r="A6205" s="8">
        <v>35137</v>
      </c>
      <c r="B6205" s="260">
        <v>637.09002699999996</v>
      </c>
      <c r="C6205" s="260">
        <v>640.52002000000005</v>
      </c>
      <c r="D6205" s="260">
        <v>635.19000200000005</v>
      </c>
      <c r="E6205" s="260">
        <v>638.54998799999998</v>
      </c>
      <c r="F6205" s="261">
        <v>638.54998799999998</v>
      </c>
      <c r="G6205" s="260">
        <v>413030000</v>
      </c>
      <c r="H6205" s="263">
        <f t="shared" si="96"/>
        <v>2.2916086237840627E-3</v>
      </c>
      <c r="I6205" s="262"/>
      <c r="J6205" s="266">
        <v>6203</v>
      </c>
      <c r="K6205">
        <v>2.2916086237840627E-3</v>
      </c>
      <c r="L6205" s="267">
        <v>7.0805137063320233E-3</v>
      </c>
    </row>
    <row r="6206" spans="1:12" ht="14.4" x14ac:dyDescent="0.3">
      <c r="A6206" s="8">
        <v>35136</v>
      </c>
      <c r="B6206" s="260">
        <v>640.02002000000005</v>
      </c>
      <c r="C6206" s="260">
        <v>640.02002000000005</v>
      </c>
      <c r="D6206" s="260">
        <v>628.82000700000003</v>
      </c>
      <c r="E6206" s="260">
        <v>637.09002699999996</v>
      </c>
      <c r="F6206" s="261">
        <v>637.09002699999996</v>
      </c>
      <c r="G6206" s="260">
        <v>454980000</v>
      </c>
      <c r="H6206" s="263">
        <f t="shared" si="96"/>
        <v>-4.5779708578492298E-3</v>
      </c>
      <c r="I6206" s="262"/>
      <c r="J6206" s="266">
        <v>6204</v>
      </c>
      <c r="K6206">
        <v>-4.5779708578492298E-3</v>
      </c>
      <c r="L6206" s="267">
        <v>7.0992181732960572E-3</v>
      </c>
    </row>
    <row r="6207" spans="1:12" ht="14.4" x14ac:dyDescent="0.3">
      <c r="A6207" s="8">
        <v>35135</v>
      </c>
      <c r="B6207" s="260">
        <v>633.5</v>
      </c>
      <c r="C6207" s="260">
        <v>640.40997300000004</v>
      </c>
      <c r="D6207" s="260">
        <v>629.95001200000002</v>
      </c>
      <c r="E6207" s="260">
        <v>640.02002000000005</v>
      </c>
      <c r="F6207" s="261">
        <v>640.02002000000005</v>
      </c>
      <c r="G6207" s="260">
        <v>449500000</v>
      </c>
      <c r="H6207" s="263">
        <f t="shared" si="96"/>
        <v>1.0292059984214751E-2</v>
      </c>
      <c r="I6207" s="262"/>
      <c r="J6207" s="266">
        <v>6205</v>
      </c>
      <c r="K6207">
        <v>1.0292059984214751E-2</v>
      </c>
      <c r="L6207" s="267">
        <v>7.1005106928241609E-3</v>
      </c>
    </row>
    <row r="6208" spans="1:12" ht="14.4" x14ac:dyDescent="0.3">
      <c r="A6208" s="8">
        <v>35132</v>
      </c>
      <c r="B6208" s="260">
        <v>653.65002400000003</v>
      </c>
      <c r="C6208" s="260">
        <v>653.65002400000003</v>
      </c>
      <c r="D6208" s="260">
        <v>627.63000499999998</v>
      </c>
      <c r="E6208" s="260">
        <v>633.5</v>
      </c>
      <c r="F6208" s="261">
        <v>633.5</v>
      </c>
      <c r="G6208" s="260">
        <v>546550000</v>
      </c>
      <c r="H6208" s="263">
        <f t="shared" si="96"/>
        <v>-3.0826930712389951E-2</v>
      </c>
      <c r="I6208" s="262"/>
      <c r="J6208" s="266">
        <v>6206</v>
      </c>
      <c r="K6208">
        <v>-3.0826930712389951E-2</v>
      </c>
      <c r="L6208" s="267">
        <v>7.1036672917598629E-3</v>
      </c>
    </row>
    <row r="6209" spans="1:12" ht="14.4" x14ac:dyDescent="0.3">
      <c r="A6209" s="8">
        <v>35131</v>
      </c>
      <c r="B6209" s="260">
        <v>652</v>
      </c>
      <c r="C6209" s="260">
        <v>653.65002400000003</v>
      </c>
      <c r="D6209" s="260">
        <v>649.53997800000002</v>
      </c>
      <c r="E6209" s="260">
        <v>653.65002400000003</v>
      </c>
      <c r="F6209" s="261">
        <v>653.65002400000003</v>
      </c>
      <c r="G6209" s="260">
        <v>425790000</v>
      </c>
      <c r="H6209" s="263">
        <f t="shared" si="96"/>
        <v>2.5307116564417644E-3</v>
      </c>
      <c r="I6209" s="262"/>
      <c r="J6209" s="266">
        <v>6207</v>
      </c>
      <c r="K6209">
        <v>2.5307116564417644E-3</v>
      </c>
      <c r="L6209" s="267">
        <v>7.1113612888330175E-3</v>
      </c>
    </row>
    <row r="6210" spans="1:12" ht="14.4" x14ac:dyDescent="0.3">
      <c r="A6210" s="8">
        <v>35130</v>
      </c>
      <c r="B6210" s="260">
        <v>655.78997800000002</v>
      </c>
      <c r="C6210" s="260">
        <v>656.96997099999999</v>
      </c>
      <c r="D6210" s="260">
        <v>651.60998500000005</v>
      </c>
      <c r="E6210" s="260">
        <v>652</v>
      </c>
      <c r="F6210" s="261">
        <v>652</v>
      </c>
      <c r="G6210" s="260">
        <v>428220000</v>
      </c>
      <c r="H6210" s="263">
        <f t="shared" si="96"/>
        <v>-5.7792557482481367E-3</v>
      </c>
      <c r="I6210" s="262"/>
      <c r="J6210" s="266">
        <v>6208</v>
      </c>
      <c r="K6210">
        <v>-5.7792557482481367E-3</v>
      </c>
      <c r="L6210" s="267">
        <v>7.1130114313881021E-3</v>
      </c>
    </row>
    <row r="6211" spans="1:12" ht="14.4" x14ac:dyDescent="0.3">
      <c r="A6211" s="8">
        <v>35129</v>
      </c>
      <c r="B6211" s="260">
        <v>650.80999799999995</v>
      </c>
      <c r="C6211" s="260">
        <v>655.79998799999998</v>
      </c>
      <c r="D6211" s="260">
        <v>648.77002000000005</v>
      </c>
      <c r="E6211" s="260">
        <v>655.78997800000002</v>
      </c>
      <c r="F6211" s="261">
        <v>655.78997800000002</v>
      </c>
      <c r="G6211" s="260">
        <v>445700000</v>
      </c>
      <c r="H6211" s="263">
        <f t="shared" si="96"/>
        <v>7.6519721812879542E-3</v>
      </c>
      <c r="I6211" s="262"/>
      <c r="J6211" s="266">
        <v>6209</v>
      </c>
      <c r="K6211">
        <v>7.6519721812879542E-3</v>
      </c>
      <c r="L6211" s="267">
        <v>7.1210202497752843E-3</v>
      </c>
    </row>
    <row r="6212" spans="1:12" ht="14.4" x14ac:dyDescent="0.3">
      <c r="A6212" s="8">
        <v>35128</v>
      </c>
      <c r="B6212" s="260">
        <v>644.36999500000002</v>
      </c>
      <c r="C6212" s="260">
        <v>653.53997800000002</v>
      </c>
      <c r="D6212" s="260">
        <v>644.36999500000002</v>
      </c>
      <c r="E6212" s="260">
        <v>650.80999799999995</v>
      </c>
      <c r="F6212" s="261">
        <v>650.80999799999995</v>
      </c>
      <c r="G6212" s="260">
        <v>417270000</v>
      </c>
      <c r="H6212" s="263">
        <f t="shared" ref="H6212:H6275" si="97">(F6212-F6213)/F6213</f>
        <v>9.9942626906455081E-3</v>
      </c>
      <c r="I6212" s="262"/>
      <c r="J6212" s="266">
        <v>6210</v>
      </c>
      <c r="K6212">
        <v>9.9942626906455081E-3</v>
      </c>
      <c r="L6212" s="267">
        <v>7.1226071820177875E-3</v>
      </c>
    </row>
    <row r="6213" spans="1:12" ht="14.4" x14ac:dyDescent="0.3">
      <c r="A6213" s="8">
        <v>35125</v>
      </c>
      <c r="B6213" s="260">
        <v>640.42999299999997</v>
      </c>
      <c r="C6213" s="260">
        <v>644.38000499999998</v>
      </c>
      <c r="D6213" s="260">
        <v>635</v>
      </c>
      <c r="E6213" s="260">
        <v>644.36999500000002</v>
      </c>
      <c r="F6213" s="261">
        <v>644.36999500000002</v>
      </c>
      <c r="G6213" s="260">
        <v>471480000</v>
      </c>
      <c r="H6213" s="263">
        <f t="shared" si="97"/>
        <v>6.1521197368406971E-3</v>
      </c>
      <c r="I6213" s="262"/>
      <c r="J6213" s="266">
        <v>6211</v>
      </c>
      <c r="K6213">
        <v>6.1521197368406971E-3</v>
      </c>
      <c r="L6213" s="267">
        <v>7.1235198081901433E-3</v>
      </c>
    </row>
    <row r="6214" spans="1:12" ht="14.4" x14ac:dyDescent="0.3">
      <c r="A6214" s="8">
        <v>35124</v>
      </c>
      <c r="B6214" s="260">
        <v>644.75</v>
      </c>
      <c r="C6214" s="260">
        <v>646.95001200000002</v>
      </c>
      <c r="D6214" s="260">
        <v>639.01000999999997</v>
      </c>
      <c r="E6214" s="260">
        <v>640.42999299999997</v>
      </c>
      <c r="F6214" s="261">
        <v>640.42999299999997</v>
      </c>
      <c r="G6214" s="260">
        <v>453170000</v>
      </c>
      <c r="H6214" s="263">
        <f t="shared" si="97"/>
        <v>-6.7002822799535205E-3</v>
      </c>
      <c r="I6214" s="262"/>
      <c r="J6214" s="266">
        <v>6212</v>
      </c>
      <c r="K6214">
        <v>-6.7002822799535205E-3</v>
      </c>
      <c r="L6214" s="267">
        <v>7.1266221302700517E-3</v>
      </c>
    </row>
    <row r="6215" spans="1:12" ht="14.4" x14ac:dyDescent="0.3">
      <c r="A6215" s="8">
        <v>35123</v>
      </c>
      <c r="B6215" s="260">
        <v>647.23999000000003</v>
      </c>
      <c r="C6215" s="260">
        <v>654.39001499999995</v>
      </c>
      <c r="D6215" s="260">
        <v>643.98999000000003</v>
      </c>
      <c r="E6215" s="260">
        <v>644.75</v>
      </c>
      <c r="F6215" s="261">
        <v>644.75</v>
      </c>
      <c r="G6215" s="260">
        <v>447790000</v>
      </c>
      <c r="H6215" s="263">
        <f t="shared" si="97"/>
        <v>-3.8470892381047626E-3</v>
      </c>
      <c r="I6215" s="262"/>
      <c r="J6215" s="266">
        <v>6213</v>
      </c>
      <c r="K6215">
        <v>-3.8470892381047626E-3</v>
      </c>
      <c r="L6215" s="267">
        <v>7.1331317093779783E-3</v>
      </c>
    </row>
    <row r="6216" spans="1:12" ht="14.4" x14ac:dyDescent="0.3">
      <c r="A6216" s="8">
        <v>35122</v>
      </c>
      <c r="B6216" s="260">
        <v>650.46002199999998</v>
      </c>
      <c r="C6216" s="260">
        <v>650.61999500000002</v>
      </c>
      <c r="D6216" s="260">
        <v>643.86999500000002</v>
      </c>
      <c r="E6216" s="260">
        <v>647.23999000000003</v>
      </c>
      <c r="F6216" s="261">
        <v>647.23999000000003</v>
      </c>
      <c r="G6216" s="260">
        <v>431340000</v>
      </c>
      <c r="H6216" s="263">
        <f t="shared" si="97"/>
        <v>-4.9503918628221958E-3</v>
      </c>
      <c r="I6216" s="262"/>
      <c r="J6216" s="266">
        <v>6214</v>
      </c>
      <c r="K6216">
        <v>-4.9503918628221958E-3</v>
      </c>
      <c r="L6216" s="267">
        <v>7.1391161664868677E-3</v>
      </c>
    </row>
    <row r="6217" spans="1:12" ht="14.4" x14ac:dyDescent="0.3">
      <c r="A6217" s="8">
        <v>35121</v>
      </c>
      <c r="B6217" s="260">
        <v>659.080017</v>
      </c>
      <c r="C6217" s="260">
        <v>659.080017</v>
      </c>
      <c r="D6217" s="260">
        <v>650.15997300000004</v>
      </c>
      <c r="E6217" s="260">
        <v>650.46002199999998</v>
      </c>
      <c r="F6217" s="261">
        <v>650.46002199999998</v>
      </c>
      <c r="G6217" s="260">
        <v>399330000</v>
      </c>
      <c r="H6217" s="263">
        <f t="shared" si="97"/>
        <v>-1.3078829243278389E-2</v>
      </c>
      <c r="I6217" s="262"/>
      <c r="J6217" s="266">
        <v>6215</v>
      </c>
      <c r="K6217">
        <v>-1.3078829243278389E-2</v>
      </c>
      <c r="L6217" s="267">
        <v>7.1440479365807051E-3</v>
      </c>
    </row>
    <row r="6218" spans="1:12" ht="14.4" x14ac:dyDescent="0.3">
      <c r="A6218" s="8">
        <v>35118</v>
      </c>
      <c r="B6218" s="260">
        <v>658.85998500000005</v>
      </c>
      <c r="C6218" s="260">
        <v>663</v>
      </c>
      <c r="D6218" s="260">
        <v>652.25</v>
      </c>
      <c r="E6218" s="260">
        <v>659.080017</v>
      </c>
      <c r="F6218" s="261">
        <v>659.080017</v>
      </c>
      <c r="G6218" s="260">
        <v>443130000</v>
      </c>
      <c r="H6218" s="263">
        <f t="shared" si="97"/>
        <v>3.3395866346314307E-4</v>
      </c>
      <c r="I6218" s="262"/>
      <c r="J6218" s="266">
        <v>6216</v>
      </c>
      <c r="K6218">
        <v>3.3395866346314307E-4</v>
      </c>
      <c r="L6218" s="267">
        <v>7.1477851709664982E-3</v>
      </c>
    </row>
    <row r="6219" spans="1:12" ht="14.4" x14ac:dyDescent="0.3">
      <c r="A6219" s="8">
        <v>35117</v>
      </c>
      <c r="B6219" s="260">
        <v>648.09997599999997</v>
      </c>
      <c r="C6219" s="260">
        <v>659.75</v>
      </c>
      <c r="D6219" s="260">
        <v>648.09997599999997</v>
      </c>
      <c r="E6219" s="260">
        <v>658.85998500000005</v>
      </c>
      <c r="F6219" s="261">
        <v>658.85998500000005</v>
      </c>
      <c r="G6219" s="260">
        <v>485470000</v>
      </c>
      <c r="H6219" s="263">
        <f t="shared" si="97"/>
        <v>1.6602390678070449E-2</v>
      </c>
      <c r="I6219" s="262"/>
      <c r="J6219" s="266">
        <v>6217</v>
      </c>
      <c r="K6219">
        <v>1.6602390678070449E-2</v>
      </c>
      <c r="L6219" s="267">
        <v>7.1539975145438091E-3</v>
      </c>
    </row>
    <row r="6220" spans="1:12" ht="14.4" x14ac:dyDescent="0.3">
      <c r="A6220" s="8">
        <v>35116</v>
      </c>
      <c r="B6220" s="260">
        <v>640.65002400000003</v>
      </c>
      <c r="C6220" s="260">
        <v>648.10998500000005</v>
      </c>
      <c r="D6220" s="260">
        <v>640.65002400000003</v>
      </c>
      <c r="E6220" s="260">
        <v>648.09997599999997</v>
      </c>
      <c r="F6220" s="261">
        <v>648.09997599999997</v>
      </c>
      <c r="G6220" s="260">
        <v>431220000</v>
      </c>
      <c r="H6220" s="263">
        <f t="shared" si="97"/>
        <v>1.1628739125747601E-2</v>
      </c>
      <c r="I6220" s="262"/>
      <c r="J6220" s="266">
        <v>6218</v>
      </c>
      <c r="K6220">
        <v>1.1628739125747601E-2</v>
      </c>
      <c r="L6220" s="267">
        <v>7.1544564903555574E-3</v>
      </c>
    </row>
    <row r="6221" spans="1:12" ht="14.4" x14ac:dyDescent="0.3">
      <c r="A6221" s="8">
        <v>35115</v>
      </c>
      <c r="B6221" s="260">
        <v>647.97997999999995</v>
      </c>
      <c r="C6221" s="260">
        <v>647.97997999999995</v>
      </c>
      <c r="D6221" s="260">
        <v>638.78997800000002</v>
      </c>
      <c r="E6221" s="260">
        <v>640.65002400000003</v>
      </c>
      <c r="F6221" s="261">
        <v>640.65002400000003</v>
      </c>
      <c r="G6221" s="260">
        <v>395910000</v>
      </c>
      <c r="H6221" s="263">
        <f t="shared" si="97"/>
        <v>-1.131200997907362E-2</v>
      </c>
      <c r="I6221" s="262"/>
      <c r="J6221" s="266">
        <v>6219</v>
      </c>
      <c r="K6221">
        <v>-1.131200997907362E-2</v>
      </c>
      <c r="L6221" s="267">
        <v>7.1591167071723234E-3</v>
      </c>
    </row>
    <row r="6222" spans="1:12" ht="14.4" x14ac:dyDescent="0.3">
      <c r="A6222" s="8">
        <v>35111</v>
      </c>
      <c r="B6222" s="260">
        <v>651.32000700000003</v>
      </c>
      <c r="C6222" s="260">
        <v>651.419983</v>
      </c>
      <c r="D6222" s="260">
        <v>646.98999000000003</v>
      </c>
      <c r="E6222" s="260">
        <v>647.97997999999995</v>
      </c>
      <c r="F6222" s="261">
        <v>647.97997999999995</v>
      </c>
      <c r="G6222" s="260">
        <v>445570000</v>
      </c>
      <c r="H6222" s="263">
        <f t="shared" si="97"/>
        <v>-5.1280890562295858E-3</v>
      </c>
      <c r="I6222" s="262"/>
      <c r="J6222" s="266">
        <v>6220</v>
      </c>
      <c r="K6222">
        <v>-5.1280890562295858E-3</v>
      </c>
      <c r="L6222" s="267">
        <v>7.1643043206427006E-3</v>
      </c>
    </row>
    <row r="6223" spans="1:12" ht="14.4" x14ac:dyDescent="0.3">
      <c r="A6223" s="8">
        <v>35110</v>
      </c>
      <c r="B6223" s="260">
        <v>655.580017</v>
      </c>
      <c r="C6223" s="260">
        <v>656.84002699999996</v>
      </c>
      <c r="D6223" s="260">
        <v>651.15002400000003</v>
      </c>
      <c r="E6223" s="260">
        <v>651.32000700000003</v>
      </c>
      <c r="F6223" s="261">
        <v>651.32000700000003</v>
      </c>
      <c r="G6223" s="260">
        <v>415320000</v>
      </c>
      <c r="H6223" s="263">
        <f t="shared" si="97"/>
        <v>-6.4980778692648369E-3</v>
      </c>
      <c r="I6223" s="262"/>
      <c r="J6223" s="266">
        <v>6221</v>
      </c>
      <c r="K6223">
        <v>-6.4980778692648369E-3</v>
      </c>
      <c r="L6223" s="267">
        <v>7.1709666042605764E-3</v>
      </c>
    </row>
    <row r="6224" spans="1:12" ht="14.4" x14ac:dyDescent="0.3">
      <c r="A6224" s="8">
        <v>35109</v>
      </c>
      <c r="B6224" s="260">
        <v>660.51000999999997</v>
      </c>
      <c r="C6224" s="260">
        <v>661.53002900000001</v>
      </c>
      <c r="D6224" s="260">
        <v>654.35998500000005</v>
      </c>
      <c r="E6224" s="260">
        <v>655.580017</v>
      </c>
      <c r="F6224" s="261">
        <v>655.580017</v>
      </c>
      <c r="G6224" s="260">
        <v>421790000</v>
      </c>
      <c r="H6224" s="263">
        <f t="shared" si="97"/>
        <v>-7.4639186770234832E-3</v>
      </c>
      <c r="I6224" s="262"/>
      <c r="J6224" s="266">
        <v>6222</v>
      </c>
      <c r="K6224">
        <v>-7.4639186770234832E-3</v>
      </c>
      <c r="L6224" s="267">
        <v>7.1742564681468741E-3</v>
      </c>
    </row>
    <row r="6225" spans="1:12" ht="14.4" x14ac:dyDescent="0.3">
      <c r="A6225" s="8">
        <v>35108</v>
      </c>
      <c r="B6225" s="260">
        <v>661.45001200000002</v>
      </c>
      <c r="C6225" s="260">
        <v>664.22997999999995</v>
      </c>
      <c r="D6225" s="260">
        <v>657.919983</v>
      </c>
      <c r="E6225" s="260">
        <v>660.51000999999997</v>
      </c>
      <c r="F6225" s="261">
        <v>660.51000999999997</v>
      </c>
      <c r="G6225" s="260">
        <v>441540000</v>
      </c>
      <c r="H6225" s="263">
        <f t="shared" si="97"/>
        <v>-1.4211232639603452E-3</v>
      </c>
      <c r="I6225" s="262"/>
      <c r="J6225" s="266">
        <v>6223</v>
      </c>
      <c r="K6225">
        <v>-1.4211232639603452E-3</v>
      </c>
      <c r="L6225" s="267">
        <v>7.1744296176848698E-3</v>
      </c>
    </row>
    <row r="6226" spans="1:12" ht="14.4" x14ac:dyDescent="0.3">
      <c r="A6226" s="8">
        <v>35107</v>
      </c>
      <c r="B6226" s="260">
        <v>656.36999500000002</v>
      </c>
      <c r="C6226" s="260">
        <v>662.95001200000002</v>
      </c>
      <c r="D6226" s="260">
        <v>656.34002699999996</v>
      </c>
      <c r="E6226" s="260">
        <v>661.45001200000002</v>
      </c>
      <c r="F6226" s="261">
        <v>661.45001200000002</v>
      </c>
      <c r="G6226" s="260">
        <v>397890000</v>
      </c>
      <c r="H6226" s="263">
        <f t="shared" si="97"/>
        <v>7.7395631102850733E-3</v>
      </c>
      <c r="I6226" s="262"/>
      <c r="J6226" s="266">
        <v>6224</v>
      </c>
      <c r="K6226">
        <v>7.7395631102850733E-3</v>
      </c>
      <c r="L6226" s="267">
        <v>7.1744354349405235E-3</v>
      </c>
    </row>
    <row r="6227" spans="1:12" ht="14.4" x14ac:dyDescent="0.3">
      <c r="A6227" s="8">
        <v>35104</v>
      </c>
      <c r="B6227" s="260">
        <v>656.07000700000003</v>
      </c>
      <c r="C6227" s="260">
        <v>661.080017</v>
      </c>
      <c r="D6227" s="260">
        <v>653.64001499999995</v>
      </c>
      <c r="E6227" s="260">
        <v>656.36999500000002</v>
      </c>
      <c r="F6227" s="261">
        <v>656.36999500000002</v>
      </c>
      <c r="G6227" s="260">
        <v>477640000</v>
      </c>
      <c r="H6227" s="263">
        <f t="shared" si="97"/>
        <v>4.5724998368959854E-4</v>
      </c>
      <c r="I6227" s="262"/>
      <c r="J6227" s="266">
        <v>6225</v>
      </c>
      <c r="K6227">
        <v>4.5724998368959854E-4</v>
      </c>
      <c r="L6227" s="267">
        <v>7.1746044377288152E-3</v>
      </c>
    </row>
    <row r="6228" spans="1:12" ht="14.4" x14ac:dyDescent="0.3">
      <c r="A6228" s="8">
        <v>35103</v>
      </c>
      <c r="B6228" s="260">
        <v>649.92999299999997</v>
      </c>
      <c r="C6228" s="260">
        <v>656.53997800000002</v>
      </c>
      <c r="D6228" s="260">
        <v>647.92999299999997</v>
      </c>
      <c r="E6228" s="260">
        <v>656.07000700000003</v>
      </c>
      <c r="F6228" s="261">
        <v>656.07000700000003</v>
      </c>
      <c r="G6228" s="260">
        <v>474970000</v>
      </c>
      <c r="H6228" s="263">
        <f t="shared" si="97"/>
        <v>9.4471928763565534E-3</v>
      </c>
      <c r="I6228" s="262"/>
      <c r="J6228" s="266">
        <v>6226</v>
      </c>
      <c r="K6228">
        <v>9.4471928763565534E-3</v>
      </c>
      <c r="L6228" s="267">
        <v>7.1751847089033746E-3</v>
      </c>
    </row>
    <row r="6229" spans="1:12" ht="14.4" x14ac:dyDescent="0.3">
      <c r="A6229" s="8">
        <v>35102</v>
      </c>
      <c r="B6229" s="260">
        <v>646.330017</v>
      </c>
      <c r="C6229" s="260">
        <v>649.92999299999997</v>
      </c>
      <c r="D6229" s="260">
        <v>645.59002699999996</v>
      </c>
      <c r="E6229" s="260">
        <v>649.92999299999997</v>
      </c>
      <c r="F6229" s="261">
        <v>649.92999299999997</v>
      </c>
      <c r="G6229" s="260">
        <v>462730000</v>
      </c>
      <c r="H6229" s="263">
        <f t="shared" si="97"/>
        <v>5.5698728286047864E-3</v>
      </c>
      <c r="I6229" s="262"/>
      <c r="J6229" s="266">
        <v>6227</v>
      </c>
      <c r="K6229">
        <v>5.5698728286047864E-3</v>
      </c>
      <c r="L6229" s="267">
        <v>7.1761548685430731E-3</v>
      </c>
    </row>
    <row r="6230" spans="1:12" ht="14.4" x14ac:dyDescent="0.3">
      <c r="A6230" s="8">
        <v>35101</v>
      </c>
      <c r="B6230" s="260">
        <v>641.42999299999997</v>
      </c>
      <c r="C6230" s="260">
        <v>646.669983</v>
      </c>
      <c r="D6230" s="260">
        <v>639.67999299999997</v>
      </c>
      <c r="E6230" s="260">
        <v>646.330017</v>
      </c>
      <c r="F6230" s="261">
        <v>646.330017</v>
      </c>
      <c r="G6230" s="260">
        <v>465940000</v>
      </c>
      <c r="H6230" s="263">
        <f t="shared" si="97"/>
        <v>7.6392187042616678E-3</v>
      </c>
      <c r="I6230" s="262"/>
      <c r="J6230" s="266">
        <v>6228</v>
      </c>
      <c r="K6230">
        <v>7.6392187042616678E-3</v>
      </c>
      <c r="L6230" s="267">
        <v>7.1764337660737568E-3</v>
      </c>
    </row>
    <row r="6231" spans="1:12" ht="14.4" x14ac:dyDescent="0.3">
      <c r="A6231" s="8">
        <v>35100</v>
      </c>
      <c r="B6231" s="260">
        <v>635.84002699999996</v>
      </c>
      <c r="C6231" s="260">
        <v>641.42999299999997</v>
      </c>
      <c r="D6231" s="260">
        <v>633.71002199999998</v>
      </c>
      <c r="E6231" s="260">
        <v>641.42999299999997</v>
      </c>
      <c r="F6231" s="261">
        <v>641.42999299999997</v>
      </c>
      <c r="G6231" s="260">
        <v>377760000</v>
      </c>
      <c r="H6231" s="263">
        <f t="shared" si="97"/>
        <v>8.7914660333266569E-3</v>
      </c>
      <c r="I6231" s="262"/>
      <c r="J6231" s="266">
        <v>6229</v>
      </c>
      <c r="K6231">
        <v>8.7914660333266569E-3</v>
      </c>
      <c r="L6231" s="267">
        <v>7.1765450193488397E-3</v>
      </c>
    </row>
    <row r="6232" spans="1:12" ht="14.4" x14ac:dyDescent="0.3">
      <c r="A6232" s="8">
        <v>35097</v>
      </c>
      <c r="B6232" s="260">
        <v>638.46002199999998</v>
      </c>
      <c r="C6232" s="260">
        <v>639.26000999999997</v>
      </c>
      <c r="D6232" s="260">
        <v>634.28997800000002</v>
      </c>
      <c r="E6232" s="260">
        <v>635.84002699999996</v>
      </c>
      <c r="F6232" s="261">
        <v>635.84002699999996</v>
      </c>
      <c r="G6232" s="260">
        <v>420020000</v>
      </c>
      <c r="H6232" s="263">
        <f t="shared" si="97"/>
        <v>-4.1036163733365553E-3</v>
      </c>
      <c r="I6232" s="262"/>
      <c r="J6232" s="266">
        <v>6230</v>
      </c>
      <c r="K6232">
        <v>-4.1036163733365553E-3</v>
      </c>
      <c r="L6232" s="267">
        <v>7.1804296358636581E-3</v>
      </c>
    </row>
    <row r="6233" spans="1:12" ht="14.4" x14ac:dyDescent="0.3">
      <c r="A6233" s="8">
        <v>35096</v>
      </c>
      <c r="B6233" s="260">
        <v>636.02002000000005</v>
      </c>
      <c r="C6233" s="260">
        <v>638.46002199999998</v>
      </c>
      <c r="D6233" s="260">
        <v>634.53997800000002</v>
      </c>
      <c r="E6233" s="260">
        <v>638.46002199999998</v>
      </c>
      <c r="F6233" s="261">
        <v>638.46002199999998</v>
      </c>
      <c r="G6233" s="260">
        <v>461430000</v>
      </c>
      <c r="H6233" s="263">
        <f t="shared" si="97"/>
        <v>3.8363603711718628E-3</v>
      </c>
      <c r="I6233" s="262"/>
      <c r="J6233" s="266">
        <v>6231</v>
      </c>
      <c r="K6233">
        <v>3.8363603711718628E-3</v>
      </c>
      <c r="L6233" s="267">
        <v>7.181023368088086E-3</v>
      </c>
    </row>
    <row r="6234" spans="1:12" ht="14.4" x14ac:dyDescent="0.3">
      <c r="A6234" s="8">
        <v>35095</v>
      </c>
      <c r="B6234" s="260">
        <v>630.15002400000003</v>
      </c>
      <c r="C6234" s="260">
        <v>636.17999299999997</v>
      </c>
      <c r="D6234" s="260">
        <v>629.47997999999995</v>
      </c>
      <c r="E6234" s="260">
        <v>636.02002000000005</v>
      </c>
      <c r="F6234" s="261">
        <v>636.02002000000005</v>
      </c>
      <c r="G6234" s="260">
        <v>472210000</v>
      </c>
      <c r="H6234" s="263">
        <f t="shared" si="97"/>
        <v>9.3152357001259345E-3</v>
      </c>
      <c r="I6234" s="262"/>
      <c r="J6234" s="266">
        <v>6232</v>
      </c>
      <c r="K6234">
        <v>9.3152357001259345E-3</v>
      </c>
      <c r="L6234" s="267">
        <v>7.1827260364814979E-3</v>
      </c>
    </row>
    <row r="6235" spans="1:12" ht="14.4" x14ac:dyDescent="0.3">
      <c r="A6235" s="8">
        <v>35094</v>
      </c>
      <c r="B6235" s="260">
        <v>624.21997099999999</v>
      </c>
      <c r="C6235" s="260">
        <v>630.28997800000002</v>
      </c>
      <c r="D6235" s="260">
        <v>624.21997099999999</v>
      </c>
      <c r="E6235" s="260">
        <v>630.15002400000003</v>
      </c>
      <c r="F6235" s="261">
        <v>630.15002400000003</v>
      </c>
      <c r="G6235" s="260">
        <v>464350000</v>
      </c>
      <c r="H6235" s="263">
        <f t="shared" si="97"/>
        <v>9.4999411673742234E-3</v>
      </c>
      <c r="I6235" s="262"/>
      <c r="J6235" s="266">
        <v>6233</v>
      </c>
      <c r="K6235">
        <v>9.4999411673742234E-3</v>
      </c>
      <c r="L6235" s="267">
        <v>7.1844880278831248E-3</v>
      </c>
    </row>
    <row r="6236" spans="1:12" ht="14.4" x14ac:dyDescent="0.3">
      <c r="A6236" s="8">
        <v>35093</v>
      </c>
      <c r="B6236" s="260">
        <v>621.61999500000002</v>
      </c>
      <c r="C6236" s="260">
        <v>624.21997099999999</v>
      </c>
      <c r="D6236" s="260">
        <v>621.419983</v>
      </c>
      <c r="E6236" s="260">
        <v>624.21997099999999</v>
      </c>
      <c r="F6236" s="261">
        <v>624.21997099999999</v>
      </c>
      <c r="G6236" s="260">
        <v>363330000</v>
      </c>
      <c r="H6236" s="263">
        <f t="shared" si="97"/>
        <v>4.1825810316799246E-3</v>
      </c>
      <c r="I6236" s="262"/>
      <c r="J6236" s="266">
        <v>6234</v>
      </c>
      <c r="K6236">
        <v>4.1825810316799246E-3</v>
      </c>
      <c r="L6236" s="267">
        <v>7.186011649218913E-3</v>
      </c>
    </row>
    <row r="6237" spans="1:12" ht="14.4" x14ac:dyDescent="0.3">
      <c r="A6237" s="8">
        <v>35090</v>
      </c>
      <c r="B6237" s="260">
        <v>617.03002900000001</v>
      </c>
      <c r="C6237" s="260">
        <v>621.70001200000002</v>
      </c>
      <c r="D6237" s="260">
        <v>615.26000999999997</v>
      </c>
      <c r="E6237" s="260">
        <v>621.61999500000002</v>
      </c>
      <c r="F6237" s="261">
        <v>621.61999500000002</v>
      </c>
      <c r="G6237" s="260">
        <v>385700000</v>
      </c>
      <c r="H6237" s="263">
        <f t="shared" si="97"/>
        <v>7.4388048948586969E-3</v>
      </c>
      <c r="I6237" s="262"/>
      <c r="J6237" s="266">
        <v>6235</v>
      </c>
      <c r="K6237">
        <v>7.4388048948586969E-3</v>
      </c>
      <c r="L6237" s="267">
        <v>7.1890324532962232E-3</v>
      </c>
    </row>
    <row r="6238" spans="1:12" ht="14.4" x14ac:dyDescent="0.3">
      <c r="A6238" s="8">
        <v>35089</v>
      </c>
      <c r="B6238" s="260">
        <v>619.96002199999998</v>
      </c>
      <c r="C6238" s="260">
        <v>620.15002400000003</v>
      </c>
      <c r="D6238" s="260">
        <v>616.61999500000002</v>
      </c>
      <c r="E6238" s="260">
        <v>617.03002900000001</v>
      </c>
      <c r="F6238" s="261">
        <v>617.03002900000001</v>
      </c>
      <c r="G6238" s="260">
        <v>453270000</v>
      </c>
      <c r="H6238" s="263">
        <f t="shared" si="97"/>
        <v>-4.7260999032611292E-3</v>
      </c>
      <c r="I6238" s="262"/>
      <c r="J6238" s="266">
        <v>6236</v>
      </c>
      <c r="K6238">
        <v>-4.7260999032611292E-3</v>
      </c>
      <c r="L6238" s="267">
        <v>7.1944916737054412E-3</v>
      </c>
    </row>
    <row r="6239" spans="1:12" ht="14.4" x14ac:dyDescent="0.3">
      <c r="A6239" s="8">
        <v>35088</v>
      </c>
      <c r="B6239" s="260">
        <v>612.78997800000002</v>
      </c>
      <c r="C6239" s="260">
        <v>619.96002199999998</v>
      </c>
      <c r="D6239" s="260">
        <v>612.78997800000002</v>
      </c>
      <c r="E6239" s="260">
        <v>619.96002199999998</v>
      </c>
      <c r="F6239" s="261">
        <v>619.96002199999998</v>
      </c>
      <c r="G6239" s="260">
        <v>476380000</v>
      </c>
      <c r="H6239" s="263">
        <f t="shared" si="97"/>
        <v>1.1700654804116202E-2</v>
      </c>
      <c r="I6239" s="262"/>
      <c r="J6239" s="266">
        <v>6237</v>
      </c>
      <c r="K6239">
        <v>1.1700654804116202E-2</v>
      </c>
      <c r="L6239" s="267">
        <v>7.2038878766643505E-3</v>
      </c>
    </row>
    <row r="6240" spans="1:12" ht="14.4" x14ac:dyDescent="0.3">
      <c r="A6240" s="8">
        <v>35087</v>
      </c>
      <c r="B6240" s="260">
        <v>613.40002400000003</v>
      </c>
      <c r="C6240" s="260">
        <v>613.40002400000003</v>
      </c>
      <c r="D6240" s="260">
        <v>610.65002400000003</v>
      </c>
      <c r="E6240" s="260">
        <v>612.78997800000002</v>
      </c>
      <c r="F6240" s="261">
        <v>612.78997800000002</v>
      </c>
      <c r="G6240" s="260">
        <v>416910000</v>
      </c>
      <c r="H6240" s="263">
        <f t="shared" si="97"/>
        <v>-9.9453207716211503E-4</v>
      </c>
      <c r="I6240" s="262"/>
      <c r="J6240" s="266">
        <v>6238</v>
      </c>
      <c r="K6240">
        <v>-9.9453207716211503E-4</v>
      </c>
      <c r="L6240" s="267">
        <v>7.2128920879128084E-3</v>
      </c>
    </row>
    <row r="6241" spans="1:12" ht="14.4" x14ac:dyDescent="0.3">
      <c r="A6241" s="8">
        <v>35086</v>
      </c>
      <c r="B6241" s="260">
        <v>611.830017</v>
      </c>
      <c r="C6241" s="260">
        <v>613.45001200000002</v>
      </c>
      <c r="D6241" s="260">
        <v>610.95001200000002</v>
      </c>
      <c r="E6241" s="260">
        <v>613.40002400000003</v>
      </c>
      <c r="F6241" s="261">
        <v>613.40002400000003</v>
      </c>
      <c r="G6241" s="260">
        <v>398040000</v>
      </c>
      <c r="H6241" s="263">
        <f t="shared" si="97"/>
        <v>2.5660836447650662E-3</v>
      </c>
      <c r="I6241" s="262"/>
      <c r="J6241" s="266">
        <v>6239</v>
      </c>
      <c r="K6241">
        <v>2.5660836447650662E-3</v>
      </c>
      <c r="L6241" s="267">
        <v>7.2188131516952043E-3</v>
      </c>
    </row>
    <row r="6242" spans="1:12" ht="14.4" x14ac:dyDescent="0.3">
      <c r="A6242" s="8">
        <v>35083</v>
      </c>
      <c r="B6242" s="260">
        <v>608.23999000000003</v>
      </c>
      <c r="C6242" s="260">
        <v>612.919983</v>
      </c>
      <c r="D6242" s="260">
        <v>606.76000999999997</v>
      </c>
      <c r="E6242" s="260">
        <v>611.830017</v>
      </c>
      <c r="F6242" s="261">
        <v>611.830017</v>
      </c>
      <c r="G6242" s="260">
        <v>497720000</v>
      </c>
      <c r="H6242" s="263">
        <f t="shared" si="97"/>
        <v>5.9023199050098028E-3</v>
      </c>
      <c r="I6242" s="262"/>
      <c r="J6242" s="266">
        <v>6240</v>
      </c>
      <c r="K6242">
        <v>5.9023199050098028E-3</v>
      </c>
      <c r="L6242" s="267">
        <v>7.2196189633603912E-3</v>
      </c>
    </row>
    <row r="6243" spans="1:12" ht="14.4" x14ac:dyDescent="0.3">
      <c r="A6243" s="8">
        <v>35082</v>
      </c>
      <c r="B6243" s="260">
        <v>606.36999500000002</v>
      </c>
      <c r="C6243" s="260">
        <v>608.27002000000005</v>
      </c>
      <c r="D6243" s="260">
        <v>604.11999500000002</v>
      </c>
      <c r="E6243" s="260">
        <v>608.23999000000003</v>
      </c>
      <c r="F6243" s="261">
        <v>608.23999000000003</v>
      </c>
      <c r="G6243" s="260">
        <v>450410000</v>
      </c>
      <c r="H6243" s="263">
        <f t="shared" si="97"/>
        <v>3.0839174355914776E-3</v>
      </c>
      <c r="I6243" s="262"/>
      <c r="J6243" s="266">
        <v>6241</v>
      </c>
      <c r="K6243">
        <v>3.0839174355914776E-3</v>
      </c>
      <c r="L6243" s="267">
        <v>7.221389174152242E-3</v>
      </c>
    </row>
    <row r="6244" spans="1:12" ht="14.4" x14ac:dyDescent="0.3">
      <c r="A6244" s="8">
        <v>35081</v>
      </c>
      <c r="B6244" s="260">
        <v>608.44000200000005</v>
      </c>
      <c r="C6244" s="260">
        <v>609.92999299999997</v>
      </c>
      <c r="D6244" s="260">
        <v>604.70001200000002</v>
      </c>
      <c r="E6244" s="260">
        <v>606.36999500000002</v>
      </c>
      <c r="F6244" s="261">
        <v>606.36999500000002</v>
      </c>
      <c r="G6244" s="260">
        <v>458720000</v>
      </c>
      <c r="H6244" s="263">
        <f t="shared" si="97"/>
        <v>-3.402154679501221E-3</v>
      </c>
      <c r="I6244" s="262"/>
      <c r="J6244" s="266">
        <v>6242</v>
      </c>
      <c r="K6244">
        <v>-3.402154679501221E-3</v>
      </c>
      <c r="L6244" s="267">
        <v>7.2235870435940304E-3</v>
      </c>
    </row>
    <row r="6245" spans="1:12" ht="14.4" x14ac:dyDescent="0.3">
      <c r="A6245" s="8">
        <v>35080</v>
      </c>
      <c r="B6245" s="260">
        <v>599.82000700000003</v>
      </c>
      <c r="C6245" s="260">
        <v>608.44000200000005</v>
      </c>
      <c r="D6245" s="260">
        <v>599.04998799999998</v>
      </c>
      <c r="E6245" s="260">
        <v>608.44000200000005</v>
      </c>
      <c r="F6245" s="261">
        <v>608.44000200000005</v>
      </c>
      <c r="G6245" s="260">
        <v>425220000</v>
      </c>
      <c r="H6245" s="263">
        <f t="shared" si="97"/>
        <v>1.4370969456509003E-2</v>
      </c>
      <c r="I6245" s="262"/>
      <c r="J6245" s="266">
        <v>6243</v>
      </c>
      <c r="K6245">
        <v>1.4370969456509003E-2</v>
      </c>
      <c r="L6245" s="267">
        <v>7.2296705082459806E-3</v>
      </c>
    </row>
    <row r="6246" spans="1:12" ht="14.4" x14ac:dyDescent="0.3">
      <c r="A6246" s="8">
        <v>35079</v>
      </c>
      <c r="B6246" s="260">
        <v>601.80999799999995</v>
      </c>
      <c r="C6246" s="260">
        <v>603.42999299999997</v>
      </c>
      <c r="D6246" s="260">
        <v>598.46997099999999</v>
      </c>
      <c r="E6246" s="260">
        <v>599.82000700000003</v>
      </c>
      <c r="F6246" s="261">
        <v>599.82000700000003</v>
      </c>
      <c r="G6246" s="260">
        <v>306180000</v>
      </c>
      <c r="H6246" s="263">
        <f t="shared" si="97"/>
        <v>-3.3066765368027638E-3</v>
      </c>
      <c r="I6246" s="262"/>
      <c r="J6246" s="266">
        <v>6244</v>
      </c>
      <c r="K6246">
        <v>-3.3066765368027638E-3</v>
      </c>
      <c r="L6246" s="267">
        <v>7.2296811674792032E-3</v>
      </c>
    </row>
    <row r="6247" spans="1:12" ht="14.4" x14ac:dyDescent="0.3">
      <c r="A6247" s="8">
        <v>35076</v>
      </c>
      <c r="B6247" s="260">
        <v>602.69000200000005</v>
      </c>
      <c r="C6247" s="260">
        <v>604.79998799999998</v>
      </c>
      <c r="D6247" s="260">
        <v>597.46002199999998</v>
      </c>
      <c r="E6247" s="260">
        <v>601.80999799999995</v>
      </c>
      <c r="F6247" s="261">
        <v>601.80999799999995</v>
      </c>
      <c r="G6247" s="260">
        <v>383400000</v>
      </c>
      <c r="H6247" s="263">
        <f t="shared" si="97"/>
        <v>-1.4601270920039237E-3</v>
      </c>
      <c r="I6247" s="262"/>
      <c r="J6247" s="266">
        <v>6245</v>
      </c>
      <c r="K6247">
        <v>-1.4601270920039237E-3</v>
      </c>
      <c r="L6247" s="267">
        <v>7.2349539878171524E-3</v>
      </c>
    </row>
    <row r="6248" spans="1:12" ht="14.4" x14ac:dyDescent="0.3">
      <c r="A6248" s="8">
        <v>35075</v>
      </c>
      <c r="B6248" s="260">
        <v>598.47997999999995</v>
      </c>
      <c r="C6248" s="260">
        <v>602.71002199999998</v>
      </c>
      <c r="D6248" s="260">
        <v>597.53997800000002</v>
      </c>
      <c r="E6248" s="260">
        <v>602.69000200000005</v>
      </c>
      <c r="F6248" s="261">
        <v>602.69000200000005</v>
      </c>
      <c r="G6248" s="260">
        <v>408800000</v>
      </c>
      <c r="H6248" s="263">
        <f t="shared" si="97"/>
        <v>7.0345243628702411E-3</v>
      </c>
      <c r="I6248" s="262"/>
      <c r="J6248" s="266">
        <v>6246</v>
      </c>
      <c r="K6248">
        <v>7.0345243628702411E-3</v>
      </c>
      <c r="L6248" s="267">
        <v>7.2406847932965689E-3</v>
      </c>
    </row>
    <row r="6249" spans="1:12" ht="14.4" x14ac:dyDescent="0.3">
      <c r="A6249" s="8">
        <v>35074</v>
      </c>
      <c r="B6249" s="260">
        <v>609.45001200000002</v>
      </c>
      <c r="C6249" s="260">
        <v>609.45001200000002</v>
      </c>
      <c r="D6249" s="260">
        <v>597.28997800000002</v>
      </c>
      <c r="E6249" s="260">
        <v>598.47997999999995</v>
      </c>
      <c r="F6249" s="261">
        <v>598.47997999999995</v>
      </c>
      <c r="G6249" s="260">
        <v>496830000</v>
      </c>
      <c r="H6249" s="263">
        <f t="shared" si="97"/>
        <v>-1.7999888069573228E-2</v>
      </c>
      <c r="I6249" s="262"/>
      <c r="J6249" s="266">
        <v>6247</v>
      </c>
      <c r="K6249">
        <v>-1.7999888069573228E-2</v>
      </c>
      <c r="L6249" s="267">
        <v>7.2426689584383658E-3</v>
      </c>
    </row>
    <row r="6250" spans="1:12" ht="14.4" x14ac:dyDescent="0.3">
      <c r="A6250" s="8">
        <v>35073</v>
      </c>
      <c r="B6250" s="260">
        <v>618.46002199999998</v>
      </c>
      <c r="C6250" s="260">
        <v>619.15002400000003</v>
      </c>
      <c r="D6250" s="260">
        <v>608.21002199999998</v>
      </c>
      <c r="E6250" s="260">
        <v>609.45001200000002</v>
      </c>
      <c r="F6250" s="261">
        <v>609.45001200000002</v>
      </c>
      <c r="G6250" s="260">
        <v>417400000</v>
      </c>
      <c r="H6250" s="263">
        <f t="shared" si="97"/>
        <v>-1.4568459851071774E-2</v>
      </c>
      <c r="I6250" s="262"/>
      <c r="J6250" s="266">
        <v>6248</v>
      </c>
      <c r="K6250">
        <v>-1.4568459851071774E-2</v>
      </c>
      <c r="L6250" s="267">
        <v>7.2437449964554076E-3</v>
      </c>
    </row>
    <row r="6251" spans="1:12" ht="14.4" x14ac:dyDescent="0.3">
      <c r="A6251" s="8">
        <v>35072</v>
      </c>
      <c r="B6251" s="260">
        <v>616.71002199999998</v>
      </c>
      <c r="C6251" s="260">
        <v>618.46002199999998</v>
      </c>
      <c r="D6251" s="260">
        <v>616.48999000000003</v>
      </c>
      <c r="E6251" s="260">
        <v>618.46002199999998</v>
      </c>
      <c r="F6251" s="261">
        <v>618.46002199999998</v>
      </c>
      <c r="G6251" s="260">
        <v>130360000</v>
      </c>
      <c r="H6251" s="263">
        <f t="shared" si="97"/>
        <v>2.8376383349904438E-3</v>
      </c>
      <c r="I6251" s="262"/>
      <c r="J6251" s="266">
        <v>6249</v>
      </c>
      <c r="K6251">
        <v>2.8376383349904438E-3</v>
      </c>
      <c r="L6251" s="267">
        <v>7.2514741529773972E-3</v>
      </c>
    </row>
    <row r="6252" spans="1:12" ht="14.4" x14ac:dyDescent="0.3">
      <c r="A6252" s="8">
        <v>35069</v>
      </c>
      <c r="B6252" s="260">
        <v>617.70001200000002</v>
      </c>
      <c r="C6252" s="260">
        <v>617.70001200000002</v>
      </c>
      <c r="D6252" s="260">
        <v>612.02002000000005</v>
      </c>
      <c r="E6252" s="260">
        <v>616.71002199999998</v>
      </c>
      <c r="F6252" s="261">
        <v>616.71002199999998</v>
      </c>
      <c r="G6252" s="260">
        <v>437110000</v>
      </c>
      <c r="H6252" s="263">
        <f t="shared" si="97"/>
        <v>-1.6027035466530544E-3</v>
      </c>
      <c r="I6252" s="262"/>
      <c r="J6252" s="266">
        <v>6250</v>
      </c>
      <c r="K6252">
        <v>-1.6027035466530544E-3</v>
      </c>
      <c r="L6252" s="267">
        <v>7.2546137847255129E-3</v>
      </c>
    </row>
    <row r="6253" spans="1:12" ht="14.4" x14ac:dyDescent="0.3">
      <c r="A6253" s="8">
        <v>35068</v>
      </c>
      <c r="B6253" s="260">
        <v>621.32000700000003</v>
      </c>
      <c r="C6253" s="260">
        <v>624.48999000000003</v>
      </c>
      <c r="D6253" s="260">
        <v>613.96002199999998</v>
      </c>
      <c r="E6253" s="260">
        <v>617.70001200000002</v>
      </c>
      <c r="F6253" s="261">
        <v>617.70001200000002</v>
      </c>
      <c r="G6253" s="260">
        <v>512580000</v>
      </c>
      <c r="H6253" s="263">
        <f t="shared" si="97"/>
        <v>-5.8262971724971618E-3</v>
      </c>
      <c r="I6253" s="262"/>
      <c r="J6253" s="266">
        <v>6251</v>
      </c>
      <c r="K6253">
        <v>-5.8262971724971618E-3</v>
      </c>
      <c r="L6253" s="267">
        <v>7.2573687024908877E-3</v>
      </c>
    </row>
    <row r="6254" spans="1:12" ht="14.4" x14ac:dyDescent="0.3">
      <c r="A6254" s="8">
        <v>35067</v>
      </c>
      <c r="B6254" s="260">
        <v>620.72997999999995</v>
      </c>
      <c r="C6254" s="260">
        <v>623.25</v>
      </c>
      <c r="D6254" s="260">
        <v>619.55999799999995</v>
      </c>
      <c r="E6254" s="260">
        <v>621.32000700000003</v>
      </c>
      <c r="F6254" s="261">
        <v>621.32000700000003</v>
      </c>
      <c r="G6254" s="260">
        <v>468950000</v>
      </c>
      <c r="H6254" s="263">
        <f t="shared" si="97"/>
        <v>9.5053730125952253E-4</v>
      </c>
      <c r="I6254" s="262"/>
      <c r="J6254" s="266">
        <v>6252</v>
      </c>
      <c r="K6254">
        <v>9.5053730125952253E-4</v>
      </c>
      <c r="L6254" s="267">
        <v>7.2647580016458203E-3</v>
      </c>
    </row>
    <row r="6255" spans="1:12" ht="14.4" x14ac:dyDescent="0.3">
      <c r="A6255" s="8">
        <v>35066</v>
      </c>
      <c r="B6255" s="260">
        <v>615.92999299999997</v>
      </c>
      <c r="C6255" s="260">
        <v>620.73999000000003</v>
      </c>
      <c r="D6255" s="260">
        <v>613.169983</v>
      </c>
      <c r="E6255" s="260">
        <v>620.72997999999995</v>
      </c>
      <c r="F6255" s="261">
        <v>620.72997999999995</v>
      </c>
      <c r="G6255" s="260">
        <v>364180000</v>
      </c>
      <c r="H6255" s="263">
        <f t="shared" si="97"/>
        <v>7.7930723532730894E-3</v>
      </c>
      <c r="I6255" s="262"/>
      <c r="J6255" s="266">
        <v>6253</v>
      </c>
      <c r="K6255">
        <v>7.7930723532730894E-3</v>
      </c>
      <c r="L6255" s="267">
        <v>7.2658964877723494E-3</v>
      </c>
    </row>
    <row r="6256" spans="1:12" ht="14.4" x14ac:dyDescent="0.3">
      <c r="A6256" s="8">
        <v>35062</v>
      </c>
      <c r="B6256" s="260">
        <v>614.11999500000002</v>
      </c>
      <c r="C6256" s="260">
        <v>615.92999299999997</v>
      </c>
      <c r="D6256" s="260">
        <v>612.35998500000005</v>
      </c>
      <c r="E6256" s="260">
        <v>615.92999299999997</v>
      </c>
      <c r="F6256" s="261">
        <v>615.92999299999997</v>
      </c>
      <c r="G6256" s="260">
        <v>321250000</v>
      </c>
      <c r="H6256" s="263">
        <f t="shared" si="97"/>
        <v>2.9473034826035106E-3</v>
      </c>
      <c r="I6256" s="262"/>
      <c r="J6256" s="266">
        <v>6254</v>
      </c>
      <c r="K6256">
        <v>2.9473034826035106E-3</v>
      </c>
      <c r="L6256" s="267">
        <v>7.2796230676329026E-3</v>
      </c>
    </row>
    <row r="6257" spans="1:12" ht="14.4" x14ac:dyDescent="0.3">
      <c r="A6257" s="8">
        <v>35061</v>
      </c>
      <c r="B6257" s="260">
        <v>614.53002900000001</v>
      </c>
      <c r="C6257" s="260">
        <v>615.5</v>
      </c>
      <c r="D6257" s="260">
        <v>612.40002400000003</v>
      </c>
      <c r="E6257" s="260">
        <v>614.11999500000002</v>
      </c>
      <c r="F6257" s="261">
        <v>614.11999500000002</v>
      </c>
      <c r="G6257" s="260">
        <v>288660000</v>
      </c>
      <c r="H6257" s="263">
        <f t="shared" si="97"/>
        <v>-6.6723183677000757E-4</v>
      </c>
      <c r="I6257" s="262"/>
      <c r="J6257" s="266">
        <v>6255</v>
      </c>
      <c r="K6257">
        <v>-6.6723183677000757E-4</v>
      </c>
      <c r="L6257" s="267">
        <v>7.2964635168296646E-3</v>
      </c>
    </row>
    <row r="6258" spans="1:12" ht="14.4" x14ac:dyDescent="0.3">
      <c r="A6258" s="8">
        <v>35060</v>
      </c>
      <c r="B6258" s="260">
        <v>614.29998799999998</v>
      </c>
      <c r="C6258" s="260">
        <v>615.72997999999995</v>
      </c>
      <c r="D6258" s="260">
        <v>613.75</v>
      </c>
      <c r="E6258" s="260">
        <v>614.53002900000001</v>
      </c>
      <c r="F6258" s="261">
        <v>614.53002900000001</v>
      </c>
      <c r="G6258" s="260">
        <v>252300000</v>
      </c>
      <c r="H6258" s="263">
        <f t="shared" si="97"/>
        <v>3.7447664739337155E-4</v>
      </c>
      <c r="I6258" s="262"/>
      <c r="J6258" s="266">
        <v>6256</v>
      </c>
      <c r="K6258">
        <v>3.7447664739337155E-4</v>
      </c>
      <c r="L6258" s="267">
        <v>7.3010088140576905E-3</v>
      </c>
    </row>
    <row r="6259" spans="1:12" ht="14.4" x14ac:dyDescent="0.3">
      <c r="A6259" s="8">
        <v>35059</v>
      </c>
      <c r="B6259" s="260">
        <v>611.96002199999998</v>
      </c>
      <c r="C6259" s="260">
        <v>614.5</v>
      </c>
      <c r="D6259" s="260">
        <v>611.96002199999998</v>
      </c>
      <c r="E6259" s="260">
        <v>614.29998799999998</v>
      </c>
      <c r="F6259" s="261">
        <v>614.29998799999998</v>
      </c>
      <c r="G6259" s="260">
        <v>217280000</v>
      </c>
      <c r="H6259" s="263">
        <f t="shared" si="97"/>
        <v>3.8401437272951137E-3</v>
      </c>
      <c r="I6259" s="262"/>
      <c r="J6259" s="266">
        <v>6257</v>
      </c>
      <c r="K6259">
        <v>3.8401437272951137E-3</v>
      </c>
      <c r="L6259" s="267">
        <v>7.3056077591855647E-3</v>
      </c>
    </row>
    <row r="6260" spans="1:12" ht="14.4" x14ac:dyDescent="0.3">
      <c r="A6260" s="8">
        <v>35055</v>
      </c>
      <c r="B6260" s="260">
        <v>610.48999000000003</v>
      </c>
      <c r="C6260" s="260">
        <v>613.5</v>
      </c>
      <c r="D6260" s="260">
        <v>610.45001200000002</v>
      </c>
      <c r="E6260" s="260">
        <v>611.95001200000002</v>
      </c>
      <c r="F6260" s="261">
        <v>611.95001200000002</v>
      </c>
      <c r="G6260" s="260">
        <v>289600000</v>
      </c>
      <c r="H6260" s="263">
        <f t="shared" si="97"/>
        <v>2.3915576404454734E-3</v>
      </c>
      <c r="I6260" s="262"/>
      <c r="J6260" s="266">
        <v>6258</v>
      </c>
      <c r="K6260">
        <v>2.3915576404454734E-3</v>
      </c>
      <c r="L6260" s="267">
        <v>7.3088980517048126E-3</v>
      </c>
    </row>
    <row r="6261" spans="1:12" ht="14.4" x14ac:dyDescent="0.3">
      <c r="A6261" s="8">
        <v>35054</v>
      </c>
      <c r="B6261" s="260">
        <v>605.94000200000005</v>
      </c>
      <c r="C6261" s="260">
        <v>610.52002000000005</v>
      </c>
      <c r="D6261" s="260">
        <v>605.94000200000005</v>
      </c>
      <c r="E6261" s="260">
        <v>610.48999000000003</v>
      </c>
      <c r="F6261" s="261">
        <v>610.48999000000003</v>
      </c>
      <c r="G6261" s="260">
        <v>415810000</v>
      </c>
      <c r="H6261" s="263">
        <f t="shared" si="97"/>
        <v>7.5089744611381249E-3</v>
      </c>
      <c r="I6261" s="262"/>
      <c r="J6261" s="266">
        <v>6259</v>
      </c>
      <c r="K6261">
        <v>7.5089744611381249E-3</v>
      </c>
      <c r="L6261" s="267">
        <v>7.3089659562305806E-3</v>
      </c>
    </row>
    <row r="6262" spans="1:12" ht="14.4" x14ac:dyDescent="0.3">
      <c r="A6262" s="8">
        <v>35053</v>
      </c>
      <c r="B6262" s="260">
        <v>611.92999299999997</v>
      </c>
      <c r="C6262" s="260">
        <v>614.27002000000005</v>
      </c>
      <c r="D6262" s="260">
        <v>605.92999299999997</v>
      </c>
      <c r="E6262" s="260">
        <v>605.94000200000005</v>
      </c>
      <c r="F6262" s="261">
        <v>605.94000200000005</v>
      </c>
      <c r="G6262" s="260">
        <v>437680000</v>
      </c>
      <c r="H6262" s="263">
        <f t="shared" si="97"/>
        <v>-9.7886867264568266E-3</v>
      </c>
      <c r="I6262" s="262"/>
      <c r="J6262" s="266">
        <v>6260</v>
      </c>
      <c r="K6262">
        <v>-9.7886867264568266E-3</v>
      </c>
      <c r="L6262" s="267">
        <v>7.3180762552994437E-3</v>
      </c>
    </row>
    <row r="6263" spans="1:12" ht="14.4" x14ac:dyDescent="0.3">
      <c r="A6263" s="8">
        <v>35052</v>
      </c>
      <c r="B6263" s="260">
        <v>606.80999799999995</v>
      </c>
      <c r="C6263" s="260">
        <v>611.94000200000005</v>
      </c>
      <c r="D6263" s="260">
        <v>605.04998799999998</v>
      </c>
      <c r="E6263" s="260">
        <v>611.92999299999997</v>
      </c>
      <c r="F6263" s="261">
        <v>611.92999299999997</v>
      </c>
      <c r="G6263" s="260">
        <v>478280000</v>
      </c>
      <c r="H6263" s="263">
        <f t="shared" si="97"/>
        <v>8.4375587364663319E-3</v>
      </c>
      <c r="I6263" s="262"/>
      <c r="J6263" s="266">
        <v>6261</v>
      </c>
      <c r="K6263">
        <v>8.4375587364663319E-3</v>
      </c>
      <c r="L6263" s="267">
        <v>7.3187951749671522E-3</v>
      </c>
    </row>
    <row r="6264" spans="1:12" ht="14.4" x14ac:dyDescent="0.3">
      <c r="A6264" s="8">
        <v>35051</v>
      </c>
      <c r="B6264" s="260">
        <v>616.34002699999996</v>
      </c>
      <c r="C6264" s="260">
        <v>616.34002699999996</v>
      </c>
      <c r="D6264" s="260">
        <v>606.13000499999998</v>
      </c>
      <c r="E6264" s="260">
        <v>606.80999799999995</v>
      </c>
      <c r="F6264" s="261">
        <v>606.80999799999995</v>
      </c>
      <c r="G6264" s="260">
        <v>426270000</v>
      </c>
      <c r="H6264" s="263">
        <f t="shared" si="97"/>
        <v>-1.5462291239442759E-2</v>
      </c>
      <c r="I6264" s="262"/>
      <c r="J6264" s="266">
        <v>6262</v>
      </c>
      <c r="K6264">
        <v>-1.5462291239442759E-2</v>
      </c>
      <c r="L6264" s="267">
        <v>7.3263978188392066E-3</v>
      </c>
    </row>
    <row r="6265" spans="1:12" ht="14.4" x14ac:dyDescent="0.3">
      <c r="A6265" s="8">
        <v>35048</v>
      </c>
      <c r="B6265" s="260">
        <v>616.919983</v>
      </c>
      <c r="C6265" s="260">
        <v>617.71997099999999</v>
      </c>
      <c r="D6265" s="260">
        <v>614.46002199999998</v>
      </c>
      <c r="E6265" s="260">
        <v>616.34002699999996</v>
      </c>
      <c r="F6265" s="261">
        <v>616.34002699999996</v>
      </c>
      <c r="G6265" s="260">
        <v>636800000</v>
      </c>
      <c r="H6265" s="263">
        <f t="shared" si="97"/>
        <v>-9.4008301883785519E-4</v>
      </c>
      <c r="I6265" s="262"/>
      <c r="J6265" s="266">
        <v>6263</v>
      </c>
      <c r="K6265">
        <v>-9.4008301883785519E-4</v>
      </c>
      <c r="L6265" s="267">
        <v>7.3265274969045689E-3</v>
      </c>
    </row>
    <row r="6266" spans="1:12" ht="14.4" x14ac:dyDescent="0.3">
      <c r="A6266" s="8">
        <v>35047</v>
      </c>
      <c r="B6266" s="260">
        <v>621.69000200000005</v>
      </c>
      <c r="C6266" s="260">
        <v>622.88000499999998</v>
      </c>
      <c r="D6266" s="260">
        <v>616.13000499999998</v>
      </c>
      <c r="E6266" s="260">
        <v>616.919983</v>
      </c>
      <c r="F6266" s="261">
        <v>616.919983</v>
      </c>
      <c r="G6266" s="260">
        <v>465300000</v>
      </c>
      <c r="H6266" s="263">
        <f t="shared" si="97"/>
        <v>-7.6726648082721576E-3</v>
      </c>
      <c r="I6266" s="262"/>
      <c r="J6266" s="266">
        <v>6264</v>
      </c>
      <c r="K6266">
        <v>-7.6726648082721576E-3</v>
      </c>
      <c r="L6266" s="267">
        <v>7.3281289062499862E-3</v>
      </c>
    </row>
    <row r="6267" spans="1:12" ht="14.4" x14ac:dyDescent="0.3">
      <c r="A6267" s="8">
        <v>35046</v>
      </c>
      <c r="B6267" s="260">
        <v>618.78002900000001</v>
      </c>
      <c r="C6267" s="260">
        <v>622.02002000000005</v>
      </c>
      <c r="D6267" s="260">
        <v>618.27002000000005</v>
      </c>
      <c r="E6267" s="260">
        <v>621.69000200000005</v>
      </c>
      <c r="F6267" s="261">
        <v>621.69000200000005</v>
      </c>
      <c r="G6267" s="260">
        <v>415290000</v>
      </c>
      <c r="H6267" s="263">
        <f t="shared" si="97"/>
        <v>4.7027584337244925E-3</v>
      </c>
      <c r="I6267" s="262"/>
      <c r="J6267" s="266">
        <v>6265</v>
      </c>
      <c r="K6267">
        <v>4.7027584337244925E-3</v>
      </c>
      <c r="L6267" s="267">
        <v>7.331437537330991E-3</v>
      </c>
    </row>
    <row r="6268" spans="1:12" ht="14.4" x14ac:dyDescent="0.3">
      <c r="A6268" s="8">
        <v>35045</v>
      </c>
      <c r="B6268" s="260">
        <v>619.52002000000005</v>
      </c>
      <c r="C6268" s="260">
        <v>619.54998799999998</v>
      </c>
      <c r="D6268" s="260">
        <v>617.67999299999997</v>
      </c>
      <c r="E6268" s="260">
        <v>618.78002900000001</v>
      </c>
      <c r="F6268" s="261">
        <v>618.78002900000001</v>
      </c>
      <c r="G6268" s="260">
        <v>349860000</v>
      </c>
      <c r="H6268" s="263">
        <f t="shared" si="97"/>
        <v>-1.1944585745591108E-3</v>
      </c>
      <c r="I6268" s="262"/>
      <c r="J6268" s="266">
        <v>6266</v>
      </c>
      <c r="K6268">
        <v>-1.1944585745591108E-3</v>
      </c>
      <c r="L6268" s="267">
        <v>7.3351930813866598E-3</v>
      </c>
    </row>
    <row r="6269" spans="1:12" ht="14.4" x14ac:dyDescent="0.3">
      <c r="A6269" s="8">
        <v>35044</v>
      </c>
      <c r="B6269" s="260">
        <v>617.47997999999995</v>
      </c>
      <c r="C6269" s="260">
        <v>620.90002400000003</v>
      </c>
      <c r="D6269" s="260">
        <v>617.14001499999995</v>
      </c>
      <c r="E6269" s="260">
        <v>619.52002000000005</v>
      </c>
      <c r="F6269" s="261">
        <v>619.52002000000005</v>
      </c>
      <c r="G6269" s="260">
        <v>342070000</v>
      </c>
      <c r="H6269" s="263">
        <f t="shared" si="97"/>
        <v>3.303815615204383E-3</v>
      </c>
      <c r="I6269" s="262"/>
      <c r="J6269" s="266">
        <v>6267</v>
      </c>
      <c r="K6269">
        <v>3.303815615204383E-3</v>
      </c>
      <c r="L6269" s="267">
        <v>7.3364752458415809E-3</v>
      </c>
    </row>
    <row r="6270" spans="1:12" ht="14.4" x14ac:dyDescent="0.3">
      <c r="A6270" s="8">
        <v>35041</v>
      </c>
      <c r="B6270" s="260">
        <v>616.169983</v>
      </c>
      <c r="C6270" s="260">
        <v>617.82000700000003</v>
      </c>
      <c r="D6270" s="260">
        <v>614.32000700000003</v>
      </c>
      <c r="E6270" s="260">
        <v>617.47997999999995</v>
      </c>
      <c r="F6270" s="261">
        <v>617.47997999999995</v>
      </c>
      <c r="G6270" s="260">
        <v>327900000</v>
      </c>
      <c r="H6270" s="263">
        <f t="shared" si="97"/>
        <v>2.1260318356013668E-3</v>
      </c>
      <c r="I6270" s="262"/>
      <c r="J6270" s="266">
        <v>6268</v>
      </c>
      <c r="K6270">
        <v>2.1260318356013668E-3</v>
      </c>
      <c r="L6270" s="267">
        <v>7.345789213730726E-3</v>
      </c>
    </row>
    <row r="6271" spans="1:12" ht="14.4" x14ac:dyDescent="0.3">
      <c r="A6271" s="8">
        <v>35040</v>
      </c>
      <c r="B6271" s="260">
        <v>620.17999299999997</v>
      </c>
      <c r="C6271" s="260">
        <v>620.19000200000005</v>
      </c>
      <c r="D6271" s="260">
        <v>615.21002199999998</v>
      </c>
      <c r="E6271" s="260">
        <v>616.169983</v>
      </c>
      <c r="F6271" s="261">
        <v>616.169983</v>
      </c>
      <c r="G6271" s="260">
        <v>379260000</v>
      </c>
      <c r="H6271" s="263">
        <f t="shared" si="97"/>
        <v>-6.4658809462754888E-3</v>
      </c>
      <c r="I6271" s="262"/>
      <c r="J6271" s="266">
        <v>6269</v>
      </c>
      <c r="K6271">
        <v>-6.4658809462754888E-3</v>
      </c>
      <c r="L6271" s="267">
        <v>7.3481384832783277E-3</v>
      </c>
    </row>
    <row r="6272" spans="1:12" ht="14.4" x14ac:dyDescent="0.3">
      <c r="A6272" s="8">
        <v>35039</v>
      </c>
      <c r="B6272" s="260">
        <v>617.67999299999997</v>
      </c>
      <c r="C6272" s="260">
        <v>621.10998500000005</v>
      </c>
      <c r="D6272" s="260">
        <v>616.69000200000005</v>
      </c>
      <c r="E6272" s="260">
        <v>620.17999299999997</v>
      </c>
      <c r="F6272" s="261">
        <v>620.17999299999997</v>
      </c>
      <c r="G6272" s="260">
        <v>417780000</v>
      </c>
      <c r="H6272" s="263">
        <f t="shared" si="97"/>
        <v>4.0474032319839119E-3</v>
      </c>
      <c r="I6272" s="262"/>
      <c r="J6272" s="266">
        <v>6270</v>
      </c>
      <c r="K6272">
        <v>4.0474032319839119E-3</v>
      </c>
      <c r="L6272" s="267">
        <v>7.3643127663547319E-3</v>
      </c>
    </row>
    <row r="6273" spans="1:12" ht="14.4" x14ac:dyDescent="0.3">
      <c r="A6273" s="8">
        <v>35038</v>
      </c>
      <c r="B6273" s="260">
        <v>613.67999299999997</v>
      </c>
      <c r="C6273" s="260">
        <v>618.47997999999995</v>
      </c>
      <c r="D6273" s="260">
        <v>613.14001499999995</v>
      </c>
      <c r="E6273" s="260">
        <v>617.67999299999997</v>
      </c>
      <c r="F6273" s="261">
        <v>617.67999299999997</v>
      </c>
      <c r="G6273" s="260">
        <v>437360000</v>
      </c>
      <c r="H6273" s="263">
        <f t="shared" si="97"/>
        <v>6.5180550867331277E-3</v>
      </c>
      <c r="I6273" s="262"/>
      <c r="J6273" s="266">
        <v>6271</v>
      </c>
      <c r="K6273">
        <v>6.5180550867331277E-3</v>
      </c>
      <c r="L6273" s="267">
        <v>7.3774895782364293E-3</v>
      </c>
    </row>
    <row r="6274" spans="1:12" ht="14.4" x14ac:dyDescent="0.3">
      <c r="A6274" s="8">
        <v>35037</v>
      </c>
      <c r="B6274" s="260">
        <v>606.97997999999995</v>
      </c>
      <c r="C6274" s="260">
        <v>613.830017</v>
      </c>
      <c r="D6274" s="260">
        <v>606.84002699999996</v>
      </c>
      <c r="E6274" s="260">
        <v>613.67999299999997</v>
      </c>
      <c r="F6274" s="261">
        <v>613.67999299999997</v>
      </c>
      <c r="G6274" s="260">
        <v>405480000</v>
      </c>
      <c r="H6274" s="263">
        <f t="shared" si="97"/>
        <v>1.1038276748435777E-2</v>
      </c>
      <c r="I6274" s="262"/>
      <c r="J6274" s="266">
        <v>6272</v>
      </c>
      <c r="K6274">
        <v>1.1038276748435777E-2</v>
      </c>
      <c r="L6274" s="267">
        <v>7.3828069234203016E-3</v>
      </c>
    </row>
    <row r="6275" spans="1:12" ht="14.4" x14ac:dyDescent="0.3">
      <c r="A6275" s="8">
        <v>35034</v>
      </c>
      <c r="B6275" s="260">
        <v>605.36999500000002</v>
      </c>
      <c r="C6275" s="260">
        <v>608.10998500000005</v>
      </c>
      <c r="D6275" s="260">
        <v>605.36999500000002</v>
      </c>
      <c r="E6275" s="260">
        <v>606.97997999999995</v>
      </c>
      <c r="F6275" s="261">
        <v>606.97997999999995</v>
      </c>
      <c r="G6275" s="260">
        <v>393310000</v>
      </c>
      <c r="H6275" s="263">
        <f t="shared" si="97"/>
        <v>2.6595057787757348E-3</v>
      </c>
      <c r="I6275" s="262"/>
      <c r="J6275" s="266">
        <v>6273</v>
      </c>
      <c r="K6275">
        <v>2.6595057787757348E-3</v>
      </c>
      <c r="L6275" s="267">
        <v>7.3829636178473846E-3</v>
      </c>
    </row>
    <row r="6276" spans="1:12" ht="14.4" x14ac:dyDescent="0.3">
      <c r="A6276" s="8">
        <v>35033</v>
      </c>
      <c r="B6276" s="260">
        <v>607.64001499999995</v>
      </c>
      <c r="C6276" s="260">
        <v>608.69000200000005</v>
      </c>
      <c r="D6276" s="260">
        <v>605.36999500000002</v>
      </c>
      <c r="E6276" s="260">
        <v>605.36999500000002</v>
      </c>
      <c r="F6276" s="261">
        <v>605.36999500000002</v>
      </c>
      <c r="G6276" s="260">
        <v>440050000</v>
      </c>
      <c r="H6276" s="263">
        <f t="shared" ref="H6276:H6339" si="98">(F6276-F6277)/F6277</f>
        <v>-3.7357974194637783E-3</v>
      </c>
      <c r="I6276" s="262"/>
      <c r="J6276" s="266">
        <v>6274</v>
      </c>
      <c r="K6276">
        <v>-3.7357974194637783E-3</v>
      </c>
      <c r="L6276" s="267">
        <v>7.3845422245237789E-3</v>
      </c>
    </row>
    <row r="6277" spans="1:12" ht="14.4" x14ac:dyDescent="0.3">
      <c r="A6277" s="8">
        <v>35032</v>
      </c>
      <c r="B6277" s="260">
        <v>606.45001200000002</v>
      </c>
      <c r="C6277" s="260">
        <v>607.65997300000004</v>
      </c>
      <c r="D6277" s="260">
        <v>605.46997099999999</v>
      </c>
      <c r="E6277" s="260">
        <v>607.64001499999995</v>
      </c>
      <c r="F6277" s="261">
        <v>607.64001499999995</v>
      </c>
      <c r="G6277" s="260">
        <v>398280000</v>
      </c>
      <c r="H6277" s="263">
        <f t="shared" si="98"/>
        <v>1.9622441692687003E-3</v>
      </c>
      <c r="I6277" s="262"/>
      <c r="J6277" s="266">
        <v>6275</v>
      </c>
      <c r="K6277">
        <v>1.9622441692687003E-3</v>
      </c>
      <c r="L6277" s="267">
        <v>7.3867529733892432E-3</v>
      </c>
    </row>
    <row r="6278" spans="1:12" ht="14.4" x14ac:dyDescent="0.3">
      <c r="A6278" s="8">
        <v>35031</v>
      </c>
      <c r="B6278" s="260">
        <v>601.32000700000003</v>
      </c>
      <c r="C6278" s="260">
        <v>606.45001200000002</v>
      </c>
      <c r="D6278" s="260">
        <v>599.02002000000005</v>
      </c>
      <c r="E6278" s="260">
        <v>606.45001200000002</v>
      </c>
      <c r="F6278" s="261">
        <v>606.45001200000002</v>
      </c>
      <c r="G6278" s="260">
        <v>408860000</v>
      </c>
      <c r="H6278" s="263">
        <f t="shared" si="98"/>
        <v>8.5312395068870249E-3</v>
      </c>
      <c r="I6278" s="262"/>
      <c r="J6278" s="266">
        <v>6276</v>
      </c>
      <c r="K6278">
        <v>8.5312395068870249E-3</v>
      </c>
      <c r="L6278" s="267">
        <v>7.3876909168583164E-3</v>
      </c>
    </row>
    <row r="6279" spans="1:12" ht="14.4" x14ac:dyDescent="0.3">
      <c r="A6279" s="8">
        <v>35030</v>
      </c>
      <c r="B6279" s="260">
        <v>599.96997099999999</v>
      </c>
      <c r="C6279" s="260">
        <v>603.34997599999997</v>
      </c>
      <c r="D6279" s="260">
        <v>599.96997099999999</v>
      </c>
      <c r="E6279" s="260">
        <v>601.32000700000003</v>
      </c>
      <c r="F6279" s="261">
        <v>601.32000700000003</v>
      </c>
      <c r="G6279" s="260">
        <v>359130000</v>
      </c>
      <c r="H6279" s="263">
        <f t="shared" si="98"/>
        <v>2.2501726173892885E-3</v>
      </c>
      <c r="I6279" s="262"/>
      <c r="J6279" s="266">
        <v>6277</v>
      </c>
      <c r="K6279">
        <v>2.2501726173892885E-3</v>
      </c>
      <c r="L6279" s="267">
        <v>7.3951387022857858E-3</v>
      </c>
    </row>
    <row r="6280" spans="1:12" ht="14.4" x14ac:dyDescent="0.3">
      <c r="A6280" s="8">
        <v>35027</v>
      </c>
      <c r="B6280" s="260">
        <v>598.40002400000003</v>
      </c>
      <c r="C6280" s="260">
        <v>600.23999000000003</v>
      </c>
      <c r="D6280" s="260">
        <v>598.40002400000003</v>
      </c>
      <c r="E6280" s="260">
        <v>599.96997099999999</v>
      </c>
      <c r="F6280" s="261">
        <v>599.96997099999999</v>
      </c>
      <c r="G6280" s="260">
        <v>125870000</v>
      </c>
      <c r="H6280" s="263">
        <f t="shared" si="98"/>
        <v>2.6235744268619152E-3</v>
      </c>
      <c r="I6280" s="262"/>
      <c r="J6280" s="266">
        <v>6278</v>
      </c>
      <c r="K6280">
        <v>2.6235744268619152E-3</v>
      </c>
      <c r="L6280" s="267">
        <v>7.3996341844923966E-3</v>
      </c>
    </row>
    <row r="6281" spans="1:12" ht="14.4" x14ac:dyDescent="0.3">
      <c r="A6281" s="8">
        <v>35025</v>
      </c>
      <c r="B6281" s="260">
        <v>600.23999000000003</v>
      </c>
      <c r="C6281" s="260">
        <v>600.71002199999998</v>
      </c>
      <c r="D6281" s="260">
        <v>598.40002400000003</v>
      </c>
      <c r="E6281" s="260">
        <v>598.40002400000003</v>
      </c>
      <c r="F6281" s="261">
        <v>598.40002400000003</v>
      </c>
      <c r="G6281" s="260">
        <v>404980000</v>
      </c>
      <c r="H6281" s="263">
        <f t="shared" si="98"/>
        <v>-3.0653838975307256E-3</v>
      </c>
      <c r="I6281" s="262"/>
      <c r="J6281" s="266">
        <v>6279</v>
      </c>
      <c r="K6281">
        <v>-3.0653838975307256E-3</v>
      </c>
      <c r="L6281" s="267">
        <v>7.4055421090689537E-3</v>
      </c>
    </row>
    <row r="6282" spans="1:12" ht="14.4" x14ac:dyDescent="0.3">
      <c r="A6282" s="8">
        <v>35024</v>
      </c>
      <c r="B6282" s="260">
        <v>596.84997599999997</v>
      </c>
      <c r="C6282" s="260">
        <v>600.28002900000001</v>
      </c>
      <c r="D6282" s="260">
        <v>595.419983</v>
      </c>
      <c r="E6282" s="260">
        <v>600.23999000000003</v>
      </c>
      <c r="F6282" s="261">
        <v>600.23999000000003</v>
      </c>
      <c r="G6282" s="260">
        <v>408320000</v>
      </c>
      <c r="H6282" s="263">
        <f t="shared" si="98"/>
        <v>5.6798427348852985E-3</v>
      </c>
      <c r="I6282" s="262"/>
      <c r="J6282" s="266">
        <v>6280</v>
      </c>
      <c r="K6282">
        <v>5.6798427348852985E-3</v>
      </c>
      <c r="L6282" s="267">
        <v>7.4096723566494252E-3</v>
      </c>
    </row>
    <row r="6283" spans="1:12" ht="14.4" x14ac:dyDescent="0.3">
      <c r="A6283" s="8">
        <v>35023</v>
      </c>
      <c r="B6283" s="260">
        <v>600.07000700000003</v>
      </c>
      <c r="C6283" s="260">
        <v>600.40002400000003</v>
      </c>
      <c r="D6283" s="260">
        <v>596.169983</v>
      </c>
      <c r="E6283" s="260">
        <v>596.84997599999997</v>
      </c>
      <c r="F6283" s="261">
        <v>596.84997599999997</v>
      </c>
      <c r="G6283" s="260">
        <v>333150000</v>
      </c>
      <c r="H6283" s="263">
        <f t="shared" si="98"/>
        <v>-5.3660922266359204E-3</v>
      </c>
      <c r="I6283" s="262"/>
      <c r="J6283" s="266">
        <v>6281</v>
      </c>
      <c r="K6283">
        <v>-5.3660922266359204E-3</v>
      </c>
      <c r="L6283" s="267">
        <v>7.4138012533069746E-3</v>
      </c>
    </row>
    <row r="6284" spans="1:12" ht="14.4" x14ac:dyDescent="0.3">
      <c r="A6284" s="8">
        <v>35020</v>
      </c>
      <c r="B6284" s="260">
        <v>597.34002699999996</v>
      </c>
      <c r="C6284" s="260">
        <v>600.14001499999995</v>
      </c>
      <c r="D6284" s="260">
        <v>597.29998799999998</v>
      </c>
      <c r="E6284" s="260">
        <v>600.07000700000003</v>
      </c>
      <c r="F6284" s="261">
        <v>600.07000700000003</v>
      </c>
      <c r="G6284" s="260">
        <v>437200000</v>
      </c>
      <c r="H6284" s="263">
        <f t="shared" si="98"/>
        <v>4.5702278042721364E-3</v>
      </c>
      <c r="I6284" s="262"/>
      <c r="J6284" s="266">
        <v>6282</v>
      </c>
      <c r="K6284">
        <v>4.5702278042721364E-3</v>
      </c>
      <c r="L6284" s="267">
        <v>7.4167771003488953E-3</v>
      </c>
    </row>
    <row r="6285" spans="1:12" ht="14.4" x14ac:dyDescent="0.3">
      <c r="A6285" s="8">
        <v>35019</v>
      </c>
      <c r="B6285" s="260">
        <v>593.96002199999998</v>
      </c>
      <c r="C6285" s="260">
        <v>597.90997300000004</v>
      </c>
      <c r="D6285" s="260">
        <v>593.52002000000005</v>
      </c>
      <c r="E6285" s="260">
        <v>597.34002699999996</v>
      </c>
      <c r="F6285" s="261">
        <v>597.34002699999996</v>
      </c>
      <c r="G6285" s="260">
        <v>423280000</v>
      </c>
      <c r="H6285" s="263">
        <f t="shared" si="98"/>
        <v>5.6906271041925159E-3</v>
      </c>
      <c r="I6285" s="262"/>
      <c r="J6285" s="266">
        <v>6283</v>
      </c>
      <c r="K6285">
        <v>5.6906271041925159E-3</v>
      </c>
      <c r="L6285" s="267">
        <v>7.4296216325999368E-3</v>
      </c>
    </row>
    <row r="6286" spans="1:12" ht="14.4" x14ac:dyDescent="0.3">
      <c r="A6286" s="8">
        <v>35018</v>
      </c>
      <c r="B6286" s="260">
        <v>589.28997800000002</v>
      </c>
      <c r="C6286" s="260">
        <v>593.96997099999999</v>
      </c>
      <c r="D6286" s="260">
        <v>588.35998500000005</v>
      </c>
      <c r="E6286" s="260">
        <v>593.96002199999998</v>
      </c>
      <c r="F6286" s="261">
        <v>593.96002199999998</v>
      </c>
      <c r="G6286" s="260">
        <v>376100000</v>
      </c>
      <c r="H6286" s="263">
        <f t="shared" si="98"/>
        <v>7.9248658119890191E-3</v>
      </c>
      <c r="I6286" s="262"/>
      <c r="J6286" s="266">
        <v>6284</v>
      </c>
      <c r="K6286">
        <v>7.9248658119890191E-3</v>
      </c>
      <c r="L6286" s="267">
        <v>7.4388048948586969E-3</v>
      </c>
    </row>
    <row r="6287" spans="1:12" ht="14.4" x14ac:dyDescent="0.3">
      <c r="A6287" s="8">
        <v>35017</v>
      </c>
      <c r="B6287" s="260">
        <v>592.29998799999998</v>
      </c>
      <c r="C6287" s="260">
        <v>592.29998799999998</v>
      </c>
      <c r="D6287" s="260">
        <v>588.97997999999995</v>
      </c>
      <c r="E6287" s="260">
        <v>589.28997800000002</v>
      </c>
      <c r="F6287" s="261">
        <v>589.28997800000002</v>
      </c>
      <c r="G6287" s="260">
        <v>354420000</v>
      </c>
      <c r="H6287" s="263">
        <f t="shared" si="98"/>
        <v>-5.0819011666094543E-3</v>
      </c>
      <c r="I6287" s="262"/>
      <c r="J6287" s="266">
        <v>6285</v>
      </c>
      <c r="K6287">
        <v>-5.0819011666094543E-3</v>
      </c>
      <c r="L6287" s="267">
        <v>7.4488957325333409E-3</v>
      </c>
    </row>
    <row r="6288" spans="1:12" ht="14.4" x14ac:dyDescent="0.3">
      <c r="A6288" s="8">
        <v>35016</v>
      </c>
      <c r="B6288" s="260">
        <v>592.71997099999999</v>
      </c>
      <c r="C6288" s="260">
        <v>593.71997099999999</v>
      </c>
      <c r="D6288" s="260">
        <v>590.580017</v>
      </c>
      <c r="E6288" s="260">
        <v>592.29998799999998</v>
      </c>
      <c r="F6288" s="261">
        <v>592.29998799999998</v>
      </c>
      <c r="G6288" s="260">
        <v>295840000</v>
      </c>
      <c r="H6288" s="263">
        <f t="shared" si="98"/>
        <v>-7.0856900483955859E-4</v>
      </c>
      <c r="I6288" s="262"/>
      <c r="J6288" s="266">
        <v>6286</v>
      </c>
      <c r="K6288">
        <v>-7.0856900483955859E-4</v>
      </c>
      <c r="L6288" s="267">
        <v>7.4524727312174251E-3</v>
      </c>
    </row>
    <row r="6289" spans="1:12" ht="14.4" x14ac:dyDescent="0.3">
      <c r="A6289" s="8">
        <v>35013</v>
      </c>
      <c r="B6289" s="260">
        <v>593.26000999999997</v>
      </c>
      <c r="C6289" s="260">
        <v>593.26000999999997</v>
      </c>
      <c r="D6289" s="260">
        <v>590.39001499999995</v>
      </c>
      <c r="E6289" s="260">
        <v>592.71997099999999</v>
      </c>
      <c r="F6289" s="261">
        <v>592.71997099999999</v>
      </c>
      <c r="G6289" s="260">
        <v>298690000</v>
      </c>
      <c r="H6289" s="263">
        <f t="shared" si="98"/>
        <v>-9.1029058237041612E-4</v>
      </c>
      <c r="I6289" s="262"/>
      <c r="J6289" s="266">
        <v>6287</v>
      </c>
      <c r="K6289">
        <v>-9.1029058237041612E-4</v>
      </c>
      <c r="L6289" s="267">
        <v>7.4614009492722805E-3</v>
      </c>
    </row>
    <row r="6290" spans="1:12" ht="14.4" x14ac:dyDescent="0.3">
      <c r="A6290" s="8">
        <v>35012</v>
      </c>
      <c r="B6290" s="260">
        <v>591.71002199999998</v>
      </c>
      <c r="C6290" s="260">
        <v>593.90002400000003</v>
      </c>
      <c r="D6290" s="260">
        <v>590.89001499999995</v>
      </c>
      <c r="E6290" s="260">
        <v>593.26000999999997</v>
      </c>
      <c r="F6290" s="261">
        <v>593.26000999999997</v>
      </c>
      <c r="G6290" s="260">
        <v>380760000</v>
      </c>
      <c r="H6290" s="263">
        <f t="shared" si="98"/>
        <v>2.6195060796181426E-3</v>
      </c>
      <c r="I6290" s="262"/>
      <c r="J6290" s="266">
        <v>6288</v>
      </c>
      <c r="K6290">
        <v>2.6195060796181426E-3</v>
      </c>
      <c r="L6290" s="267">
        <v>7.4633261832141992E-3</v>
      </c>
    </row>
    <row r="6291" spans="1:12" ht="14.4" x14ac:dyDescent="0.3">
      <c r="A6291" s="8">
        <v>35011</v>
      </c>
      <c r="B6291" s="260">
        <v>586.32000700000003</v>
      </c>
      <c r="C6291" s="260">
        <v>591.71002199999998</v>
      </c>
      <c r="D6291" s="260">
        <v>586.32000700000003</v>
      </c>
      <c r="E6291" s="260">
        <v>591.71002199999998</v>
      </c>
      <c r="F6291" s="261">
        <v>591.71002199999998</v>
      </c>
      <c r="G6291" s="260">
        <v>359780000</v>
      </c>
      <c r="H6291" s="263">
        <f t="shared" si="98"/>
        <v>9.1929576607471079E-3</v>
      </c>
      <c r="I6291" s="262"/>
      <c r="J6291" s="266">
        <v>6289</v>
      </c>
      <c r="K6291">
        <v>9.1929576607471079E-3</v>
      </c>
      <c r="L6291" s="267">
        <v>7.4696961479348628E-3</v>
      </c>
    </row>
    <row r="6292" spans="1:12" ht="14.4" x14ac:dyDescent="0.3">
      <c r="A6292" s="8">
        <v>35010</v>
      </c>
      <c r="B6292" s="260">
        <v>588.46002199999998</v>
      </c>
      <c r="C6292" s="260">
        <v>588.46002199999998</v>
      </c>
      <c r="D6292" s="260">
        <v>584.23999000000003</v>
      </c>
      <c r="E6292" s="260">
        <v>586.32000700000003</v>
      </c>
      <c r="F6292" s="261">
        <v>586.32000700000003</v>
      </c>
      <c r="G6292" s="260">
        <v>364680000</v>
      </c>
      <c r="H6292" s="263">
        <f t="shared" si="98"/>
        <v>-3.6366361689731722E-3</v>
      </c>
      <c r="I6292" s="262"/>
      <c r="J6292" s="266">
        <v>6290</v>
      </c>
      <c r="K6292">
        <v>-3.6366361689731722E-3</v>
      </c>
      <c r="L6292" s="267">
        <v>7.4699070790634672E-3</v>
      </c>
    </row>
    <row r="6293" spans="1:12" ht="14.4" x14ac:dyDescent="0.3">
      <c r="A6293" s="8">
        <v>35009</v>
      </c>
      <c r="B6293" s="260">
        <v>590.57000700000003</v>
      </c>
      <c r="C6293" s="260">
        <v>590.64001499999995</v>
      </c>
      <c r="D6293" s="260">
        <v>588.30999799999995</v>
      </c>
      <c r="E6293" s="260">
        <v>588.46002199999998</v>
      </c>
      <c r="F6293" s="261">
        <v>588.46002199999998</v>
      </c>
      <c r="G6293" s="260">
        <v>309100000</v>
      </c>
      <c r="H6293" s="263">
        <f t="shared" si="98"/>
        <v>-3.5727940379472259E-3</v>
      </c>
      <c r="I6293" s="262"/>
      <c r="J6293" s="266">
        <v>6291</v>
      </c>
      <c r="K6293">
        <v>-3.5727940379472259E-3</v>
      </c>
      <c r="L6293" s="267">
        <v>7.4807976927081877E-3</v>
      </c>
    </row>
    <row r="6294" spans="1:12" ht="14.4" x14ac:dyDescent="0.3">
      <c r="A6294" s="8">
        <v>35006</v>
      </c>
      <c r="B6294" s="260">
        <v>589.71997099999999</v>
      </c>
      <c r="C6294" s="260">
        <v>590.57000700000003</v>
      </c>
      <c r="D6294" s="260">
        <v>588.65002400000003</v>
      </c>
      <c r="E6294" s="260">
        <v>590.57000700000003</v>
      </c>
      <c r="F6294" s="261">
        <v>590.57000700000003</v>
      </c>
      <c r="G6294" s="260">
        <v>348500000</v>
      </c>
      <c r="H6294" s="263">
        <f t="shared" si="98"/>
        <v>1.4414231191096046E-3</v>
      </c>
      <c r="I6294" s="262"/>
      <c r="J6294" s="266">
        <v>6292</v>
      </c>
      <c r="K6294">
        <v>1.4414231191096046E-3</v>
      </c>
      <c r="L6294" s="267">
        <v>7.4843760048878888E-3</v>
      </c>
    </row>
    <row r="6295" spans="1:12" ht="14.4" x14ac:dyDescent="0.3">
      <c r="A6295" s="8">
        <v>35005</v>
      </c>
      <c r="B6295" s="260">
        <v>584.21997099999999</v>
      </c>
      <c r="C6295" s="260">
        <v>589.71997099999999</v>
      </c>
      <c r="D6295" s="260">
        <v>584.21997099999999</v>
      </c>
      <c r="E6295" s="260">
        <v>589.71997099999999</v>
      </c>
      <c r="F6295" s="261">
        <v>589.71997099999999</v>
      </c>
      <c r="G6295" s="260">
        <v>397070000</v>
      </c>
      <c r="H6295" s="263">
        <f t="shared" si="98"/>
        <v>9.4142622180233542E-3</v>
      </c>
      <c r="I6295" s="262"/>
      <c r="J6295" s="266">
        <v>6293</v>
      </c>
      <c r="K6295">
        <v>9.4142622180233542E-3</v>
      </c>
      <c r="L6295" s="267">
        <v>7.4940842045716051E-3</v>
      </c>
    </row>
    <row r="6296" spans="1:12" ht="14.4" x14ac:dyDescent="0.3">
      <c r="A6296" s="8">
        <v>35004</v>
      </c>
      <c r="B6296" s="260">
        <v>581.5</v>
      </c>
      <c r="C6296" s="260">
        <v>584.23999000000003</v>
      </c>
      <c r="D6296" s="260">
        <v>581.03997800000002</v>
      </c>
      <c r="E6296" s="260">
        <v>584.21997099999999</v>
      </c>
      <c r="F6296" s="261">
        <v>584.21997099999999</v>
      </c>
      <c r="G6296" s="260">
        <v>378090000</v>
      </c>
      <c r="H6296" s="263">
        <f t="shared" si="98"/>
        <v>4.677508168529642E-3</v>
      </c>
      <c r="I6296" s="262"/>
      <c r="J6296" s="266">
        <v>6294</v>
      </c>
      <c r="K6296">
        <v>4.677508168529642E-3</v>
      </c>
      <c r="L6296" s="267">
        <v>7.4961967444780774E-3</v>
      </c>
    </row>
    <row r="6297" spans="1:12" ht="14.4" x14ac:dyDescent="0.3">
      <c r="A6297" s="8">
        <v>35003</v>
      </c>
      <c r="B6297" s="260">
        <v>583.25</v>
      </c>
      <c r="C6297" s="260">
        <v>586.71002199999998</v>
      </c>
      <c r="D6297" s="260">
        <v>581.5</v>
      </c>
      <c r="E6297" s="260">
        <v>581.5</v>
      </c>
      <c r="F6297" s="261">
        <v>581.5</v>
      </c>
      <c r="G6297" s="260">
        <v>377390000</v>
      </c>
      <c r="H6297" s="263">
        <f t="shared" si="98"/>
        <v>-3.0004286326618087E-3</v>
      </c>
      <c r="I6297" s="262"/>
      <c r="J6297" s="266">
        <v>6295</v>
      </c>
      <c r="K6297">
        <v>-3.0004286326618087E-3</v>
      </c>
      <c r="L6297" s="267">
        <v>7.5046456208756416E-3</v>
      </c>
    </row>
    <row r="6298" spans="1:12" ht="14.4" x14ac:dyDescent="0.3">
      <c r="A6298" s="8">
        <v>35002</v>
      </c>
      <c r="B6298" s="260">
        <v>579.70001200000002</v>
      </c>
      <c r="C6298" s="260">
        <v>583.78997800000002</v>
      </c>
      <c r="D6298" s="260">
        <v>579.70001200000002</v>
      </c>
      <c r="E6298" s="260">
        <v>583.25</v>
      </c>
      <c r="F6298" s="261">
        <v>583.25</v>
      </c>
      <c r="G6298" s="260">
        <v>319160000</v>
      </c>
      <c r="H6298" s="263">
        <f t="shared" si="98"/>
        <v>6.1238363403725181E-3</v>
      </c>
      <c r="I6298" s="262"/>
      <c r="J6298" s="266">
        <v>6296</v>
      </c>
      <c r="K6298">
        <v>6.1238363403725181E-3</v>
      </c>
      <c r="L6298" s="267">
        <v>7.5072915088997107E-3</v>
      </c>
    </row>
    <row r="6299" spans="1:12" ht="14.4" x14ac:dyDescent="0.3">
      <c r="A6299" s="8">
        <v>34999</v>
      </c>
      <c r="B6299" s="260">
        <v>576.71997099999999</v>
      </c>
      <c r="C6299" s="260">
        <v>579.71002199999998</v>
      </c>
      <c r="D6299" s="260">
        <v>573.21002199999998</v>
      </c>
      <c r="E6299" s="260">
        <v>579.70001200000002</v>
      </c>
      <c r="F6299" s="261">
        <v>579.70001200000002</v>
      </c>
      <c r="G6299" s="260">
        <v>379230000</v>
      </c>
      <c r="H6299" s="263">
        <f t="shared" si="98"/>
        <v>5.1672235224190432E-3</v>
      </c>
      <c r="I6299" s="262"/>
      <c r="J6299" s="266">
        <v>6297</v>
      </c>
      <c r="K6299">
        <v>5.1672235224190432E-3</v>
      </c>
      <c r="L6299" s="267">
        <v>7.5089744611381249E-3</v>
      </c>
    </row>
    <row r="6300" spans="1:12" ht="14.4" x14ac:dyDescent="0.3">
      <c r="A6300" s="8">
        <v>34998</v>
      </c>
      <c r="B6300" s="260">
        <v>582.46997099999999</v>
      </c>
      <c r="C6300" s="260">
        <v>582.63000499999998</v>
      </c>
      <c r="D6300" s="260">
        <v>572.53002900000001</v>
      </c>
      <c r="E6300" s="260">
        <v>576.71997099999999</v>
      </c>
      <c r="F6300" s="261">
        <v>576.71997099999999</v>
      </c>
      <c r="G6300" s="260">
        <v>464270000</v>
      </c>
      <c r="H6300" s="263">
        <f t="shared" si="98"/>
        <v>-9.8717535431539008E-3</v>
      </c>
      <c r="I6300" s="262"/>
      <c r="J6300" s="266">
        <v>6298</v>
      </c>
      <c r="K6300">
        <v>-9.8717535431539008E-3</v>
      </c>
      <c r="L6300" s="267">
        <v>7.5099535740044947E-3</v>
      </c>
    </row>
    <row r="6301" spans="1:12" ht="14.4" x14ac:dyDescent="0.3">
      <c r="A6301" s="8">
        <v>34997</v>
      </c>
      <c r="B6301" s="260">
        <v>586.53997800000002</v>
      </c>
      <c r="C6301" s="260">
        <v>587.19000200000005</v>
      </c>
      <c r="D6301" s="260">
        <v>581.40997300000004</v>
      </c>
      <c r="E6301" s="260">
        <v>582.46997099999999</v>
      </c>
      <c r="F6301" s="261">
        <v>582.46997099999999</v>
      </c>
      <c r="G6301" s="260">
        <v>433620000</v>
      </c>
      <c r="H6301" s="263">
        <f t="shared" si="98"/>
        <v>-6.9390103874556906E-3</v>
      </c>
      <c r="I6301" s="262"/>
      <c r="J6301" s="266">
        <v>6299</v>
      </c>
      <c r="K6301">
        <v>-6.9390103874556906E-3</v>
      </c>
      <c r="L6301" s="267">
        <v>7.5134757426631891E-3</v>
      </c>
    </row>
    <row r="6302" spans="1:12" ht="14.4" x14ac:dyDescent="0.3">
      <c r="A6302" s="8">
        <v>34996</v>
      </c>
      <c r="B6302" s="260">
        <v>585.05999799999995</v>
      </c>
      <c r="C6302" s="260">
        <v>587.30999799999995</v>
      </c>
      <c r="D6302" s="260">
        <v>584.75</v>
      </c>
      <c r="E6302" s="260">
        <v>586.53997800000002</v>
      </c>
      <c r="F6302" s="261">
        <v>586.53997800000002</v>
      </c>
      <c r="G6302" s="260">
        <v>415540000</v>
      </c>
      <c r="H6302" s="263">
        <f t="shared" si="98"/>
        <v>2.5296209022310713E-3</v>
      </c>
      <c r="I6302" s="262"/>
      <c r="J6302" s="266">
        <v>6300</v>
      </c>
      <c r="K6302">
        <v>2.5296209022310713E-3</v>
      </c>
      <c r="L6302" s="267">
        <v>7.5166964710686648E-3</v>
      </c>
    </row>
    <row r="6303" spans="1:12" ht="14.4" x14ac:dyDescent="0.3">
      <c r="A6303" s="8">
        <v>34995</v>
      </c>
      <c r="B6303" s="260">
        <v>587.46002199999998</v>
      </c>
      <c r="C6303" s="260">
        <v>587.46002199999998</v>
      </c>
      <c r="D6303" s="260">
        <v>583.72997999999995</v>
      </c>
      <c r="E6303" s="260">
        <v>585.05999799999995</v>
      </c>
      <c r="F6303" s="261">
        <v>585.05999799999995</v>
      </c>
      <c r="G6303" s="260">
        <v>330750000</v>
      </c>
      <c r="H6303" s="263">
        <f t="shared" si="98"/>
        <v>-4.0854252376683947E-3</v>
      </c>
      <c r="I6303" s="262"/>
      <c r="J6303" s="266">
        <v>6301</v>
      </c>
      <c r="K6303">
        <v>-4.0854252376683947E-3</v>
      </c>
      <c r="L6303" s="267">
        <v>7.5221034463829259E-3</v>
      </c>
    </row>
    <row r="6304" spans="1:12" ht="14.4" x14ac:dyDescent="0.3">
      <c r="A6304" s="8">
        <v>34992</v>
      </c>
      <c r="B6304" s="260">
        <v>590.65002400000003</v>
      </c>
      <c r="C6304" s="260">
        <v>590.65997300000004</v>
      </c>
      <c r="D6304" s="260">
        <v>586.78002900000001</v>
      </c>
      <c r="E6304" s="260">
        <v>587.46002199999998</v>
      </c>
      <c r="F6304" s="261">
        <v>587.46002199999998</v>
      </c>
      <c r="G6304" s="260">
        <v>389360000</v>
      </c>
      <c r="H6304" s="263">
        <f t="shared" si="98"/>
        <v>-5.4008327611615396E-3</v>
      </c>
      <c r="I6304" s="262"/>
      <c r="J6304" s="266">
        <v>6302</v>
      </c>
      <c r="K6304">
        <v>-5.4008327611615396E-3</v>
      </c>
      <c r="L6304" s="267">
        <v>7.5242813375011189E-3</v>
      </c>
    </row>
    <row r="6305" spans="1:12" ht="14.4" x14ac:dyDescent="0.3">
      <c r="A6305" s="8">
        <v>34991</v>
      </c>
      <c r="B6305" s="260">
        <v>587.44000200000005</v>
      </c>
      <c r="C6305" s="260">
        <v>590.65997300000004</v>
      </c>
      <c r="D6305" s="260">
        <v>586.34002699999996</v>
      </c>
      <c r="E6305" s="260">
        <v>590.65002400000003</v>
      </c>
      <c r="F6305" s="261">
        <v>590.65002400000003</v>
      </c>
      <c r="G6305" s="260">
        <v>406620000</v>
      </c>
      <c r="H6305" s="263">
        <f t="shared" si="98"/>
        <v>5.4644252844054369E-3</v>
      </c>
      <c r="I6305" s="262"/>
      <c r="J6305" s="266">
        <v>6303</v>
      </c>
      <c r="K6305">
        <v>5.4644252844054369E-3</v>
      </c>
      <c r="L6305" s="267">
        <v>7.5250028014733081E-3</v>
      </c>
    </row>
    <row r="6306" spans="1:12" ht="14.4" x14ac:dyDescent="0.3">
      <c r="A6306" s="8">
        <v>34990</v>
      </c>
      <c r="B6306" s="260">
        <v>586.78002900000001</v>
      </c>
      <c r="C6306" s="260">
        <v>589.77002000000005</v>
      </c>
      <c r="D6306" s="260">
        <v>586.27002000000005</v>
      </c>
      <c r="E6306" s="260">
        <v>587.44000200000005</v>
      </c>
      <c r="F6306" s="261">
        <v>587.44000200000005</v>
      </c>
      <c r="G6306" s="260">
        <v>411270000</v>
      </c>
      <c r="H6306" s="263">
        <f t="shared" si="98"/>
        <v>1.1247366430053405E-3</v>
      </c>
      <c r="I6306" s="262"/>
      <c r="J6306" s="266">
        <v>6304</v>
      </c>
      <c r="K6306">
        <v>1.1247366430053405E-3</v>
      </c>
      <c r="L6306" s="267">
        <v>7.5261049333220425E-3</v>
      </c>
    </row>
    <row r="6307" spans="1:12" ht="14.4" x14ac:dyDescent="0.3">
      <c r="A6307" s="8">
        <v>34989</v>
      </c>
      <c r="B6307" s="260">
        <v>583.03002900000001</v>
      </c>
      <c r="C6307" s="260">
        <v>586.78002900000001</v>
      </c>
      <c r="D6307" s="260">
        <v>581.90002400000003</v>
      </c>
      <c r="E6307" s="260">
        <v>586.78002900000001</v>
      </c>
      <c r="F6307" s="261">
        <v>586.78002900000001</v>
      </c>
      <c r="G6307" s="260">
        <v>356380000</v>
      </c>
      <c r="H6307" s="263">
        <f t="shared" si="98"/>
        <v>6.4319157049799233E-3</v>
      </c>
      <c r="I6307" s="262"/>
      <c r="J6307" s="266">
        <v>6305</v>
      </c>
      <c r="K6307">
        <v>6.4319157049799233E-3</v>
      </c>
      <c r="L6307" s="267">
        <v>7.5356876825832522E-3</v>
      </c>
    </row>
    <row r="6308" spans="1:12" ht="14.4" x14ac:dyDescent="0.3">
      <c r="A6308" s="8">
        <v>34988</v>
      </c>
      <c r="B6308" s="260">
        <v>584.5</v>
      </c>
      <c r="C6308" s="260">
        <v>584.85998500000005</v>
      </c>
      <c r="D6308" s="260">
        <v>582.63000499999998</v>
      </c>
      <c r="E6308" s="260">
        <v>583.03002900000001</v>
      </c>
      <c r="F6308" s="261">
        <v>583.03002900000001</v>
      </c>
      <c r="G6308" s="260">
        <v>300750000</v>
      </c>
      <c r="H6308" s="263">
        <f t="shared" si="98"/>
        <v>-2.5149204448246137E-3</v>
      </c>
      <c r="I6308" s="262"/>
      <c r="J6308" s="266">
        <v>6306</v>
      </c>
      <c r="K6308">
        <v>-2.5149204448246137E-3</v>
      </c>
      <c r="L6308" s="267">
        <v>7.5461574043445383E-3</v>
      </c>
    </row>
    <row r="6309" spans="1:12" ht="14.4" x14ac:dyDescent="0.3">
      <c r="A6309" s="8">
        <v>34985</v>
      </c>
      <c r="B6309" s="260">
        <v>583.09997599999997</v>
      </c>
      <c r="C6309" s="260">
        <v>587.39001499999995</v>
      </c>
      <c r="D6309" s="260">
        <v>583.09997599999997</v>
      </c>
      <c r="E6309" s="260">
        <v>584.5</v>
      </c>
      <c r="F6309" s="261">
        <v>584.5</v>
      </c>
      <c r="G6309" s="260">
        <v>374680000</v>
      </c>
      <c r="H6309" s="263">
        <f t="shared" si="98"/>
        <v>2.4010016422981819E-3</v>
      </c>
      <c r="I6309" s="262"/>
      <c r="J6309" s="266">
        <v>6307</v>
      </c>
      <c r="K6309">
        <v>2.4010016422981819E-3</v>
      </c>
      <c r="L6309" s="267">
        <v>7.5572634109010153E-3</v>
      </c>
    </row>
    <row r="6310" spans="1:12" ht="14.4" x14ac:dyDescent="0.3">
      <c r="A6310" s="8">
        <v>34984</v>
      </c>
      <c r="B6310" s="260">
        <v>579.46002199999998</v>
      </c>
      <c r="C6310" s="260">
        <v>583.11999500000002</v>
      </c>
      <c r="D6310" s="260">
        <v>579.46002199999998</v>
      </c>
      <c r="E6310" s="260">
        <v>583.09997599999997</v>
      </c>
      <c r="F6310" s="261">
        <v>583.09997599999997</v>
      </c>
      <c r="G6310" s="260">
        <v>344060000</v>
      </c>
      <c r="H6310" s="263">
        <f t="shared" si="98"/>
        <v>6.281630935360695E-3</v>
      </c>
      <c r="I6310" s="262"/>
      <c r="J6310" s="266">
        <v>6308</v>
      </c>
      <c r="K6310">
        <v>6.281630935360695E-3</v>
      </c>
      <c r="L6310" s="267">
        <v>7.5615771157178206E-3</v>
      </c>
    </row>
    <row r="6311" spans="1:12" ht="14.4" x14ac:dyDescent="0.3">
      <c r="A6311" s="8">
        <v>34983</v>
      </c>
      <c r="B6311" s="260">
        <v>577.52002000000005</v>
      </c>
      <c r="C6311" s="260">
        <v>579.52002000000005</v>
      </c>
      <c r="D6311" s="260">
        <v>577.080017</v>
      </c>
      <c r="E6311" s="260">
        <v>579.46002199999998</v>
      </c>
      <c r="F6311" s="261">
        <v>579.46002199999998</v>
      </c>
      <c r="G6311" s="260">
        <v>340740000</v>
      </c>
      <c r="H6311" s="263">
        <f t="shared" si="98"/>
        <v>3.3591943704392026E-3</v>
      </c>
      <c r="I6311" s="262"/>
      <c r="J6311" s="266">
        <v>6309</v>
      </c>
      <c r="K6311">
        <v>3.3591943704392026E-3</v>
      </c>
      <c r="L6311" s="267">
        <v>7.5620927103753552E-3</v>
      </c>
    </row>
    <row r="6312" spans="1:12" ht="14.4" x14ac:dyDescent="0.3">
      <c r="A6312" s="8">
        <v>34982</v>
      </c>
      <c r="B6312" s="260">
        <v>578.36999500000002</v>
      </c>
      <c r="C6312" s="260">
        <v>578.36999500000002</v>
      </c>
      <c r="D6312" s="260">
        <v>571.54998799999998</v>
      </c>
      <c r="E6312" s="260">
        <v>577.52002000000005</v>
      </c>
      <c r="F6312" s="261">
        <v>577.52002000000005</v>
      </c>
      <c r="G6312" s="260">
        <v>412710000</v>
      </c>
      <c r="H6312" s="263">
        <f t="shared" si="98"/>
        <v>-1.4696042452893362E-3</v>
      </c>
      <c r="I6312" s="262"/>
      <c r="J6312" s="266">
        <v>6310</v>
      </c>
      <c r="K6312">
        <v>-1.4696042452893362E-3</v>
      </c>
      <c r="L6312" s="267">
        <v>7.5673646833507736E-3</v>
      </c>
    </row>
    <row r="6313" spans="1:12" ht="14.4" x14ac:dyDescent="0.3">
      <c r="A6313" s="8">
        <v>34981</v>
      </c>
      <c r="B6313" s="260">
        <v>582.48999000000003</v>
      </c>
      <c r="C6313" s="260">
        <v>582.48999000000003</v>
      </c>
      <c r="D6313" s="260">
        <v>576.34997599999997</v>
      </c>
      <c r="E6313" s="260">
        <v>578.36999500000002</v>
      </c>
      <c r="F6313" s="261">
        <v>578.36999500000002</v>
      </c>
      <c r="G6313" s="260">
        <v>275320000</v>
      </c>
      <c r="H6313" s="263">
        <f t="shared" si="98"/>
        <v>-7.0730743372946492E-3</v>
      </c>
      <c r="I6313" s="262"/>
      <c r="J6313" s="266">
        <v>6311</v>
      </c>
      <c r="K6313">
        <v>-7.0730743372946492E-3</v>
      </c>
      <c r="L6313" s="267">
        <v>7.569054688934213E-3</v>
      </c>
    </row>
    <row r="6314" spans="1:12" ht="14.4" x14ac:dyDescent="0.3">
      <c r="A6314" s="8">
        <v>34978</v>
      </c>
      <c r="B6314" s="260">
        <v>582.63000499999998</v>
      </c>
      <c r="C6314" s="260">
        <v>584.53997800000002</v>
      </c>
      <c r="D6314" s="260">
        <v>582.09997599999997</v>
      </c>
      <c r="E6314" s="260">
        <v>582.48999000000003</v>
      </c>
      <c r="F6314" s="261">
        <v>582.48999000000003</v>
      </c>
      <c r="G6314" s="260">
        <v>313680000</v>
      </c>
      <c r="H6314" s="263">
        <f t="shared" si="98"/>
        <v>-2.4031546401381867E-4</v>
      </c>
      <c r="I6314" s="262"/>
      <c r="J6314" s="266">
        <v>6312</v>
      </c>
      <c r="K6314">
        <v>-2.4031546401381867E-4</v>
      </c>
      <c r="L6314" s="267">
        <v>7.5711127079423849E-3</v>
      </c>
    </row>
    <row r="6315" spans="1:12" ht="14.4" x14ac:dyDescent="0.3">
      <c r="A6315" s="8">
        <v>34977</v>
      </c>
      <c r="B6315" s="260">
        <v>581.46997099999999</v>
      </c>
      <c r="C6315" s="260">
        <v>582.63000499999998</v>
      </c>
      <c r="D6315" s="260">
        <v>579.580017</v>
      </c>
      <c r="E6315" s="260">
        <v>582.63000499999998</v>
      </c>
      <c r="F6315" s="261">
        <v>582.63000499999998</v>
      </c>
      <c r="G6315" s="260">
        <v>367480000</v>
      </c>
      <c r="H6315" s="263">
        <f t="shared" si="98"/>
        <v>1.995002421199832E-3</v>
      </c>
      <c r="I6315" s="262"/>
      <c r="J6315" s="266">
        <v>6313</v>
      </c>
      <c r="K6315">
        <v>1.995002421199832E-3</v>
      </c>
      <c r="L6315" s="267">
        <v>7.5753404311849062E-3</v>
      </c>
    </row>
    <row r="6316" spans="1:12" ht="14.4" x14ac:dyDescent="0.3">
      <c r="A6316" s="8">
        <v>34976</v>
      </c>
      <c r="B6316" s="260">
        <v>582.34002699999996</v>
      </c>
      <c r="C6316" s="260">
        <v>582.34002699999996</v>
      </c>
      <c r="D6316" s="260">
        <v>579.90997300000004</v>
      </c>
      <c r="E6316" s="260">
        <v>581.46997099999999</v>
      </c>
      <c r="F6316" s="261">
        <v>581.46997099999999</v>
      </c>
      <c r="G6316" s="260">
        <v>339380000</v>
      </c>
      <c r="H6316" s="263">
        <f t="shared" si="98"/>
        <v>-1.4940686878114544E-3</v>
      </c>
      <c r="I6316" s="262"/>
      <c r="J6316" s="266">
        <v>6314</v>
      </c>
      <c r="K6316">
        <v>-1.4940686878114544E-3</v>
      </c>
      <c r="L6316" s="267">
        <v>7.582507042105985E-3</v>
      </c>
    </row>
    <row r="6317" spans="1:12" ht="14.4" x14ac:dyDescent="0.3">
      <c r="A6317" s="8">
        <v>34975</v>
      </c>
      <c r="B6317" s="260">
        <v>581.71997099999999</v>
      </c>
      <c r="C6317" s="260">
        <v>582.34002699999996</v>
      </c>
      <c r="D6317" s="260">
        <v>578.47997999999995</v>
      </c>
      <c r="E6317" s="260">
        <v>582.34002699999996</v>
      </c>
      <c r="F6317" s="261">
        <v>582.34002699999996</v>
      </c>
      <c r="G6317" s="260">
        <v>385940000</v>
      </c>
      <c r="H6317" s="263">
        <f t="shared" si="98"/>
        <v>1.0659011739515762E-3</v>
      </c>
      <c r="I6317" s="262"/>
      <c r="J6317" s="266">
        <v>6315</v>
      </c>
      <c r="K6317">
        <v>1.0659011739515762E-3</v>
      </c>
      <c r="L6317" s="267">
        <v>7.5914002737062442E-3</v>
      </c>
    </row>
    <row r="6318" spans="1:12" ht="14.4" x14ac:dyDescent="0.3">
      <c r="A6318" s="8">
        <v>34974</v>
      </c>
      <c r="B6318" s="260">
        <v>584.40997300000004</v>
      </c>
      <c r="C6318" s="260">
        <v>585.04998799999998</v>
      </c>
      <c r="D6318" s="260">
        <v>580.53997800000002</v>
      </c>
      <c r="E6318" s="260">
        <v>581.71997099999999</v>
      </c>
      <c r="F6318" s="261">
        <v>581.71997099999999</v>
      </c>
      <c r="G6318" s="260">
        <v>304990000</v>
      </c>
      <c r="H6318" s="263">
        <f t="shared" si="98"/>
        <v>-4.6029365073823776E-3</v>
      </c>
      <c r="I6318" s="262"/>
      <c r="J6318" s="266">
        <v>6316</v>
      </c>
      <c r="K6318">
        <v>-4.6029365073823776E-3</v>
      </c>
      <c r="L6318" s="267">
        <v>7.5974147157819825E-3</v>
      </c>
    </row>
    <row r="6319" spans="1:12" ht="14.4" x14ac:dyDescent="0.3">
      <c r="A6319" s="8">
        <v>34971</v>
      </c>
      <c r="B6319" s="260">
        <v>585.86999500000002</v>
      </c>
      <c r="C6319" s="260">
        <v>587.60998500000005</v>
      </c>
      <c r="D6319" s="260">
        <v>584</v>
      </c>
      <c r="E6319" s="260">
        <v>584.40997300000004</v>
      </c>
      <c r="F6319" s="261">
        <v>584.40997300000004</v>
      </c>
      <c r="G6319" s="260">
        <v>335250000</v>
      </c>
      <c r="H6319" s="263">
        <f t="shared" si="98"/>
        <v>-2.4920579863455558E-3</v>
      </c>
      <c r="I6319" s="262"/>
      <c r="J6319" s="266">
        <v>6317</v>
      </c>
      <c r="K6319">
        <v>-2.4920579863455558E-3</v>
      </c>
      <c r="L6319" s="267">
        <v>7.5974905558142012E-3</v>
      </c>
    </row>
    <row r="6320" spans="1:12" ht="14.4" x14ac:dyDescent="0.3">
      <c r="A6320" s="8">
        <v>34970</v>
      </c>
      <c r="B6320" s="260">
        <v>581.03997800000002</v>
      </c>
      <c r="C6320" s="260">
        <v>585.88000499999998</v>
      </c>
      <c r="D6320" s="260">
        <v>580.69000200000005</v>
      </c>
      <c r="E6320" s="260">
        <v>585.86999500000002</v>
      </c>
      <c r="F6320" s="261">
        <v>585.86999500000002</v>
      </c>
      <c r="G6320" s="260">
        <v>367720000</v>
      </c>
      <c r="H6320" s="263">
        <f t="shared" si="98"/>
        <v>8.31271028307797E-3</v>
      </c>
      <c r="I6320" s="262"/>
      <c r="J6320" s="266">
        <v>6318</v>
      </c>
      <c r="K6320">
        <v>8.31271028307797E-3</v>
      </c>
      <c r="L6320" s="267">
        <v>7.5986999393745326E-3</v>
      </c>
    </row>
    <row r="6321" spans="1:12" ht="14.4" x14ac:dyDescent="0.3">
      <c r="A6321" s="8">
        <v>34969</v>
      </c>
      <c r="B6321" s="260">
        <v>581.40997300000004</v>
      </c>
      <c r="C6321" s="260">
        <v>581.419983</v>
      </c>
      <c r="D6321" s="260">
        <v>574.67999299999997</v>
      </c>
      <c r="E6321" s="260">
        <v>581.03997800000002</v>
      </c>
      <c r="F6321" s="261">
        <v>581.03997800000002</v>
      </c>
      <c r="G6321" s="260">
        <v>411300000</v>
      </c>
      <c r="H6321" s="263">
        <f t="shared" si="98"/>
        <v>-6.3637539289340185E-4</v>
      </c>
      <c r="I6321" s="262"/>
      <c r="J6321" s="266">
        <v>6319</v>
      </c>
      <c r="K6321">
        <v>-6.3637539289340185E-4</v>
      </c>
      <c r="L6321" s="267">
        <v>7.6122361911845956E-3</v>
      </c>
    </row>
    <row r="6322" spans="1:12" ht="14.4" x14ac:dyDescent="0.3">
      <c r="A6322" s="8">
        <v>34968</v>
      </c>
      <c r="B6322" s="260">
        <v>581.80999799999995</v>
      </c>
      <c r="C6322" s="260">
        <v>584.65997300000004</v>
      </c>
      <c r="D6322" s="260">
        <v>580.65002400000003</v>
      </c>
      <c r="E6322" s="260">
        <v>581.40997300000004</v>
      </c>
      <c r="F6322" s="261">
        <v>581.40997300000004</v>
      </c>
      <c r="G6322" s="260">
        <v>363630000</v>
      </c>
      <c r="H6322" s="263">
        <f t="shared" si="98"/>
        <v>-6.8755263982231223E-4</v>
      </c>
      <c r="I6322" s="262"/>
      <c r="J6322" s="266">
        <v>6320</v>
      </c>
      <c r="K6322">
        <v>-6.8755263982231223E-4</v>
      </c>
      <c r="L6322" s="267">
        <v>7.6241548433119959E-3</v>
      </c>
    </row>
    <row r="6323" spans="1:12" ht="14.4" x14ac:dyDescent="0.3">
      <c r="A6323" s="8">
        <v>34967</v>
      </c>
      <c r="B6323" s="260">
        <v>581.72997999999995</v>
      </c>
      <c r="C6323" s="260">
        <v>582.14001499999995</v>
      </c>
      <c r="D6323" s="260">
        <v>579.5</v>
      </c>
      <c r="E6323" s="260">
        <v>581.80999799999995</v>
      </c>
      <c r="F6323" s="261">
        <v>581.80999799999995</v>
      </c>
      <c r="G6323" s="260">
        <v>273120000</v>
      </c>
      <c r="H6323" s="263">
        <f t="shared" si="98"/>
        <v>1.3755178992149499E-4</v>
      </c>
      <c r="I6323" s="262"/>
      <c r="J6323" s="266">
        <v>6321</v>
      </c>
      <c r="K6323">
        <v>1.3755178992149499E-4</v>
      </c>
      <c r="L6323" s="267">
        <v>7.6392187042616678E-3</v>
      </c>
    </row>
    <row r="6324" spans="1:12" ht="14.4" x14ac:dyDescent="0.3">
      <c r="A6324" s="8">
        <v>34964</v>
      </c>
      <c r="B6324" s="260">
        <v>583</v>
      </c>
      <c r="C6324" s="260">
        <v>583</v>
      </c>
      <c r="D6324" s="260">
        <v>578.25</v>
      </c>
      <c r="E6324" s="260">
        <v>581.72997999999995</v>
      </c>
      <c r="F6324" s="261">
        <v>581.72997999999995</v>
      </c>
      <c r="G6324" s="260">
        <v>370790000</v>
      </c>
      <c r="H6324" s="263">
        <f t="shared" si="98"/>
        <v>-2.1784219554031648E-3</v>
      </c>
      <c r="I6324" s="262"/>
      <c r="J6324" s="266">
        <v>6322</v>
      </c>
      <c r="K6324">
        <v>-2.1784219554031648E-3</v>
      </c>
      <c r="L6324" s="267">
        <v>7.6410886367013859E-3</v>
      </c>
    </row>
    <row r="6325" spans="1:12" ht="14.4" x14ac:dyDescent="0.3">
      <c r="A6325" s="8">
        <v>34963</v>
      </c>
      <c r="B6325" s="260">
        <v>586.77002000000005</v>
      </c>
      <c r="C6325" s="260">
        <v>586.78997800000002</v>
      </c>
      <c r="D6325" s="260">
        <v>580.90997300000004</v>
      </c>
      <c r="E6325" s="260">
        <v>583</v>
      </c>
      <c r="F6325" s="261">
        <v>583</v>
      </c>
      <c r="G6325" s="260">
        <v>367100000</v>
      </c>
      <c r="H6325" s="263">
        <f t="shared" si="98"/>
        <v>-6.4250385525832501E-3</v>
      </c>
      <c r="I6325" s="262"/>
      <c r="J6325" s="266">
        <v>6323</v>
      </c>
      <c r="K6325">
        <v>-6.4250385525832501E-3</v>
      </c>
      <c r="L6325" s="267">
        <v>7.6440799603666792E-3</v>
      </c>
    </row>
    <row r="6326" spans="1:12" ht="14.4" x14ac:dyDescent="0.3">
      <c r="A6326" s="8">
        <v>34962</v>
      </c>
      <c r="B6326" s="260">
        <v>584.20001200000002</v>
      </c>
      <c r="C6326" s="260">
        <v>586.77002000000005</v>
      </c>
      <c r="D6326" s="260">
        <v>584.17999299999997</v>
      </c>
      <c r="E6326" s="260">
        <v>586.77002000000005</v>
      </c>
      <c r="F6326" s="261">
        <v>586.77002000000005</v>
      </c>
      <c r="G6326" s="260">
        <v>400050000</v>
      </c>
      <c r="H6326" s="263">
        <f t="shared" si="98"/>
        <v>4.3991919671511918E-3</v>
      </c>
      <c r="I6326" s="262"/>
      <c r="J6326" s="266">
        <v>6324</v>
      </c>
      <c r="K6326">
        <v>4.3991919671511918E-3</v>
      </c>
      <c r="L6326" s="267">
        <v>7.6519336382633394E-3</v>
      </c>
    </row>
    <row r="6327" spans="1:12" ht="14.4" x14ac:dyDescent="0.3">
      <c r="A6327" s="8">
        <v>34961</v>
      </c>
      <c r="B6327" s="260">
        <v>582.78002900000001</v>
      </c>
      <c r="C6327" s="260">
        <v>584.23999000000003</v>
      </c>
      <c r="D6327" s="260">
        <v>580.75</v>
      </c>
      <c r="E6327" s="260">
        <v>584.20001200000002</v>
      </c>
      <c r="F6327" s="261">
        <v>584.20001200000002</v>
      </c>
      <c r="G6327" s="260">
        <v>371170000</v>
      </c>
      <c r="H6327" s="263">
        <f t="shared" si="98"/>
        <v>2.4537844276889364E-3</v>
      </c>
      <c r="I6327" s="262"/>
      <c r="J6327" s="266">
        <v>6325</v>
      </c>
      <c r="K6327">
        <v>2.4537844276889364E-3</v>
      </c>
      <c r="L6327" s="267">
        <v>7.6519721812879542E-3</v>
      </c>
    </row>
    <row r="6328" spans="1:12" ht="14.4" x14ac:dyDescent="0.3">
      <c r="A6328" s="8">
        <v>34960</v>
      </c>
      <c r="B6328" s="260">
        <v>583.34997599999997</v>
      </c>
      <c r="C6328" s="260">
        <v>583.36999500000002</v>
      </c>
      <c r="D6328" s="260">
        <v>579.35998500000005</v>
      </c>
      <c r="E6328" s="260">
        <v>582.77002000000005</v>
      </c>
      <c r="F6328" s="261">
        <v>582.77002000000005</v>
      </c>
      <c r="G6328" s="260">
        <v>326090000</v>
      </c>
      <c r="H6328" s="263">
        <f t="shared" si="98"/>
        <v>-9.9418192141988659E-4</v>
      </c>
      <c r="I6328" s="262"/>
      <c r="J6328" s="266">
        <v>6326</v>
      </c>
      <c r="K6328">
        <v>-9.9418192141988659E-4</v>
      </c>
      <c r="L6328" s="267">
        <v>7.6530286773329424E-3</v>
      </c>
    </row>
    <row r="6329" spans="1:12" ht="14.4" x14ac:dyDescent="0.3">
      <c r="A6329" s="8">
        <v>34957</v>
      </c>
      <c r="B6329" s="260">
        <v>583.60998500000005</v>
      </c>
      <c r="C6329" s="260">
        <v>585.07000700000003</v>
      </c>
      <c r="D6329" s="260">
        <v>581.78997800000002</v>
      </c>
      <c r="E6329" s="260">
        <v>583.34997599999997</v>
      </c>
      <c r="F6329" s="261">
        <v>583.34997599999997</v>
      </c>
      <c r="G6329" s="260">
        <v>459370000</v>
      </c>
      <c r="H6329" s="263">
        <f t="shared" si="98"/>
        <v>-4.4551842271869604E-4</v>
      </c>
      <c r="I6329" s="262"/>
      <c r="J6329" s="266">
        <v>6327</v>
      </c>
      <c r="K6329">
        <v>-4.4551842271869604E-4</v>
      </c>
      <c r="L6329" s="267">
        <v>7.6619878476075808E-3</v>
      </c>
    </row>
    <row r="6330" spans="1:12" ht="14.4" x14ac:dyDescent="0.3">
      <c r="A6330" s="8">
        <v>34956</v>
      </c>
      <c r="B6330" s="260">
        <v>578.77002000000005</v>
      </c>
      <c r="C6330" s="260">
        <v>583.98999000000003</v>
      </c>
      <c r="D6330" s="260">
        <v>578.77002000000005</v>
      </c>
      <c r="E6330" s="260">
        <v>583.60998500000005</v>
      </c>
      <c r="F6330" s="261">
        <v>583.60998500000005</v>
      </c>
      <c r="G6330" s="260">
        <v>382880000</v>
      </c>
      <c r="H6330" s="263">
        <f t="shared" si="98"/>
        <v>8.3625012228518789E-3</v>
      </c>
      <c r="I6330" s="262"/>
      <c r="J6330" s="266">
        <v>6328</v>
      </c>
      <c r="K6330">
        <v>8.3625012228518789E-3</v>
      </c>
      <c r="L6330" s="267">
        <v>7.6624071292148736E-3</v>
      </c>
    </row>
    <row r="6331" spans="1:12" ht="14.4" x14ac:dyDescent="0.3">
      <c r="A6331" s="8">
        <v>34955</v>
      </c>
      <c r="B6331" s="260">
        <v>576.51000999999997</v>
      </c>
      <c r="C6331" s="260">
        <v>579.71997099999999</v>
      </c>
      <c r="D6331" s="260">
        <v>575.46997099999999</v>
      </c>
      <c r="E6331" s="260">
        <v>578.77002000000005</v>
      </c>
      <c r="F6331" s="261">
        <v>578.77002000000005</v>
      </c>
      <c r="G6331" s="260">
        <v>384380000</v>
      </c>
      <c r="H6331" s="263">
        <f t="shared" si="98"/>
        <v>3.9201574314383187E-3</v>
      </c>
      <c r="I6331" s="262"/>
      <c r="J6331" s="266">
        <v>6329</v>
      </c>
      <c r="K6331">
        <v>3.9201574314383187E-3</v>
      </c>
      <c r="L6331" s="267">
        <v>7.6625579865294393E-3</v>
      </c>
    </row>
    <row r="6332" spans="1:12" ht="14.4" x14ac:dyDescent="0.3">
      <c r="A6332" s="8">
        <v>34954</v>
      </c>
      <c r="B6332" s="260">
        <v>573.90997300000004</v>
      </c>
      <c r="C6332" s="260">
        <v>576.51000999999997</v>
      </c>
      <c r="D6332" s="260">
        <v>573.10998500000005</v>
      </c>
      <c r="E6332" s="260">
        <v>576.51000999999997</v>
      </c>
      <c r="F6332" s="261">
        <v>576.51000999999997</v>
      </c>
      <c r="G6332" s="260">
        <v>344540000</v>
      </c>
      <c r="H6332" s="263">
        <f t="shared" si="98"/>
        <v>4.5303917379388861E-3</v>
      </c>
      <c r="I6332" s="262"/>
      <c r="J6332" s="266">
        <v>6330</v>
      </c>
      <c r="K6332">
        <v>4.5303917379388861E-3</v>
      </c>
      <c r="L6332" s="267">
        <v>7.6704094885201891E-3</v>
      </c>
    </row>
    <row r="6333" spans="1:12" ht="14.4" x14ac:dyDescent="0.3">
      <c r="A6333" s="8">
        <v>34953</v>
      </c>
      <c r="B6333" s="260">
        <v>572.67999299999997</v>
      </c>
      <c r="C6333" s="260">
        <v>575.15002400000003</v>
      </c>
      <c r="D6333" s="260">
        <v>572.67999299999997</v>
      </c>
      <c r="E6333" s="260">
        <v>573.90997300000004</v>
      </c>
      <c r="F6333" s="261">
        <v>573.90997300000004</v>
      </c>
      <c r="G6333" s="260">
        <v>296840000</v>
      </c>
      <c r="H6333" s="263">
        <f t="shared" si="98"/>
        <v>2.147761428781167E-3</v>
      </c>
      <c r="I6333" s="262"/>
      <c r="J6333" s="266">
        <v>6331</v>
      </c>
      <c r="K6333">
        <v>2.147761428781167E-3</v>
      </c>
      <c r="L6333" s="267">
        <v>7.6705048402278932E-3</v>
      </c>
    </row>
    <row r="6334" spans="1:12" ht="14.4" x14ac:dyDescent="0.3">
      <c r="A6334" s="8">
        <v>34950</v>
      </c>
      <c r="B6334" s="260">
        <v>570.28997800000002</v>
      </c>
      <c r="C6334" s="260">
        <v>572.67999299999997</v>
      </c>
      <c r="D6334" s="260">
        <v>569.27002000000005</v>
      </c>
      <c r="E6334" s="260">
        <v>572.67999299999997</v>
      </c>
      <c r="F6334" s="261">
        <v>572.67999299999997</v>
      </c>
      <c r="G6334" s="260">
        <v>317940000</v>
      </c>
      <c r="H6334" s="263">
        <f t="shared" si="98"/>
        <v>4.190876733239644E-3</v>
      </c>
      <c r="I6334" s="262"/>
      <c r="J6334" s="266">
        <v>6332</v>
      </c>
      <c r="K6334">
        <v>4.190876733239644E-3</v>
      </c>
      <c r="L6334" s="267">
        <v>7.6719301349228728E-3</v>
      </c>
    </row>
    <row r="6335" spans="1:12" ht="14.4" x14ac:dyDescent="0.3">
      <c r="A6335" s="8">
        <v>34949</v>
      </c>
      <c r="B6335" s="260">
        <v>570.169983</v>
      </c>
      <c r="C6335" s="260">
        <v>571.10998500000005</v>
      </c>
      <c r="D6335" s="260">
        <v>569.22997999999995</v>
      </c>
      <c r="E6335" s="260">
        <v>570.28997800000002</v>
      </c>
      <c r="F6335" s="261">
        <v>570.28997800000002</v>
      </c>
      <c r="G6335" s="260">
        <v>321720000</v>
      </c>
      <c r="H6335" s="263">
        <f t="shared" si="98"/>
        <v>2.104547829204421E-4</v>
      </c>
      <c r="I6335" s="262"/>
      <c r="J6335" s="266">
        <v>6333</v>
      </c>
      <c r="K6335">
        <v>2.104547829204421E-4</v>
      </c>
      <c r="L6335" s="267">
        <v>7.6723009094137465E-3</v>
      </c>
    </row>
    <row r="6336" spans="1:12" ht="14.4" x14ac:dyDescent="0.3">
      <c r="A6336" s="8">
        <v>34948</v>
      </c>
      <c r="B6336" s="260">
        <v>569.169983</v>
      </c>
      <c r="C6336" s="260">
        <v>570.53002900000001</v>
      </c>
      <c r="D6336" s="260">
        <v>569</v>
      </c>
      <c r="E6336" s="260">
        <v>570.169983</v>
      </c>
      <c r="F6336" s="261">
        <v>570.169983</v>
      </c>
      <c r="G6336" s="260">
        <v>369540000</v>
      </c>
      <c r="H6336" s="263">
        <f t="shared" si="98"/>
        <v>1.7569443749109305E-3</v>
      </c>
      <c r="I6336" s="262"/>
      <c r="J6336" s="266">
        <v>6334</v>
      </c>
      <c r="K6336">
        <v>1.7569443749109305E-3</v>
      </c>
      <c r="L6336" s="267">
        <v>7.6723784727519388E-3</v>
      </c>
    </row>
    <row r="6337" spans="1:12" ht="14.4" x14ac:dyDescent="0.3">
      <c r="A6337" s="8">
        <v>34947</v>
      </c>
      <c r="B6337" s="260">
        <v>563.85998500000005</v>
      </c>
      <c r="C6337" s="260">
        <v>569.20001200000002</v>
      </c>
      <c r="D6337" s="260">
        <v>563.84002699999996</v>
      </c>
      <c r="E6337" s="260">
        <v>569.169983</v>
      </c>
      <c r="F6337" s="261">
        <v>569.169983</v>
      </c>
      <c r="G6337" s="260">
        <v>332670000</v>
      </c>
      <c r="H6337" s="263">
        <f t="shared" si="98"/>
        <v>9.4529578333750301E-3</v>
      </c>
      <c r="I6337" s="262"/>
      <c r="J6337" s="266">
        <v>6335</v>
      </c>
      <c r="K6337">
        <v>9.4529578333750301E-3</v>
      </c>
      <c r="L6337" s="267">
        <v>7.6954879660702273E-3</v>
      </c>
    </row>
    <row r="6338" spans="1:12" ht="14.4" x14ac:dyDescent="0.3">
      <c r="A6338" s="8">
        <v>34943</v>
      </c>
      <c r="B6338" s="260">
        <v>561.88000499999998</v>
      </c>
      <c r="C6338" s="260">
        <v>564.61999500000002</v>
      </c>
      <c r="D6338" s="260">
        <v>561.01000999999997</v>
      </c>
      <c r="E6338" s="260">
        <v>563.84002699999996</v>
      </c>
      <c r="F6338" s="261">
        <v>563.84002699999996</v>
      </c>
      <c r="G6338" s="260">
        <v>256730000</v>
      </c>
      <c r="H6338" s="263">
        <f t="shared" si="98"/>
        <v>3.4883284376705679E-3</v>
      </c>
      <c r="I6338" s="262"/>
      <c r="J6338" s="266">
        <v>6336</v>
      </c>
      <c r="K6338">
        <v>3.4883284376705679E-3</v>
      </c>
      <c r="L6338" s="267">
        <v>7.7036101381163669E-3</v>
      </c>
    </row>
    <row r="6339" spans="1:12" ht="14.4" x14ac:dyDescent="0.3">
      <c r="A6339" s="8">
        <v>34942</v>
      </c>
      <c r="B6339" s="260">
        <v>561.09002699999996</v>
      </c>
      <c r="C6339" s="260">
        <v>562.35998500000005</v>
      </c>
      <c r="D6339" s="260">
        <v>560.48999000000003</v>
      </c>
      <c r="E6339" s="260">
        <v>561.88000499999998</v>
      </c>
      <c r="F6339" s="261">
        <v>561.88000499999998</v>
      </c>
      <c r="G6339" s="260">
        <v>300920000</v>
      </c>
      <c r="H6339" s="263">
        <f t="shared" si="98"/>
        <v>1.7115132801392473E-3</v>
      </c>
      <c r="I6339" s="262"/>
      <c r="J6339" s="266">
        <v>6337</v>
      </c>
      <c r="K6339">
        <v>1.7115132801392473E-3</v>
      </c>
      <c r="L6339" s="267">
        <v>7.7047805706275709E-3</v>
      </c>
    </row>
    <row r="6340" spans="1:12" ht="14.4" x14ac:dyDescent="0.3">
      <c r="A6340" s="8">
        <v>34941</v>
      </c>
      <c r="B6340" s="260">
        <v>560</v>
      </c>
      <c r="C6340" s="260">
        <v>561.52002000000005</v>
      </c>
      <c r="D6340" s="260">
        <v>559.48999000000003</v>
      </c>
      <c r="E6340" s="260">
        <v>560.919983</v>
      </c>
      <c r="F6340" s="261">
        <v>560.919983</v>
      </c>
      <c r="G6340" s="260">
        <v>329840000</v>
      </c>
      <c r="H6340" s="263">
        <f t="shared" ref="H6340:H6403" si="99">(F6340-F6341)/F6341</f>
        <v>1.6428267857142892E-3</v>
      </c>
      <c r="I6340" s="262"/>
      <c r="J6340" s="266">
        <v>6338</v>
      </c>
      <c r="K6340">
        <v>1.6428267857142892E-3</v>
      </c>
      <c r="L6340" s="267">
        <v>7.7152329797983308E-3</v>
      </c>
    </row>
    <row r="6341" spans="1:12" ht="14.4" x14ac:dyDescent="0.3">
      <c r="A6341" s="8">
        <v>34940</v>
      </c>
      <c r="B6341" s="260">
        <v>559.04998799999998</v>
      </c>
      <c r="C6341" s="260">
        <v>560.01000999999997</v>
      </c>
      <c r="D6341" s="260">
        <v>555.71002199999998</v>
      </c>
      <c r="E6341" s="260">
        <v>560</v>
      </c>
      <c r="F6341" s="261">
        <v>560</v>
      </c>
      <c r="G6341" s="260">
        <v>311290000</v>
      </c>
      <c r="H6341" s="263">
        <f t="shared" si="99"/>
        <v>1.6993328331848837E-3</v>
      </c>
      <c r="I6341" s="262"/>
      <c r="J6341" s="266">
        <v>6339</v>
      </c>
      <c r="K6341">
        <v>1.6993328331848837E-3</v>
      </c>
      <c r="L6341" s="267">
        <v>7.7188811874360046E-3</v>
      </c>
    </row>
    <row r="6342" spans="1:12" ht="14.4" x14ac:dyDescent="0.3">
      <c r="A6342" s="8">
        <v>34939</v>
      </c>
      <c r="B6342" s="260">
        <v>560.09997599999997</v>
      </c>
      <c r="C6342" s="260">
        <v>562.21997099999999</v>
      </c>
      <c r="D6342" s="260">
        <v>557.98999000000003</v>
      </c>
      <c r="E6342" s="260">
        <v>559.04998799999998</v>
      </c>
      <c r="F6342" s="261">
        <v>559.04998799999998</v>
      </c>
      <c r="G6342" s="260">
        <v>267860000</v>
      </c>
      <c r="H6342" s="263">
        <f t="shared" si="99"/>
        <v>-1.8746438939322234E-3</v>
      </c>
      <c r="I6342" s="262"/>
      <c r="J6342" s="266">
        <v>6340</v>
      </c>
      <c r="K6342">
        <v>-1.8746438939322234E-3</v>
      </c>
      <c r="L6342" s="267">
        <v>7.7303375909759265E-3</v>
      </c>
    </row>
    <row r="6343" spans="1:12" ht="14.4" x14ac:dyDescent="0.3">
      <c r="A6343" s="8">
        <v>34936</v>
      </c>
      <c r="B6343" s="260">
        <v>557.46002199999998</v>
      </c>
      <c r="C6343" s="260">
        <v>561.30999799999995</v>
      </c>
      <c r="D6343" s="260">
        <v>557.46002199999998</v>
      </c>
      <c r="E6343" s="260">
        <v>560.09997599999997</v>
      </c>
      <c r="F6343" s="261">
        <v>560.09997599999997</v>
      </c>
      <c r="G6343" s="260">
        <v>255990000</v>
      </c>
      <c r="H6343" s="263">
        <f t="shared" si="99"/>
        <v>4.7356830908315594E-3</v>
      </c>
      <c r="I6343" s="262"/>
      <c r="J6343" s="266">
        <v>6341</v>
      </c>
      <c r="K6343">
        <v>4.7356830908315594E-3</v>
      </c>
      <c r="L6343" s="267">
        <v>7.7390282619685018E-3</v>
      </c>
    </row>
    <row r="6344" spans="1:12" ht="14.4" x14ac:dyDescent="0.3">
      <c r="A6344" s="8">
        <v>34935</v>
      </c>
      <c r="B6344" s="260">
        <v>557.14001499999995</v>
      </c>
      <c r="C6344" s="260">
        <v>558.63000499999998</v>
      </c>
      <c r="D6344" s="260">
        <v>555.20001200000002</v>
      </c>
      <c r="E6344" s="260">
        <v>557.46002199999998</v>
      </c>
      <c r="F6344" s="261">
        <v>557.46002199999998</v>
      </c>
      <c r="G6344" s="260">
        <v>299200000</v>
      </c>
      <c r="H6344" s="263">
        <f t="shared" si="99"/>
        <v>5.7437446850776351E-4</v>
      </c>
      <c r="I6344" s="262"/>
      <c r="J6344" s="266">
        <v>6342</v>
      </c>
      <c r="K6344">
        <v>5.7437446850776351E-4</v>
      </c>
      <c r="L6344" s="267">
        <v>7.7393284697790284E-3</v>
      </c>
    </row>
    <row r="6345" spans="1:12" ht="14.4" x14ac:dyDescent="0.3">
      <c r="A6345" s="8">
        <v>34934</v>
      </c>
      <c r="B6345" s="260">
        <v>559.52002000000005</v>
      </c>
      <c r="C6345" s="260">
        <v>560</v>
      </c>
      <c r="D6345" s="260">
        <v>557.080017</v>
      </c>
      <c r="E6345" s="260">
        <v>557.14001499999995</v>
      </c>
      <c r="F6345" s="261">
        <v>557.14001499999995</v>
      </c>
      <c r="G6345" s="260">
        <v>291890000</v>
      </c>
      <c r="H6345" s="263">
        <f t="shared" si="99"/>
        <v>-4.2536547664551779E-3</v>
      </c>
      <c r="I6345" s="262"/>
      <c r="J6345" s="266">
        <v>6343</v>
      </c>
      <c r="K6345">
        <v>-4.2536547664551779E-3</v>
      </c>
      <c r="L6345" s="267">
        <v>7.7395631102850733E-3</v>
      </c>
    </row>
    <row r="6346" spans="1:12" ht="14.4" x14ac:dyDescent="0.3">
      <c r="A6346" s="8">
        <v>34933</v>
      </c>
      <c r="B6346" s="260">
        <v>558.10998500000005</v>
      </c>
      <c r="C6346" s="260">
        <v>559.52002000000005</v>
      </c>
      <c r="D6346" s="260">
        <v>555.86999500000002</v>
      </c>
      <c r="E6346" s="260">
        <v>559.52002000000005</v>
      </c>
      <c r="F6346" s="261">
        <v>559.52002000000005</v>
      </c>
      <c r="G6346" s="260">
        <v>290890000</v>
      </c>
      <c r="H6346" s="263">
        <f t="shared" si="99"/>
        <v>2.5264464673571347E-3</v>
      </c>
      <c r="I6346" s="262"/>
      <c r="J6346" s="266">
        <v>6344</v>
      </c>
      <c r="K6346">
        <v>2.5264464673571347E-3</v>
      </c>
      <c r="L6346" s="267">
        <v>7.7503596477223654E-3</v>
      </c>
    </row>
    <row r="6347" spans="1:12" ht="14.4" x14ac:dyDescent="0.3">
      <c r="A6347" s="8">
        <v>34932</v>
      </c>
      <c r="B6347" s="260">
        <v>559.21002199999998</v>
      </c>
      <c r="C6347" s="260">
        <v>563.34002699999996</v>
      </c>
      <c r="D6347" s="260">
        <v>557.89001499999995</v>
      </c>
      <c r="E6347" s="260">
        <v>558.10998500000005</v>
      </c>
      <c r="F6347" s="261">
        <v>558.10998500000005</v>
      </c>
      <c r="G6347" s="260">
        <v>303200000</v>
      </c>
      <c r="H6347" s="263">
        <f t="shared" si="99"/>
        <v>-1.9671267622595099E-3</v>
      </c>
      <c r="I6347" s="262"/>
      <c r="J6347" s="266">
        <v>6345</v>
      </c>
      <c r="K6347">
        <v>-1.9671267622595099E-3</v>
      </c>
      <c r="L6347" s="267">
        <v>7.7506874043925872E-3</v>
      </c>
    </row>
    <row r="6348" spans="1:12" ht="14.4" x14ac:dyDescent="0.3">
      <c r="A6348" s="8">
        <v>34929</v>
      </c>
      <c r="B6348" s="260">
        <v>559.03997800000002</v>
      </c>
      <c r="C6348" s="260">
        <v>561.23999000000003</v>
      </c>
      <c r="D6348" s="260">
        <v>558.34002699999996</v>
      </c>
      <c r="E6348" s="260">
        <v>559.21002199999998</v>
      </c>
      <c r="F6348" s="261">
        <v>559.21002199999998</v>
      </c>
      <c r="G6348" s="260">
        <v>320490000</v>
      </c>
      <c r="H6348" s="263">
        <f t="shared" si="99"/>
        <v>3.0417144871875632E-4</v>
      </c>
      <c r="I6348" s="262"/>
      <c r="J6348" s="266">
        <v>6346</v>
      </c>
      <c r="K6348">
        <v>3.0417144871875632E-4</v>
      </c>
      <c r="L6348" s="267">
        <v>7.759284149684788E-3</v>
      </c>
    </row>
    <row r="6349" spans="1:12" ht="14.4" x14ac:dyDescent="0.3">
      <c r="A6349" s="8">
        <v>34928</v>
      </c>
      <c r="B6349" s="260">
        <v>559.96997099999999</v>
      </c>
      <c r="C6349" s="260">
        <v>559.96997099999999</v>
      </c>
      <c r="D6349" s="260">
        <v>557.419983</v>
      </c>
      <c r="E6349" s="260">
        <v>559.03997800000002</v>
      </c>
      <c r="F6349" s="261">
        <v>559.03997800000002</v>
      </c>
      <c r="G6349" s="260">
        <v>354460000</v>
      </c>
      <c r="H6349" s="263">
        <f t="shared" si="99"/>
        <v>-1.6607908426574676E-3</v>
      </c>
      <c r="I6349" s="262"/>
      <c r="J6349" s="266">
        <v>6347</v>
      </c>
      <c r="K6349">
        <v>-1.6607908426574676E-3</v>
      </c>
      <c r="L6349" s="267">
        <v>7.7639993889419478E-3</v>
      </c>
    </row>
    <row r="6350" spans="1:12" ht="14.4" x14ac:dyDescent="0.3">
      <c r="A6350" s="8">
        <v>34927</v>
      </c>
      <c r="B6350" s="260">
        <v>558.57000700000003</v>
      </c>
      <c r="C6350" s="260">
        <v>559.97997999999995</v>
      </c>
      <c r="D6350" s="260">
        <v>557.36999500000002</v>
      </c>
      <c r="E6350" s="260">
        <v>559.96997099999999</v>
      </c>
      <c r="F6350" s="261">
        <v>559.96997099999999</v>
      </c>
      <c r="G6350" s="260">
        <v>390170000</v>
      </c>
      <c r="H6350" s="263">
        <f t="shared" si="99"/>
        <v>2.5063357904212612E-3</v>
      </c>
      <c r="I6350" s="262"/>
      <c r="J6350" s="266">
        <v>6348</v>
      </c>
      <c r="K6350">
        <v>2.5063357904212612E-3</v>
      </c>
      <c r="L6350" s="267">
        <v>7.7702176097054357E-3</v>
      </c>
    </row>
    <row r="6351" spans="1:12" ht="14.4" x14ac:dyDescent="0.3">
      <c r="A6351" s="8">
        <v>34926</v>
      </c>
      <c r="B6351" s="260">
        <v>559.73999000000003</v>
      </c>
      <c r="C6351" s="260">
        <v>559.97997999999995</v>
      </c>
      <c r="D6351" s="260">
        <v>555.21997099999999</v>
      </c>
      <c r="E6351" s="260">
        <v>558.57000700000003</v>
      </c>
      <c r="F6351" s="261">
        <v>558.57000700000003</v>
      </c>
      <c r="G6351" s="260">
        <v>330070000</v>
      </c>
      <c r="H6351" s="263">
        <f t="shared" si="99"/>
        <v>-2.0902258564731136E-3</v>
      </c>
      <c r="I6351" s="262"/>
      <c r="J6351" s="266">
        <v>6349</v>
      </c>
      <c r="K6351">
        <v>-2.0902258564731136E-3</v>
      </c>
      <c r="L6351" s="267">
        <v>7.7715208905834087E-3</v>
      </c>
    </row>
    <row r="6352" spans="1:12" ht="14.4" x14ac:dyDescent="0.3">
      <c r="A6352" s="8">
        <v>34925</v>
      </c>
      <c r="B6352" s="260">
        <v>555.10998500000005</v>
      </c>
      <c r="C6352" s="260">
        <v>559.73999000000003</v>
      </c>
      <c r="D6352" s="260">
        <v>554.76000999999997</v>
      </c>
      <c r="E6352" s="260">
        <v>559.73999000000003</v>
      </c>
      <c r="F6352" s="261">
        <v>559.73999000000003</v>
      </c>
      <c r="G6352" s="260">
        <v>264920000</v>
      </c>
      <c r="H6352" s="263">
        <f t="shared" si="99"/>
        <v>8.3406984653680519E-3</v>
      </c>
      <c r="I6352" s="262"/>
      <c r="J6352" s="266">
        <v>6350</v>
      </c>
      <c r="K6352">
        <v>8.3406984653680519E-3</v>
      </c>
      <c r="L6352" s="267">
        <v>7.7773943022619941E-3</v>
      </c>
    </row>
    <row r="6353" spans="1:12" ht="14.4" x14ac:dyDescent="0.3">
      <c r="A6353" s="8">
        <v>34922</v>
      </c>
      <c r="B6353" s="260">
        <v>557.45001200000002</v>
      </c>
      <c r="C6353" s="260">
        <v>558.5</v>
      </c>
      <c r="D6353" s="260">
        <v>553.03997800000002</v>
      </c>
      <c r="E6353" s="260">
        <v>555.10998500000005</v>
      </c>
      <c r="F6353" s="261">
        <v>555.10998500000005</v>
      </c>
      <c r="G6353" s="260">
        <v>267850000</v>
      </c>
      <c r="H6353" s="263">
        <f t="shared" si="99"/>
        <v>-4.1977342355855284E-3</v>
      </c>
      <c r="I6353" s="262"/>
      <c r="J6353" s="266">
        <v>6351</v>
      </c>
      <c r="K6353">
        <v>-4.1977342355855284E-3</v>
      </c>
      <c r="L6353" s="267">
        <v>7.7784022432042963E-3</v>
      </c>
    </row>
    <row r="6354" spans="1:12" ht="14.4" x14ac:dyDescent="0.3">
      <c r="A6354" s="8">
        <v>34921</v>
      </c>
      <c r="B6354" s="260">
        <v>559.71002199999998</v>
      </c>
      <c r="C6354" s="260">
        <v>560.63000499999998</v>
      </c>
      <c r="D6354" s="260">
        <v>556.04998799999998</v>
      </c>
      <c r="E6354" s="260">
        <v>557.45001200000002</v>
      </c>
      <c r="F6354" s="261">
        <v>557.45001200000002</v>
      </c>
      <c r="G6354" s="260">
        <v>306660000</v>
      </c>
      <c r="H6354" s="263">
        <f t="shared" si="99"/>
        <v>-4.0378229997103136E-3</v>
      </c>
      <c r="I6354" s="262"/>
      <c r="J6354" s="266">
        <v>6352</v>
      </c>
      <c r="K6354">
        <v>-4.0378229997103136E-3</v>
      </c>
      <c r="L6354" s="267">
        <v>7.7791161504105954E-3</v>
      </c>
    </row>
    <row r="6355" spans="1:12" ht="14.4" x14ac:dyDescent="0.3">
      <c r="A6355" s="8">
        <v>34920</v>
      </c>
      <c r="B6355" s="260">
        <v>560.39001499999995</v>
      </c>
      <c r="C6355" s="260">
        <v>561.59002699999996</v>
      </c>
      <c r="D6355" s="260">
        <v>559.28997800000002</v>
      </c>
      <c r="E6355" s="260">
        <v>559.71002199999998</v>
      </c>
      <c r="F6355" s="261">
        <v>559.71002199999998</v>
      </c>
      <c r="G6355" s="260">
        <v>303390000</v>
      </c>
      <c r="H6355" s="263">
        <f t="shared" si="99"/>
        <v>-1.2134281157739181E-3</v>
      </c>
      <c r="I6355" s="262"/>
      <c r="J6355" s="266">
        <v>6353</v>
      </c>
      <c r="K6355">
        <v>-1.2134281157739181E-3</v>
      </c>
      <c r="L6355" s="267">
        <v>7.7823851249420144E-3</v>
      </c>
    </row>
    <row r="6356" spans="1:12" ht="14.4" x14ac:dyDescent="0.3">
      <c r="A6356" s="8">
        <v>34919</v>
      </c>
      <c r="B6356" s="260">
        <v>560.03002900000001</v>
      </c>
      <c r="C6356" s="260">
        <v>561.53002900000001</v>
      </c>
      <c r="D6356" s="260">
        <v>558.32000700000003</v>
      </c>
      <c r="E6356" s="260">
        <v>560.39001499999995</v>
      </c>
      <c r="F6356" s="261">
        <v>560.39001499999995</v>
      </c>
      <c r="G6356" s="260">
        <v>306090000</v>
      </c>
      <c r="H6356" s="263">
        <f t="shared" si="99"/>
        <v>6.4279767397961319E-4</v>
      </c>
      <c r="I6356" s="262"/>
      <c r="J6356" s="266">
        <v>6354</v>
      </c>
      <c r="K6356">
        <v>6.4279767397961319E-4</v>
      </c>
      <c r="L6356" s="267">
        <v>7.7851113684572378E-3</v>
      </c>
    </row>
    <row r="6357" spans="1:12" ht="14.4" x14ac:dyDescent="0.3">
      <c r="A6357" s="8">
        <v>34918</v>
      </c>
      <c r="B6357" s="260">
        <v>558.94000200000005</v>
      </c>
      <c r="C6357" s="260">
        <v>561.23999000000003</v>
      </c>
      <c r="D6357" s="260">
        <v>558.94000200000005</v>
      </c>
      <c r="E6357" s="260">
        <v>560.03002900000001</v>
      </c>
      <c r="F6357" s="261">
        <v>560.03002900000001</v>
      </c>
      <c r="G6357" s="260">
        <v>277050000</v>
      </c>
      <c r="H6357" s="263">
        <f t="shared" si="99"/>
        <v>1.9501681684968462E-3</v>
      </c>
      <c r="I6357" s="262"/>
      <c r="J6357" s="266">
        <v>6355</v>
      </c>
      <c r="K6357">
        <v>1.9501681684968462E-3</v>
      </c>
      <c r="L6357" s="267">
        <v>7.7911580535830532E-3</v>
      </c>
    </row>
    <row r="6358" spans="1:12" ht="14.4" x14ac:dyDescent="0.3">
      <c r="A6358" s="8">
        <v>34915</v>
      </c>
      <c r="B6358" s="260">
        <v>558.75</v>
      </c>
      <c r="C6358" s="260">
        <v>559.57000700000003</v>
      </c>
      <c r="D6358" s="260">
        <v>557.90997300000004</v>
      </c>
      <c r="E6358" s="260">
        <v>558.94000200000005</v>
      </c>
      <c r="F6358" s="261">
        <v>558.94000200000005</v>
      </c>
      <c r="G6358" s="260">
        <v>314740000</v>
      </c>
      <c r="H6358" s="263">
        <f t="shared" si="99"/>
        <v>3.4004832214773966E-4</v>
      </c>
      <c r="I6358" s="262"/>
      <c r="J6358" s="266">
        <v>6356</v>
      </c>
      <c r="K6358">
        <v>3.4004832214773966E-4</v>
      </c>
      <c r="L6358" s="267">
        <v>7.7930723532730894E-3</v>
      </c>
    </row>
    <row r="6359" spans="1:12" ht="14.4" x14ac:dyDescent="0.3">
      <c r="A6359" s="8">
        <v>34914</v>
      </c>
      <c r="B6359" s="260">
        <v>558.79998799999998</v>
      </c>
      <c r="C6359" s="260">
        <v>558.79998799999998</v>
      </c>
      <c r="D6359" s="260">
        <v>554.09997599999997</v>
      </c>
      <c r="E6359" s="260">
        <v>558.75</v>
      </c>
      <c r="F6359" s="261">
        <v>558.75</v>
      </c>
      <c r="G6359" s="260">
        <v>353110000</v>
      </c>
      <c r="H6359" s="263">
        <f t="shared" si="99"/>
        <v>-8.9455979014775542E-5</v>
      </c>
      <c r="I6359" s="262"/>
      <c r="J6359" s="266">
        <v>6357</v>
      </c>
      <c r="K6359">
        <v>-8.9455979014775542E-5</v>
      </c>
      <c r="L6359" s="267">
        <v>7.7939228821911144E-3</v>
      </c>
    </row>
    <row r="6360" spans="1:12" ht="14.4" x14ac:dyDescent="0.3">
      <c r="A6360" s="8">
        <v>34913</v>
      </c>
      <c r="B6360" s="260">
        <v>559.64001499999995</v>
      </c>
      <c r="C6360" s="260">
        <v>565.61999500000002</v>
      </c>
      <c r="D6360" s="260">
        <v>557.86999500000002</v>
      </c>
      <c r="E6360" s="260">
        <v>558.79998799999998</v>
      </c>
      <c r="F6360" s="261">
        <v>558.79998799999998</v>
      </c>
      <c r="G6360" s="260">
        <v>374330000</v>
      </c>
      <c r="H6360" s="263">
        <f t="shared" si="99"/>
        <v>-1.5010131110799211E-3</v>
      </c>
      <c r="I6360" s="262"/>
      <c r="J6360" s="266">
        <v>6358</v>
      </c>
      <c r="K6360">
        <v>-1.5010131110799211E-3</v>
      </c>
      <c r="L6360" s="267">
        <v>7.8027986383718759E-3</v>
      </c>
    </row>
    <row r="6361" spans="1:12" ht="14.4" x14ac:dyDescent="0.3">
      <c r="A6361" s="8">
        <v>34912</v>
      </c>
      <c r="B6361" s="260">
        <v>562.05999799999995</v>
      </c>
      <c r="C6361" s="260">
        <v>562.10998500000005</v>
      </c>
      <c r="D6361" s="260">
        <v>556.669983</v>
      </c>
      <c r="E6361" s="260">
        <v>559.64001499999995</v>
      </c>
      <c r="F6361" s="261">
        <v>559.64001499999995</v>
      </c>
      <c r="G6361" s="260">
        <v>332210000</v>
      </c>
      <c r="H6361" s="263">
        <f t="shared" si="99"/>
        <v>-4.3055599199571613E-3</v>
      </c>
      <c r="I6361" s="262"/>
      <c r="J6361" s="266">
        <v>6359</v>
      </c>
      <c r="K6361">
        <v>-4.3055599199571613E-3</v>
      </c>
      <c r="L6361" s="267">
        <v>7.8099465536787312E-3</v>
      </c>
    </row>
    <row r="6362" spans="1:12" ht="14.4" x14ac:dyDescent="0.3">
      <c r="A6362" s="8">
        <v>34911</v>
      </c>
      <c r="B6362" s="260">
        <v>562.92999299999997</v>
      </c>
      <c r="C6362" s="260">
        <v>563.48999000000003</v>
      </c>
      <c r="D6362" s="260">
        <v>560.05999799999995</v>
      </c>
      <c r="E6362" s="260">
        <v>562.05999799999995</v>
      </c>
      <c r="F6362" s="261">
        <v>562.05999799999995</v>
      </c>
      <c r="G6362" s="260">
        <v>291950000</v>
      </c>
      <c r="H6362" s="263">
        <f t="shared" si="99"/>
        <v>-1.5454763661882504E-3</v>
      </c>
      <c r="I6362" s="262"/>
      <c r="J6362" s="266">
        <v>6360</v>
      </c>
      <c r="K6362">
        <v>-1.5454763661882504E-3</v>
      </c>
      <c r="L6362" s="267">
        <v>7.8125E-3</v>
      </c>
    </row>
    <row r="6363" spans="1:12" ht="14.4" x14ac:dyDescent="0.3">
      <c r="A6363" s="8">
        <v>34908</v>
      </c>
      <c r="B6363" s="260">
        <v>565.21997099999999</v>
      </c>
      <c r="C6363" s="260">
        <v>565.40002400000003</v>
      </c>
      <c r="D6363" s="260">
        <v>562.03997800000002</v>
      </c>
      <c r="E6363" s="260">
        <v>562.92999299999997</v>
      </c>
      <c r="F6363" s="261">
        <v>562.92999299999997</v>
      </c>
      <c r="G6363" s="260">
        <v>311590000</v>
      </c>
      <c r="H6363" s="263">
        <f t="shared" si="99"/>
        <v>-4.0514810471904208E-3</v>
      </c>
      <c r="I6363" s="262"/>
      <c r="J6363" s="266">
        <v>6361</v>
      </c>
      <c r="K6363">
        <v>-4.0514810471904208E-3</v>
      </c>
      <c r="L6363" s="267">
        <v>7.8139703773170751E-3</v>
      </c>
    </row>
    <row r="6364" spans="1:12" ht="14.4" x14ac:dyDescent="0.3">
      <c r="A6364" s="8">
        <v>34907</v>
      </c>
      <c r="B6364" s="260">
        <v>561.60998500000005</v>
      </c>
      <c r="C6364" s="260">
        <v>565.330017</v>
      </c>
      <c r="D6364" s="260">
        <v>561.60998500000005</v>
      </c>
      <c r="E6364" s="260">
        <v>565.21997099999999</v>
      </c>
      <c r="F6364" s="261">
        <v>565.21997099999999</v>
      </c>
      <c r="G6364" s="260">
        <v>356570000</v>
      </c>
      <c r="H6364" s="263">
        <f t="shared" si="99"/>
        <v>6.4279234636469918E-3</v>
      </c>
      <c r="I6364" s="262"/>
      <c r="J6364" s="266">
        <v>6362</v>
      </c>
      <c r="K6364">
        <v>6.4279234636469918E-3</v>
      </c>
      <c r="L6364" s="267">
        <v>7.817132897939949E-3</v>
      </c>
    </row>
    <row r="6365" spans="1:12" ht="14.4" x14ac:dyDescent="0.3">
      <c r="A6365" s="8">
        <v>34906</v>
      </c>
      <c r="B6365" s="260">
        <v>561.09997599999997</v>
      </c>
      <c r="C6365" s="260">
        <v>563.78002900000001</v>
      </c>
      <c r="D6365" s="260">
        <v>560.84997599999997</v>
      </c>
      <c r="E6365" s="260">
        <v>561.60998500000005</v>
      </c>
      <c r="F6365" s="261">
        <v>561.60998500000005</v>
      </c>
      <c r="G6365" s="260">
        <v>393470000</v>
      </c>
      <c r="H6365" s="263">
        <f t="shared" si="99"/>
        <v>9.0894496848112837E-4</v>
      </c>
      <c r="I6365" s="262"/>
      <c r="J6365" s="266">
        <v>6363</v>
      </c>
      <c r="K6365">
        <v>9.0894496848112837E-4</v>
      </c>
      <c r="L6365" s="267">
        <v>7.8274619014067539E-3</v>
      </c>
    </row>
    <row r="6366" spans="1:12" ht="14.4" x14ac:dyDescent="0.3">
      <c r="A6366" s="8">
        <v>34905</v>
      </c>
      <c r="B6366" s="260">
        <v>556.63000499999998</v>
      </c>
      <c r="C6366" s="260">
        <v>561.75</v>
      </c>
      <c r="D6366" s="260">
        <v>556.34002699999996</v>
      </c>
      <c r="E6366" s="260">
        <v>561.09997599999997</v>
      </c>
      <c r="F6366" s="261">
        <v>561.09997599999997</v>
      </c>
      <c r="G6366" s="260">
        <v>373200000</v>
      </c>
      <c r="H6366" s="263">
        <f t="shared" si="99"/>
        <v>8.0304169014388423E-3</v>
      </c>
      <c r="I6366" s="262"/>
      <c r="J6366" s="266">
        <v>6364</v>
      </c>
      <c r="K6366">
        <v>8.0304169014388423E-3</v>
      </c>
      <c r="L6366" s="267">
        <v>7.8284597480841912E-3</v>
      </c>
    </row>
    <row r="6367" spans="1:12" ht="14.4" x14ac:dyDescent="0.3">
      <c r="A6367" s="8">
        <v>34904</v>
      </c>
      <c r="B6367" s="260">
        <v>553.61999500000002</v>
      </c>
      <c r="C6367" s="260">
        <v>557.21002199999998</v>
      </c>
      <c r="D6367" s="260">
        <v>553.61999500000002</v>
      </c>
      <c r="E6367" s="260">
        <v>556.63000499999998</v>
      </c>
      <c r="F6367" s="261">
        <v>556.63000499999998</v>
      </c>
      <c r="G6367" s="260">
        <v>315300000</v>
      </c>
      <c r="H6367" s="263">
        <f t="shared" si="99"/>
        <v>5.4369604190324912E-3</v>
      </c>
      <c r="I6367" s="262"/>
      <c r="J6367" s="266">
        <v>6365</v>
      </c>
      <c r="K6367">
        <v>5.4369604190324912E-3</v>
      </c>
      <c r="L6367" s="267">
        <v>7.8324913345220008E-3</v>
      </c>
    </row>
    <row r="6368" spans="1:12" ht="14.4" x14ac:dyDescent="0.3">
      <c r="A6368" s="8">
        <v>34901</v>
      </c>
      <c r="B6368" s="260">
        <v>553.34002699999996</v>
      </c>
      <c r="C6368" s="260">
        <v>554.72997999999995</v>
      </c>
      <c r="D6368" s="260">
        <v>550.90997300000004</v>
      </c>
      <c r="E6368" s="260">
        <v>553.61999500000002</v>
      </c>
      <c r="F6368" s="261">
        <v>553.61999500000002</v>
      </c>
      <c r="G6368" s="260">
        <v>431830000</v>
      </c>
      <c r="H6368" s="263">
        <f t="shared" si="99"/>
        <v>1.4455505145104082E-4</v>
      </c>
      <c r="I6368" s="262"/>
      <c r="J6368" s="266">
        <v>6366</v>
      </c>
      <c r="K6368">
        <v>1.4455505145104082E-4</v>
      </c>
      <c r="L6368" s="267">
        <v>7.8405919579734688E-3</v>
      </c>
    </row>
    <row r="6369" spans="1:12" ht="14.4" x14ac:dyDescent="0.3">
      <c r="A6369" s="8">
        <v>34900</v>
      </c>
      <c r="B6369" s="260">
        <v>550.97997999999995</v>
      </c>
      <c r="C6369" s="260">
        <v>554.42999299999997</v>
      </c>
      <c r="D6369" s="260">
        <v>549.09997599999997</v>
      </c>
      <c r="E6369" s="260">
        <v>553.53997800000002</v>
      </c>
      <c r="F6369" s="261">
        <v>553.53997800000002</v>
      </c>
      <c r="G6369" s="260">
        <v>383380000</v>
      </c>
      <c r="H6369" s="263">
        <f t="shared" si="99"/>
        <v>4.6462631909058921E-3</v>
      </c>
      <c r="I6369" s="262"/>
      <c r="J6369" s="266">
        <v>6367</v>
      </c>
      <c r="K6369">
        <v>4.6462631909058921E-3</v>
      </c>
      <c r="L6369" s="267">
        <v>7.8495334094269304E-3</v>
      </c>
    </row>
    <row r="6370" spans="1:12" ht="14.4" x14ac:dyDescent="0.3">
      <c r="A6370" s="8">
        <v>34899</v>
      </c>
      <c r="B6370" s="260">
        <v>556.580017</v>
      </c>
      <c r="C6370" s="260">
        <v>558.46002199999998</v>
      </c>
      <c r="D6370" s="260">
        <v>542.51000999999997</v>
      </c>
      <c r="E6370" s="260">
        <v>550.97997999999995</v>
      </c>
      <c r="F6370" s="261">
        <v>550.97997999999995</v>
      </c>
      <c r="G6370" s="260">
        <v>489850000</v>
      </c>
      <c r="H6370" s="263">
        <f t="shared" si="99"/>
        <v>-1.3394050971118621E-2</v>
      </c>
      <c r="I6370" s="262"/>
      <c r="J6370" s="266">
        <v>6368</v>
      </c>
      <c r="K6370">
        <v>-1.3394050971118621E-2</v>
      </c>
      <c r="L6370" s="267">
        <v>7.853184963569234E-3</v>
      </c>
    </row>
    <row r="6371" spans="1:12" ht="14.4" x14ac:dyDescent="0.3">
      <c r="A6371" s="8">
        <v>34898</v>
      </c>
      <c r="B6371" s="260">
        <v>562.54998799999998</v>
      </c>
      <c r="C6371" s="260">
        <v>562.71997099999999</v>
      </c>
      <c r="D6371" s="260">
        <v>556.85998500000005</v>
      </c>
      <c r="E6371" s="260">
        <v>558.46002199999998</v>
      </c>
      <c r="F6371" s="261">
        <v>558.46002199999998</v>
      </c>
      <c r="G6371" s="260">
        <v>372230000</v>
      </c>
      <c r="H6371" s="263">
        <f t="shared" si="99"/>
        <v>-7.5702822354602479E-3</v>
      </c>
      <c r="I6371" s="262"/>
      <c r="J6371" s="266">
        <v>6369</v>
      </c>
      <c r="K6371">
        <v>-7.5702822354602479E-3</v>
      </c>
      <c r="L6371" s="267">
        <v>7.8560291817415754E-3</v>
      </c>
    </row>
    <row r="6372" spans="1:12" ht="14.4" x14ac:dyDescent="0.3">
      <c r="A6372" s="8">
        <v>34897</v>
      </c>
      <c r="B6372" s="260">
        <v>560.34002699999996</v>
      </c>
      <c r="C6372" s="260">
        <v>562.94000200000005</v>
      </c>
      <c r="D6372" s="260">
        <v>559.45001200000002</v>
      </c>
      <c r="E6372" s="260">
        <v>562.71997099999999</v>
      </c>
      <c r="F6372" s="261">
        <v>562.71997099999999</v>
      </c>
      <c r="G6372" s="260">
        <v>322540000</v>
      </c>
      <c r="H6372" s="263">
        <f t="shared" si="99"/>
        <v>5.0544855671341782E-3</v>
      </c>
      <c r="I6372" s="262"/>
      <c r="J6372" s="266">
        <v>6370</v>
      </c>
      <c r="K6372">
        <v>5.0544855671341782E-3</v>
      </c>
      <c r="L6372" s="267">
        <v>7.862491014257466E-3</v>
      </c>
    </row>
    <row r="6373" spans="1:12" ht="14.4" x14ac:dyDescent="0.3">
      <c r="A6373" s="8">
        <v>34894</v>
      </c>
      <c r="B6373" s="260">
        <v>561</v>
      </c>
      <c r="C6373" s="260">
        <v>561</v>
      </c>
      <c r="D6373" s="260">
        <v>556.40997300000004</v>
      </c>
      <c r="E6373" s="260">
        <v>559.89001499999995</v>
      </c>
      <c r="F6373" s="261">
        <v>559.89001499999995</v>
      </c>
      <c r="G6373" s="260">
        <v>312930000</v>
      </c>
      <c r="H6373" s="263">
        <f t="shared" si="99"/>
        <v>-1.9785828877006265E-3</v>
      </c>
      <c r="I6373" s="262"/>
      <c r="J6373" s="266">
        <v>6371</v>
      </c>
      <c r="K6373">
        <v>-1.9785828877006265E-3</v>
      </c>
      <c r="L6373" s="267">
        <v>7.8648955954809616E-3</v>
      </c>
    </row>
    <row r="6374" spans="1:12" ht="14.4" x14ac:dyDescent="0.3">
      <c r="A6374" s="8">
        <v>34893</v>
      </c>
      <c r="B6374" s="260">
        <v>560.89001499999995</v>
      </c>
      <c r="C6374" s="260">
        <v>562</v>
      </c>
      <c r="D6374" s="260">
        <v>559.07000700000003</v>
      </c>
      <c r="E6374" s="260">
        <v>561</v>
      </c>
      <c r="F6374" s="261">
        <v>561</v>
      </c>
      <c r="G6374" s="260">
        <v>387500000</v>
      </c>
      <c r="H6374" s="263">
        <f t="shared" si="99"/>
        <v>1.9609013720818603E-4</v>
      </c>
      <c r="I6374" s="262"/>
      <c r="J6374" s="266">
        <v>6372</v>
      </c>
      <c r="K6374">
        <v>1.9609013720818603E-4</v>
      </c>
      <c r="L6374" s="267">
        <v>7.8676792562785217E-3</v>
      </c>
    </row>
    <row r="6375" spans="1:12" ht="14.4" x14ac:dyDescent="0.3">
      <c r="A6375" s="8">
        <v>34892</v>
      </c>
      <c r="B6375" s="260">
        <v>555.27002000000005</v>
      </c>
      <c r="C6375" s="260">
        <v>561.55999799999995</v>
      </c>
      <c r="D6375" s="260">
        <v>554.27002000000005</v>
      </c>
      <c r="E6375" s="260">
        <v>560.89001499999995</v>
      </c>
      <c r="F6375" s="261">
        <v>560.89001499999995</v>
      </c>
      <c r="G6375" s="260">
        <v>416360000</v>
      </c>
      <c r="H6375" s="263">
        <f t="shared" si="99"/>
        <v>1.1013348860111788E-2</v>
      </c>
      <c r="I6375" s="262"/>
      <c r="J6375" s="266">
        <v>6373</v>
      </c>
      <c r="K6375">
        <v>1.1013348860111788E-2</v>
      </c>
      <c r="L6375" s="267">
        <v>7.8806103189219892E-3</v>
      </c>
    </row>
    <row r="6376" spans="1:12" ht="14.4" x14ac:dyDescent="0.3">
      <c r="A6376" s="8">
        <v>34891</v>
      </c>
      <c r="B6376" s="260">
        <v>556.78002900000001</v>
      </c>
      <c r="C6376" s="260">
        <v>557.19000200000005</v>
      </c>
      <c r="D6376" s="260">
        <v>553.79998799999998</v>
      </c>
      <c r="E6376" s="260">
        <v>554.78002900000001</v>
      </c>
      <c r="F6376" s="261">
        <v>554.78002900000001</v>
      </c>
      <c r="G6376" s="260">
        <v>376770000</v>
      </c>
      <c r="H6376" s="263">
        <f t="shared" si="99"/>
        <v>-4.3252265678665859E-3</v>
      </c>
      <c r="I6376" s="262"/>
      <c r="J6376" s="266">
        <v>6374</v>
      </c>
      <c r="K6376">
        <v>-4.3252265678665859E-3</v>
      </c>
      <c r="L6376" s="267">
        <v>7.885772842099445E-3</v>
      </c>
    </row>
    <row r="6377" spans="1:12" ht="14.4" x14ac:dyDescent="0.3">
      <c r="A6377" s="8">
        <v>34890</v>
      </c>
      <c r="B6377" s="260">
        <v>556.36999500000002</v>
      </c>
      <c r="C6377" s="260">
        <v>558.47997999999995</v>
      </c>
      <c r="D6377" s="260">
        <v>555.77002000000005</v>
      </c>
      <c r="E6377" s="260">
        <v>557.19000200000005</v>
      </c>
      <c r="F6377" s="261">
        <v>557.19000200000005</v>
      </c>
      <c r="G6377" s="260">
        <v>409700000</v>
      </c>
      <c r="H6377" s="263">
        <f t="shared" si="99"/>
        <v>1.4738519463114331E-3</v>
      </c>
      <c r="I6377" s="262"/>
      <c r="J6377" s="266">
        <v>6375</v>
      </c>
      <c r="K6377">
        <v>1.4738519463114331E-3</v>
      </c>
      <c r="L6377" s="267">
        <v>7.8935222431478283E-3</v>
      </c>
    </row>
    <row r="6378" spans="1:12" ht="14.4" x14ac:dyDescent="0.3">
      <c r="A6378" s="8">
        <v>34887</v>
      </c>
      <c r="B6378" s="260">
        <v>553.90002400000003</v>
      </c>
      <c r="C6378" s="260">
        <v>556.57000700000003</v>
      </c>
      <c r="D6378" s="260">
        <v>553.04998799999998</v>
      </c>
      <c r="E6378" s="260">
        <v>556.36999500000002</v>
      </c>
      <c r="F6378" s="261">
        <v>556.36999500000002</v>
      </c>
      <c r="G6378" s="260">
        <v>466540000</v>
      </c>
      <c r="H6378" s="263">
        <f t="shared" si="99"/>
        <v>4.2961155308961141E-3</v>
      </c>
      <c r="I6378" s="262"/>
      <c r="J6378" s="266">
        <v>6376</v>
      </c>
      <c r="K6378">
        <v>4.2961155308961141E-3</v>
      </c>
      <c r="L6378" s="267">
        <v>7.8937702495846234E-3</v>
      </c>
    </row>
    <row r="6379" spans="1:12" ht="14.4" x14ac:dyDescent="0.3">
      <c r="A6379" s="8">
        <v>34886</v>
      </c>
      <c r="B6379" s="260">
        <v>547.26000999999997</v>
      </c>
      <c r="C6379" s="260">
        <v>553.98999000000003</v>
      </c>
      <c r="D6379" s="260">
        <v>546.59002699999996</v>
      </c>
      <c r="E6379" s="260">
        <v>553.98999000000003</v>
      </c>
      <c r="F6379" s="261">
        <v>553.98999000000003</v>
      </c>
      <c r="G6379" s="260">
        <v>420500000</v>
      </c>
      <c r="H6379" s="263">
        <f t="shared" si="99"/>
        <v>1.229759141363183E-2</v>
      </c>
      <c r="I6379" s="262"/>
      <c r="J6379" s="266">
        <v>6377</v>
      </c>
      <c r="K6379">
        <v>1.229759141363183E-2</v>
      </c>
      <c r="L6379" s="267">
        <v>7.9089942119620876E-3</v>
      </c>
    </row>
    <row r="6380" spans="1:12" ht="14.4" x14ac:dyDescent="0.3">
      <c r="A6380" s="8">
        <v>34885</v>
      </c>
      <c r="B6380" s="260">
        <v>547.09002699999996</v>
      </c>
      <c r="C6380" s="260">
        <v>549.97997999999995</v>
      </c>
      <c r="D6380" s="260">
        <v>546.28002900000001</v>
      </c>
      <c r="E6380" s="260">
        <v>547.26000999999997</v>
      </c>
      <c r="F6380" s="261">
        <v>547.26000999999997</v>
      </c>
      <c r="G6380" s="260">
        <v>357850000</v>
      </c>
      <c r="H6380" s="263">
        <f t="shared" si="99"/>
        <v>3.1070389078761621E-4</v>
      </c>
      <c r="I6380" s="262"/>
      <c r="J6380" s="266">
        <v>6378</v>
      </c>
      <c r="K6380">
        <v>3.1070389078761621E-4</v>
      </c>
      <c r="L6380" s="267">
        <v>7.9194084074941801E-3</v>
      </c>
    </row>
    <row r="6381" spans="1:12" ht="14.4" x14ac:dyDescent="0.3">
      <c r="A6381" s="8">
        <v>34883</v>
      </c>
      <c r="B6381" s="260">
        <v>544.75</v>
      </c>
      <c r="C6381" s="260">
        <v>547.09997599999997</v>
      </c>
      <c r="D6381" s="260">
        <v>544.42999299999997</v>
      </c>
      <c r="E6381" s="260">
        <v>547.09002699999996</v>
      </c>
      <c r="F6381" s="261">
        <v>547.09002699999996</v>
      </c>
      <c r="G6381" s="260">
        <v>117900000</v>
      </c>
      <c r="H6381" s="263">
        <f t="shared" si="99"/>
        <v>4.2955979807250367E-3</v>
      </c>
      <c r="I6381" s="262"/>
      <c r="J6381" s="266">
        <v>6379</v>
      </c>
      <c r="K6381">
        <v>4.2955979807250367E-3</v>
      </c>
      <c r="L6381" s="267">
        <v>7.9241023673412743E-3</v>
      </c>
    </row>
    <row r="6382" spans="1:12" ht="14.4" x14ac:dyDescent="0.3">
      <c r="A6382" s="8">
        <v>34880</v>
      </c>
      <c r="B6382" s="260">
        <v>543.86999500000002</v>
      </c>
      <c r="C6382" s="260">
        <v>546.82000700000003</v>
      </c>
      <c r="D6382" s="260">
        <v>543.51000999999997</v>
      </c>
      <c r="E6382" s="260">
        <v>544.75</v>
      </c>
      <c r="F6382" s="261">
        <v>544.75</v>
      </c>
      <c r="G6382" s="260">
        <v>311650000</v>
      </c>
      <c r="H6382" s="263">
        <f t="shared" si="99"/>
        <v>1.6180429295423492E-3</v>
      </c>
      <c r="I6382" s="262"/>
      <c r="J6382" s="266">
        <v>6380</v>
      </c>
      <c r="K6382">
        <v>1.6180429295423492E-3</v>
      </c>
      <c r="L6382" s="267">
        <v>7.9245200457901156E-3</v>
      </c>
    </row>
    <row r="6383" spans="1:12" ht="14.4" x14ac:dyDescent="0.3">
      <c r="A6383" s="8">
        <v>34879</v>
      </c>
      <c r="B6383" s="260">
        <v>544.72997999999995</v>
      </c>
      <c r="C6383" s="260">
        <v>546.25</v>
      </c>
      <c r="D6383" s="260">
        <v>540.78997800000002</v>
      </c>
      <c r="E6383" s="260">
        <v>543.86999500000002</v>
      </c>
      <c r="F6383" s="261">
        <v>543.86999500000002</v>
      </c>
      <c r="G6383" s="260">
        <v>313080000</v>
      </c>
      <c r="H6383" s="263">
        <f t="shared" si="99"/>
        <v>-1.5787363126221507E-3</v>
      </c>
      <c r="I6383" s="262"/>
      <c r="J6383" s="266">
        <v>6381</v>
      </c>
      <c r="K6383">
        <v>-1.5787363126221507E-3</v>
      </c>
      <c r="L6383" s="267">
        <v>7.9248658119890191E-3</v>
      </c>
    </row>
    <row r="6384" spans="1:12" ht="14.4" x14ac:dyDescent="0.3">
      <c r="A6384" s="8">
        <v>34878</v>
      </c>
      <c r="B6384" s="260">
        <v>542.42999299999997</v>
      </c>
      <c r="C6384" s="260">
        <v>546.330017</v>
      </c>
      <c r="D6384" s="260">
        <v>540.71997099999999</v>
      </c>
      <c r="E6384" s="260">
        <v>544.72997999999995</v>
      </c>
      <c r="F6384" s="261">
        <v>544.72997999999995</v>
      </c>
      <c r="G6384" s="260">
        <v>368060000</v>
      </c>
      <c r="H6384" s="263">
        <f t="shared" si="99"/>
        <v>4.2401545446989833E-3</v>
      </c>
      <c r="I6384" s="262"/>
      <c r="J6384" s="266">
        <v>6382</v>
      </c>
      <c r="K6384">
        <v>4.2401545446989833E-3</v>
      </c>
      <c r="L6384" s="267">
        <v>7.927990145379751E-3</v>
      </c>
    </row>
    <row r="6385" spans="1:12" ht="14.4" x14ac:dyDescent="0.3">
      <c r="A6385" s="8">
        <v>34877</v>
      </c>
      <c r="B6385" s="260">
        <v>544.10998500000005</v>
      </c>
      <c r="C6385" s="260">
        <v>547.07000700000003</v>
      </c>
      <c r="D6385" s="260">
        <v>542.19000200000005</v>
      </c>
      <c r="E6385" s="260">
        <v>542.42999299999997</v>
      </c>
      <c r="F6385" s="261">
        <v>542.42999299999997</v>
      </c>
      <c r="G6385" s="260">
        <v>346950000</v>
      </c>
      <c r="H6385" s="263">
        <f t="shared" si="99"/>
        <v>-3.1242754201728229E-3</v>
      </c>
      <c r="I6385" s="262"/>
      <c r="J6385" s="266">
        <v>6383</v>
      </c>
      <c r="K6385">
        <v>-3.1242754201728229E-3</v>
      </c>
      <c r="L6385" s="267">
        <v>7.9369738058551638E-3</v>
      </c>
    </row>
    <row r="6386" spans="1:12" ht="14.4" x14ac:dyDescent="0.3">
      <c r="A6386" s="8">
        <v>34876</v>
      </c>
      <c r="B6386" s="260">
        <v>549.71002199999998</v>
      </c>
      <c r="C6386" s="260">
        <v>549.78997800000002</v>
      </c>
      <c r="D6386" s="260">
        <v>544.05999799999995</v>
      </c>
      <c r="E6386" s="260">
        <v>544.13000499999998</v>
      </c>
      <c r="F6386" s="261">
        <v>544.13000499999998</v>
      </c>
      <c r="G6386" s="260">
        <v>296720000</v>
      </c>
      <c r="H6386" s="263">
        <f t="shared" si="99"/>
        <v>-1.0150837308183547E-2</v>
      </c>
      <c r="I6386" s="262"/>
      <c r="J6386" s="266">
        <v>6384</v>
      </c>
      <c r="K6386">
        <v>-1.0150837308183547E-2</v>
      </c>
      <c r="L6386" s="267">
        <v>7.9375488532077969E-3</v>
      </c>
    </row>
    <row r="6387" spans="1:12" ht="14.4" x14ac:dyDescent="0.3">
      <c r="A6387" s="8">
        <v>34873</v>
      </c>
      <c r="B6387" s="260">
        <v>551.07000700000003</v>
      </c>
      <c r="C6387" s="260">
        <v>551.07000700000003</v>
      </c>
      <c r="D6387" s="260">
        <v>548.22997999999995</v>
      </c>
      <c r="E6387" s="260">
        <v>549.71002199999998</v>
      </c>
      <c r="F6387" s="261">
        <v>549.71002199999998</v>
      </c>
      <c r="G6387" s="260">
        <v>321660000</v>
      </c>
      <c r="H6387" s="263">
        <f t="shared" si="99"/>
        <v>-2.4678987836840327E-3</v>
      </c>
      <c r="I6387" s="262"/>
      <c r="J6387" s="266">
        <v>6385</v>
      </c>
      <c r="K6387">
        <v>-2.4678987836840327E-3</v>
      </c>
      <c r="L6387" s="267">
        <v>7.9378915273106837E-3</v>
      </c>
    </row>
    <row r="6388" spans="1:12" ht="14.4" x14ac:dyDescent="0.3">
      <c r="A6388" s="8">
        <v>34872</v>
      </c>
      <c r="B6388" s="260">
        <v>543.97997999999995</v>
      </c>
      <c r="C6388" s="260">
        <v>551.07000700000003</v>
      </c>
      <c r="D6388" s="260">
        <v>543.97997999999995</v>
      </c>
      <c r="E6388" s="260">
        <v>551.07000700000003</v>
      </c>
      <c r="F6388" s="261">
        <v>551.07000700000003</v>
      </c>
      <c r="G6388" s="260">
        <v>421000000</v>
      </c>
      <c r="H6388" s="263">
        <f t="shared" si="99"/>
        <v>1.3033617523939167E-2</v>
      </c>
      <c r="I6388" s="262"/>
      <c r="J6388" s="266">
        <v>6386</v>
      </c>
      <c r="K6388">
        <v>1.3033617523939167E-2</v>
      </c>
      <c r="L6388" s="267">
        <v>7.9481317978180848E-3</v>
      </c>
    </row>
    <row r="6389" spans="1:12" ht="14.4" x14ac:dyDescent="0.3">
      <c r="A6389" s="8">
        <v>34871</v>
      </c>
      <c r="B6389" s="260">
        <v>544.97997999999995</v>
      </c>
      <c r="C6389" s="260">
        <v>545.92999299999997</v>
      </c>
      <c r="D6389" s="260">
        <v>543.90002400000003</v>
      </c>
      <c r="E6389" s="260">
        <v>543.97997999999995</v>
      </c>
      <c r="F6389" s="261">
        <v>543.97997999999995</v>
      </c>
      <c r="G6389" s="260">
        <v>398210000</v>
      </c>
      <c r="H6389" s="263">
        <f t="shared" si="99"/>
        <v>-1.8349297895309843E-3</v>
      </c>
      <c r="I6389" s="262"/>
      <c r="J6389" s="266">
        <v>6387</v>
      </c>
      <c r="K6389">
        <v>-1.8349297895309843E-3</v>
      </c>
      <c r="L6389" s="267">
        <v>7.9549509342614153E-3</v>
      </c>
    </row>
    <row r="6390" spans="1:12" ht="14.4" x14ac:dyDescent="0.3">
      <c r="A6390" s="8">
        <v>34870</v>
      </c>
      <c r="B6390" s="260">
        <v>545.21997099999999</v>
      </c>
      <c r="C6390" s="260">
        <v>545.44000200000005</v>
      </c>
      <c r="D6390" s="260">
        <v>543.42999299999997</v>
      </c>
      <c r="E6390" s="260">
        <v>544.97997999999995</v>
      </c>
      <c r="F6390" s="261">
        <v>544.97997999999995</v>
      </c>
      <c r="G6390" s="260">
        <v>382370000</v>
      </c>
      <c r="H6390" s="263">
        <f t="shared" si="99"/>
        <v>-4.4017279770559213E-4</v>
      </c>
      <c r="I6390" s="262"/>
      <c r="J6390" s="266">
        <v>6388</v>
      </c>
      <c r="K6390">
        <v>-4.4017279770559213E-4</v>
      </c>
      <c r="L6390" s="267">
        <v>7.9647435185978329E-3</v>
      </c>
    </row>
    <row r="6391" spans="1:12" ht="14.4" x14ac:dyDescent="0.3">
      <c r="A6391" s="8">
        <v>34869</v>
      </c>
      <c r="B6391" s="260">
        <v>539.830017</v>
      </c>
      <c r="C6391" s="260">
        <v>545.21997099999999</v>
      </c>
      <c r="D6391" s="260">
        <v>539.830017</v>
      </c>
      <c r="E6391" s="260">
        <v>545.21997099999999</v>
      </c>
      <c r="F6391" s="261">
        <v>545.21997099999999</v>
      </c>
      <c r="G6391" s="260">
        <v>322990000</v>
      </c>
      <c r="H6391" s="263">
        <f t="shared" si="99"/>
        <v>9.9845392628472324E-3</v>
      </c>
      <c r="I6391" s="262"/>
      <c r="J6391" s="266">
        <v>6389</v>
      </c>
      <c r="K6391">
        <v>9.9845392628472324E-3</v>
      </c>
      <c r="L6391" s="267">
        <v>7.9679693613367315E-3</v>
      </c>
    </row>
    <row r="6392" spans="1:12" ht="14.4" x14ac:dyDescent="0.3">
      <c r="A6392" s="8">
        <v>34866</v>
      </c>
      <c r="B6392" s="260">
        <v>537.51000999999997</v>
      </c>
      <c r="C6392" s="260">
        <v>539.97997999999995</v>
      </c>
      <c r="D6392" s="260">
        <v>537.11999500000002</v>
      </c>
      <c r="E6392" s="260">
        <v>539.830017</v>
      </c>
      <c r="F6392" s="261">
        <v>539.830017</v>
      </c>
      <c r="G6392" s="260">
        <v>442740000</v>
      </c>
      <c r="H6392" s="263">
        <f t="shared" si="99"/>
        <v>5.0454684711560231E-3</v>
      </c>
      <c r="I6392" s="262"/>
      <c r="J6392" s="266">
        <v>6390</v>
      </c>
      <c r="K6392">
        <v>5.0454684711560231E-3</v>
      </c>
      <c r="L6392" s="267">
        <v>7.9719128092108783E-3</v>
      </c>
    </row>
    <row r="6393" spans="1:12" ht="14.4" x14ac:dyDescent="0.3">
      <c r="A6393" s="8">
        <v>34865</v>
      </c>
      <c r="B6393" s="260">
        <v>536.47997999999995</v>
      </c>
      <c r="C6393" s="260">
        <v>539.07000700000003</v>
      </c>
      <c r="D6393" s="260">
        <v>535.55999799999995</v>
      </c>
      <c r="E6393" s="260">
        <v>537.11999500000002</v>
      </c>
      <c r="F6393" s="261">
        <v>537.11999500000002</v>
      </c>
      <c r="G6393" s="260">
        <v>334700000</v>
      </c>
      <c r="H6393" s="263">
        <f t="shared" si="99"/>
        <v>1.2116689379432766E-3</v>
      </c>
      <c r="I6393" s="262"/>
      <c r="J6393" s="266">
        <v>6391</v>
      </c>
      <c r="K6393">
        <v>1.2116689379432766E-3</v>
      </c>
      <c r="L6393" s="267">
        <v>7.98097318506359E-3</v>
      </c>
    </row>
    <row r="6394" spans="1:12" ht="14.4" x14ac:dyDescent="0.3">
      <c r="A6394" s="8">
        <v>34864</v>
      </c>
      <c r="B6394" s="260">
        <v>536.04998799999998</v>
      </c>
      <c r="C6394" s="260">
        <v>536.47997999999995</v>
      </c>
      <c r="D6394" s="260">
        <v>533.830017</v>
      </c>
      <c r="E6394" s="260">
        <v>536.46997099999999</v>
      </c>
      <c r="F6394" s="261">
        <v>536.46997099999999</v>
      </c>
      <c r="G6394" s="260">
        <v>330770000</v>
      </c>
      <c r="H6394" s="263">
        <f t="shared" si="99"/>
        <v>7.8347730510536272E-4</v>
      </c>
      <c r="I6394" s="262"/>
      <c r="J6394" s="266">
        <v>6392</v>
      </c>
      <c r="K6394">
        <v>7.8347730510536272E-4</v>
      </c>
      <c r="L6394" s="267">
        <v>7.9826536324319065E-3</v>
      </c>
    </row>
    <row r="6395" spans="1:12" ht="14.4" x14ac:dyDescent="0.3">
      <c r="A6395" s="8">
        <v>34863</v>
      </c>
      <c r="B6395" s="260">
        <v>530.88000499999998</v>
      </c>
      <c r="C6395" s="260">
        <v>536.22997999999995</v>
      </c>
      <c r="D6395" s="260">
        <v>530.88000499999998</v>
      </c>
      <c r="E6395" s="260">
        <v>536.04998799999998</v>
      </c>
      <c r="F6395" s="261">
        <v>536.04998799999998</v>
      </c>
      <c r="G6395" s="260">
        <v>339660000</v>
      </c>
      <c r="H6395" s="263">
        <f t="shared" si="99"/>
        <v>9.7385152036381598E-3</v>
      </c>
      <c r="I6395" s="262"/>
      <c r="J6395" s="266">
        <v>6393</v>
      </c>
      <c r="K6395">
        <v>9.7385152036381598E-3</v>
      </c>
      <c r="L6395" s="267">
        <v>7.9836079860841017E-3</v>
      </c>
    </row>
    <row r="6396" spans="1:12" ht="14.4" x14ac:dyDescent="0.3">
      <c r="A6396" s="8">
        <v>34862</v>
      </c>
      <c r="B6396" s="260">
        <v>527.94000200000005</v>
      </c>
      <c r="C6396" s="260">
        <v>532.53997800000002</v>
      </c>
      <c r="D6396" s="260">
        <v>527.94000200000005</v>
      </c>
      <c r="E6396" s="260">
        <v>530.88000499999998</v>
      </c>
      <c r="F6396" s="261">
        <v>530.88000499999998</v>
      </c>
      <c r="G6396" s="260">
        <v>289920000</v>
      </c>
      <c r="H6396" s="263">
        <f t="shared" si="99"/>
        <v>5.5688202993944246E-3</v>
      </c>
      <c r="I6396" s="262"/>
      <c r="J6396" s="266">
        <v>6394</v>
      </c>
      <c r="K6396">
        <v>5.5688202993944246E-3</v>
      </c>
      <c r="L6396" s="267">
        <v>7.9855836719483504E-3</v>
      </c>
    </row>
    <row r="6397" spans="1:12" ht="14.4" x14ac:dyDescent="0.3">
      <c r="A6397" s="8">
        <v>34859</v>
      </c>
      <c r="B6397" s="260">
        <v>532.34997599999997</v>
      </c>
      <c r="C6397" s="260">
        <v>532.34997599999997</v>
      </c>
      <c r="D6397" s="260">
        <v>526</v>
      </c>
      <c r="E6397" s="260">
        <v>527.94000200000005</v>
      </c>
      <c r="F6397" s="261">
        <v>527.94000200000005</v>
      </c>
      <c r="G6397" s="260">
        <v>327570000</v>
      </c>
      <c r="H6397" s="263">
        <f t="shared" si="99"/>
        <v>-8.2839752020575277E-3</v>
      </c>
      <c r="I6397" s="262"/>
      <c r="J6397" s="266">
        <v>6395</v>
      </c>
      <c r="K6397">
        <v>-8.2839752020575277E-3</v>
      </c>
      <c r="L6397" s="267">
        <v>7.987350200773017E-3</v>
      </c>
    </row>
    <row r="6398" spans="1:12" ht="14.4" x14ac:dyDescent="0.3">
      <c r="A6398" s="8">
        <v>34858</v>
      </c>
      <c r="B6398" s="260">
        <v>533.13000499999998</v>
      </c>
      <c r="C6398" s="260">
        <v>533.55999799999995</v>
      </c>
      <c r="D6398" s="260">
        <v>531.65002400000003</v>
      </c>
      <c r="E6398" s="260">
        <v>532.34997599999997</v>
      </c>
      <c r="F6398" s="261">
        <v>532.34997599999997</v>
      </c>
      <c r="G6398" s="260">
        <v>289880000</v>
      </c>
      <c r="H6398" s="263">
        <f t="shared" si="99"/>
        <v>-1.4631121727992278E-3</v>
      </c>
      <c r="I6398" s="262"/>
      <c r="J6398" s="266">
        <v>6396</v>
      </c>
      <c r="K6398">
        <v>-1.4631121727992278E-3</v>
      </c>
      <c r="L6398" s="267">
        <v>7.9985433725261994E-3</v>
      </c>
    </row>
    <row r="6399" spans="1:12" ht="14.4" x14ac:dyDescent="0.3">
      <c r="A6399" s="8">
        <v>34857</v>
      </c>
      <c r="B6399" s="260">
        <v>535.54998799999998</v>
      </c>
      <c r="C6399" s="260">
        <v>535.54998799999998</v>
      </c>
      <c r="D6399" s="260">
        <v>531.65997300000004</v>
      </c>
      <c r="E6399" s="260">
        <v>533.13000499999998</v>
      </c>
      <c r="F6399" s="261">
        <v>533.13000499999998</v>
      </c>
      <c r="G6399" s="260">
        <v>327790000</v>
      </c>
      <c r="H6399" s="263">
        <f t="shared" si="99"/>
        <v>-4.5186874320310919E-3</v>
      </c>
      <c r="I6399" s="262"/>
      <c r="J6399" s="266">
        <v>6397</v>
      </c>
      <c r="K6399">
        <v>-4.5186874320310919E-3</v>
      </c>
      <c r="L6399" s="267">
        <v>8.0004565559135439E-3</v>
      </c>
    </row>
    <row r="6400" spans="1:12" ht="14.4" x14ac:dyDescent="0.3">
      <c r="A6400" s="8">
        <v>34856</v>
      </c>
      <c r="B6400" s="260">
        <v>535.59997599999997</v>
      </c>
      <c r="C6400" s="260">
        <v>537.09002699999996</v>
      </c>
      <c r="D6400" s="260">
        <v>535.14001499999995</v>
      </c>
      <c r="E6400" s="260">
        <v>535.54998799999998</v>
      </c>
      <c r="F6400" s="261">
        <v>535.54998799999998</v>
      </c>
      <c r="G6400" s="260">
        <v>340490000</v>
      </c>
      <c r="H6400" s="263">
        <f t="shared" si="99"/>
        <v>-9.3330848095454029E-5</v>
      </c>
      <c r="I6400" s="262"/>
      <c r="J6400" s="266">
        <v>6398</v>
      </c>
      <c r="K6400">
        <v>-9.3330848095454029E-5</v>
      </c>
      <c r="L6400" s="267">
        <v>8.0005380289894894E-3</v>
      </c>
    </row>
    <row r="6401" spans="1:12" ht="14.4" x14ac:dyDescent="0.3">
      <c r="A6401" s="8">
        <v>34855</v>
      </c>
      <c r="B6401" s="260">
        <v>532.51000999999997</v>
      </c>
      <c r="C6401" s="260">
        <v>537.72997999999995</v>
      </c>
      <c r="D6401" s="260">
        <v>532.46997099999999</v>
      </c>
      <c r="E6401" s="260">
        <v>535.59997599999997</v>
      </c>
      <c r="F6401" s="261">
        <v>535.59997599999997</v>
      </c>
      <c r="G6401" s="260">
        <v>337520000</v>
      </c>
      <c r="H6401" s="263">
        <f t="shared" si="99"/>
        <v>5.8026439728334949E-3</v>
      </c>
      <c r="I6401" s="262"/>
      <c r="J6401" s="266">
        <v>6399</v>
      </c>
      <c r="K6401">
        <v>5.8026439728334949E-3</v>
      </c>
      <c r="L6401" s="267">
        <v>8.0016407166820253E-3</v>
      </c>
    </row>
    <row r="6402" spans="1:12" ht="14.4" x14ac:dyDescent="0.3">
      <c r="A6402" s="8">
        <v>34852</v>
      </c>
      <c r="B6402" s="260">
        <v>533.48999000000003</v>
      </c>
      <c r="C6402" s="260">
        <v>536.90997300000004</v>
      </c>
      <c r="D6402" s="260">
        <v>529.54998799999998</v>
      </c>
      <c r="E6402" s="260">
        <v>532.51000999999997</v>
      </c>
      <c r="F6402" s="261">
        <v>532.51000999999997</v>
      </c>
      <c r="G6402" s="260">
        <v>366000000</v>
      </c>
      <c r="H6402" s="263">
        <f t="shared" si="99"/>
        <v>-1.8369229383292996E-3</v>
      </c>
      <c r="I6402" s="262"/>
      <c r="J6402" s="266">
        <v>6400</v>
      </c>
      <c r="K6402">
        <v>-1.8369229383292996E-3</v>
      </c>
      <c r="L6402" s="267">
        <v>8.0101237256969462E-3</v>
      </c>
    </row>
    <row r="6403" spans="1:12" ht="14.4" x14ac:dyDescent="0.3">
      <c r="A6403" s="8">
        <v>34851</v>
      </c>
      <c r="B6403" s="260">
        <v>533.40002400000003</v>
      </c>
      <c r="C6403" s="260">
        <v>534.21002199999998</v>
      </c>
      <c r="D6403" s="260">
        <v>530.04998799999998</v>
      </c>
      <c r="E6403" s="260">
        <v>533.48999000000003</v>
      </c>
      <c r="F6403" s="261">
        <v>533.48999000000003</v>
      </c>
      <c r="G6403" s="260">
        <v>345920000</v>
      </c>
      <c r="H6403" s="263">
        <f t="shared" si="99"/>
        <v>1.6866515926516716E-4</v>
      </c>
      <c r="I6403" s="262"/>
      <c r="J6403" s="266">
        <v>6401</v>
      </c>
      <c r="K6403">
        <v>1.6866515926516716E-4</v>
      </c>
      <c r="L6403" s="267">
        <v>8.0146805473277783E-3</v>
      </c>
    </row>
    <row r="6404" spans="1:12" ht="14.4" x14ac:dyDescent="0.3">
      <c r="A6404" s="8">
        <v>34850</v>
      </c>
      <c r="B6404" s="260">
        <v>523.70001200000002</v>
      </c>
      <c r="C6404" s="260">
        <v>533.40997300000004</v>
      </c>
      <c r="D6404" s="260">
        <v>522.169983</v>
      </c>
      <c r="E6404" s="260">
        <v>533.40002400000003</v>
      </c>
      <c r="F6404" s="261">
        <v>533.40002400000003</v>
      </c>
      <c r="G6404" s="260">
        <v>358180000</v>
      </c>
      <c r="H6404" s="263">
        <f t="shared" ref="H6404:H6467" si="100">(F6404-F6405)/F6405</f>
        <v>1.87555038029651E-2</v>
      </c>
      <c r="I6404" s="262"/>
      <c r="J6404" s="266">
        <v>6402</v>
      </c>
      <c r="K6404">
        <v>1.87555038029651E-2</v>
      </c>
      <c r="L6404" s="267">
        <v>8.0159445714540947E-3</v>
      </c>
    </row>
    <row r="6405" spans="1:12" ht="14.4" x14ac:dyDescent="0.3">
      <c r="A6405" s="8">
        <v>34849</v>
      </c>
      <c r="B6405" s="260">
        <v>523.65002400000003</v>
      </c>
      <c r="C6405" s="260">
        <v>525.580017</v>
      </c>
      <c r="D6405" s="260">
        <v>521.38000499999998</v>
      </c>
      <c r="E6405" s="260">
        <v>523.580017</v>
      </c>
      <c r="F6405" s="261">
        <v>523.580017</v>
      </c>
      <c r="G6405" s="260">
        <v>283020000</v>
      </c>
      <c r="H6405" s="263">
        <f t="shared" si="100"/>
        <v>-1.3369043596192471E-4</v>
      </c>
      <c r="I6405" s="262"/>
      <c r="J6405" s="266">
        <v>6403</v>
      </c>
      <c r="K6405">
        <v>-1.3369043596192471E-4</v>
      </c>
      <c r="L6405" s="267">
        <v>8.0161647803627181E-3</v>
      </c>
    </row>
    <row r="6406" spans="1:12" ht="14.4" x14ac:dyDescent="0.3">
      <c r="A6406" s="8">
        <v>34845</v>
      </c>
      <c r="B6406" s="260">
        <v>528.59002699999996</v>
      </c>
      <c r="C6406" s="260">
        <v>528.59002699999996</v>
      </c>
      <c r="D6406" s="260">
        <v>522.51000999999997</v>
      </c>
      <c r="E6406" s="260">
        <v>523.65002400000003</v>
      </c>
      <c r="F6406" s="261">
        <v>523.65002400000003</v>
      </c>
      <c r="G6406" s="260">
        <v>291220000</v>
      </c>
      <c r="H6406" s="263">
        <f t="shared" si="100"/>
        <v>-9.3456227845175252E-3</v>
      </c>
      <c r="I6406" s="262"/>
      <c r="J6406" s="266">
        <v>6404</v>
      </c>
      <c r="K6406">
        <v>-9.3456227845175252E-3</v>
      </c>
      <c r="L6406" s="267">
        <v>8.0246351975372318E-3</v>
      </c>
    </row>
    <row r="6407" spans="1:12" ht="14.4" x14ac:dyDescent="0.3">
      <c r="A6407" s="8">
        <v>34844</v>
      </c>
      <c r="B6407" s="260">
        <v>528.36999500000002</v>
      </c>
      <c r="C6407" s="260">
        <v>529.03997800000002</v>
      </c>
      <c r="D6407" s="260">
        <v>524.89001499999995</v>
      </c>
      <c r="E6407" s="260">
        <v>528.59002699999996</v>
      </c>
      <c r="F6407" s="261">
        <v>528.59002699999996</v>
      </c>
      <c r="G6407" s="260">
        <v>341820000</v>
      </c>
      <c r="H6407" s="263">
        <f t="shared" si="100"/>
        <v>-3.7755624309835633E-5</v>
      </c>
      <c r="I6407" s="262"/>
      <c r="J6407" s="266">
        <v>6405</v>
      </c>
      <c r="K6407">
        <v>-3.7755624309835633E-5</v>
      </c>
      <c r="L6407" s="267">
        <v>8.0260906262640107E-3</v>
      </c>
    </row>
    <row r="6408" spans="1:12" ht="14.4" x14ac:dyDescent="0.3">
      <c r="A6408" s="8">
        <v>34843</v>
      </c>
      <c r="B6408" s="260">
        <v>528.59002699999996</v>
      </c>
      <c r="C6408" s="260">
        <v>531.90997300000004</v>
      </c>
      <c r="D6408" s="260">
        <v>525.57000700000003</v>
      </c>
      <c r="E6408" s="260">
        <v>528.60998500000005</v>
      </c>
      <c r="F6408" s="261">
        <v>528.60998500000005</v>
      </c>
      <c r="G6408" s="260">
        <v>391770000</v>
      </c>
      <c r="H6408" s="263">
        <f t="shared" si="100"/>
        <v>3.7757049850824848E-5</v>
      </c>
      <c r="I6408" s="262"/>
      <c r="J6408" s="266">
        <v>6406</v>
      </c>
      <c r="K6408">
        <v>3.7757049850824848E-5</v>
      </c>
      <c r="L6408" s="267">
        <v>8.0269147165571361E-3</v>
      </c>
    </row>
    <row r="6409" spans="1:12" ht="14.4" x14ac:dyDescent="0.3">
      <c r="A6409" s="8">
        <v>34842</v>
      </c>
      <c r="B6409" s="260">
        <v>523.65002400000003</v>
      </c>
      <c r="C6409" s="260">
        <v>528.59002699999996</v>
      </c>
      <c r="D6409" s="260">
        <v>523.65002400000003</v>
      </c>
      <c r="E6409" s="260">
        <v>528.59002699999996</v>
      </c>
      <c r="F6409" s="261">
        <v>528.59002699999996</v>
      </c>
      <c r="G6409" s="260">
        <v>362690000</v>
      </c>
      <c r="H6409" s="263">
        <f t="shared" si="100"/>
        <v>9.4337874030154412E-3</v>
      </c>
      <c r="I6409" s="262"/>
      <c r="J6409" s="266">
        <v>6407</v>
      </c>
      <c r="K6409">
        <v>9.4337874030154412E-3</v>
      </c>
      <c r="L6409" s="267">
        <v>8.0304169014388423E-3</v>
      </c>
    </row>
    <row r="6410" spans="1:12" ht="14.4" x14ac:dyDescent="0.3">
      <c r="A6410" s="8">
        <v>34841</v>
      </c>
      <c r="B6410" s="260">
        <v>519.19000200000005</v>
      </c>
      <c r="C6410" s="260">
        <v>524.34002699999996</v>
      </c>
      <c r="D6410" s="260">
        <v>519.19000200000005</v>
      </c>
      <c r="E6410" s="260">
        <v>523.65002400000003</v>
      </c>
      <c r="F6410" s="261">
        <v>523.65002400000003</v>
      </c>
      <c r="G6410" s="260">
        <v>285600000</v>
      </c>
      <c r="H6410" s="263">
        <f t="shared" si="100"/>
        <v>8.5903464681894633E-3</v>
      </c>
      <c r="I6410" s="262"/>
      <c r="J6410" s="266">
        <v>6408</v>
      </c>
      <c r="K6410">
        <v>8.5903464681894633E-3</v>
      </c>
      <c r="L6410" s="267">
        <v>8.0356335844035103E-3</v>
      </c>
    </row>
    <row r="6411" spans="1:12" ht="14.4" x14ac:dyDescent="0.3">
      <c r="A6411" s="8">
        <v>34838</v>
      </c>
      <c r="B6411" s="260">
        <v>519.580017</v>
      </c>
      <c r="C6411" s="260">
        <v>519.580017</v>
      </c>
      <c r="D6411" s="260">
        <v>517.07000700000003</v>
      </c>
      <c r="E6411" s="260">
        <v>519.19000200000005</v>
      </c>
      <c r="F6411" s="261">
        <v>519.19000200000005</v>
      </c>
      <c r="G6411" s="260">
        <v>354010000</v>
      </c>
      <c r="H6411" s="263">
        <f t="shared" si="100"/>
        <v>-7.5063510381298689E-4</v>
      </c>
      <c r="I6411" s="262"/>
      <c r="J6411" s="266">
        <v>6409</v>
      </c>
      <c r="K6411">
        <v>-7.5063510381298689E-4</v>
      </c>
      <c r="L6411" s="267">
        <v>8.0358946839222435E-3</v>
      </c>
    </row>
    <row r="6412" spans="1:12" ht="14.4" x14ac:dyDescent="0.3">
      <c r="A6412" s="8">
        <v>34837</v>
      </c>
      <c r="B6412" s="260">
        <v>526.88000499999998</v>
      </c>
      <c r="C6412" s="260">
        <v>526.88000499999998</v>
      </c>
      <c r="D6412" s="260">
        <v>519.580017</v>
      </c>
      <c r="E6412" s="260">
        <v>519.580017</v>
      </c>
      <c r="F6412" s="261">
        <v>519.580017</v>
      </c>
      <c r="G6412" s="260">
        <v>351900000</v>
      </c>
      <c r="H6412" s="263">
        <f t="shared" si="100"/>
        <v>-1.4210616996842384E-2</v>
      </c>
      <c r="I6412" s="262"/>
      <c r="J6412" s="266">
        <v>6410</v>
      </c>
      <c r="K6412">
        <v>-1.4210616996842384E-2</v>
      </c>
      <c r="L6412" s="267">
        <v>8.051134298216028E-3</v>
      </c>
    </row>
    <row r="6413" spans="1:12" ht="14.4" x14ac:dyDescent="0.3">
      <c r="A6413" s="8">
        <v>34836</v>
      </c>
      <c r="B6413" s="260">
        <v>528.19000200000005</v>
      </c>
      <c r="C6413" s="260">
        <v>528.419983</v>
      </c>
      <c r="D6413" s="260">
        <v>525.38000499999998</v>
      </c>
      <c r="E6413" s="260">
        <v>527.07000700000003</v>
      </c>
      <c r="F6413" s="261">
        <v>527.07000700000003</v>
      </c>
      <c r="G6413" s="260">
        <v>347930000</v>
      </c>
      <c r="H6413" s="263">
        <f t="shared" si="100"/>
        <v>-2.1204396065036026E-3</v>
      </c>
      <c r="I6413" s="262"/>
      <c r="J6413" s="266">
        <v>6411</v>
      </c>
      <c r="K6413">
        <v>-2.1204396065036026E-3</v>
      </c>
      <c r="L6413" s="267">
        <v>8.0583404359286046E-3</v>
      </c>
    </row>
    <row r="6414" spans="1:12" ht="14.4" x14ac:dyDescent="0.3">
      <c r="A6414" s="8">
        <v>34835</v>
      </c>
      <c r="B6414" s="260">
        <v>527.73999000000003</v>
      </c>
      <c r="C6414" s="260">
        <v>529.080017</v>
      </c>
      <c r="D6414" s="260">
        <v>526.45001200000002</v>
      </c>
      <c r="E6414" s="260">
        <v>528.19000200000005</v>
      </c>
      <c r="F6414" s="261">
        <v>528.19000200000005</v>
      </c>
      <c r="G6414" s="260">
        <v>366180000</v>
      </c>
      <c r="H6414" s="263">
        <f t="shared" si="100"/>
        <v>8.5271536841469067E-4</v>
      </c>
      <c r="I6414" s="262"/>
      <c r="J6414" s="266">
        <v>6412</v>
      </c>
      <c r="K6414">
        <v>8.5271536841469067E-4</v>
      </c>
      <c r="L6414" s="267">
        <v>8.0608714829871631E-3</v>
      </c>
    </row>
    <row r="6415" spans="1:12" ht="14.4" x14ac:dyDescent="0.3">
      <c r="A6415" s="8">
        <v>34834</v>
      </c>
      <c r="B6415" s="260">
        <v>525.54998799999998</v>
      </c>
      <c r="C6415" s="260">
        <v>527.73999000000003</v>
      </c>
      <c r="D6415" s="260">
        <v>525</v>
      </c>
      <c r="E6415" s="260">
        <v>527.73999000000003</v>
      </c>
      <c r="F6415" s="261">
        <v>527.73999000000003</v>
      </c>
      <c r="G6415" s="260">
        <v>316240000</v>
      </c>
      <c r="H6415" s="263">
        <f t="shared" si="100"/>
        <v>4.1670669774614274E-3</v>
      </c>
      <c r="I6415" s="262"/>
      <c r="J6415" s="266">
        <v>6413</v>
      </c>
      <c r="K6415">
        <v>4.1670669774614274E-3</v>
      </c>
      <c r="L6415" s="267">
        <v>8.0667265433336088E-3</v>
      </c>
    </row>
    <row r="6416" spans="1:12" ht="14.4" x14ac:dyDescent="0.3">
      <c r="A6416" s="8">
        <v>34831</v>
      </c>
      <c r="B6416" s="260">
        <v>524.36999500000002</v>
      </c>
      <c r="C6416" s="260">
        <v>527.04998799999998</v>
      </c>
      <c r="D6416" s="260">
        <v>523.29998799999998</v>
      </c>
      <c r="E6416" s="260">
        <v>525.54998799999998</v>
      </c>
      <c r="F6416" s="261">
        <v>525.54998799999998</v>
      </c>
      <c r="G6416" s="260">
        <v>361000000</v>
      </c>
      <c r="H6416" s="263">
        <f t="shared" si="100"/>
        <v>2.2503061030407882E-3</v>
      </c>
      <c r="I6416" s="262"/>
      <c r="J6416" s="266">
        <v>6414</v>
      </c>
      <c r="K6416">
        <v>2.2503061030407882E-3</v>
      </c>
      <c r="L6416" s="267">
        <v>8.0706975622476564E-3</v>
      </c>
    </row>
    <row r="6417" spans="1:12" ht="14.4" x14ac:dyDescent="0.3">
      <c r="A6417" s="8">
        <v>34830</v>
      </c>
      <c r="B6417" s="260">
        <v>524.330017</v>
      </c>
      <c r="C6417" s="260">
        <v>524.89001499999995</v>
      </c>
      <c r="D6417" s="260">
        <v>522.70001200000002</v>
      </c>
      <c r="E6417" s="260">
        <v>524.36999500000002</v>
      </c>
      <c r="F6417" s="261">
        <v>524.36999500000002</v>
      </c>
      <c r="G6417" s="260">
        <v>339900000</v>
      </c>
      <c r="H6417" s="263">
        <f t="shared" si="100"/>
        <v>1.9089938756416846E-5</v>
      </c>
      <c r="I6417" s="262"/>
      <c r="J6417" s="266">
        <v>6415</v>
      </c>
      <c r="K6417">
        <v>1.9089938756416846E-5</v>
      </c>
      <c r="L6417" s="267">
        <v>8.0730224930308098E-3</v>
      </c>
    </row>
    <row r="6418" spans="1:12" ht="14.4" x14ac:dyDescent="0.3">
      <c r="A6418" s="8">
        <v>34829</v>
      </c>
      <c r="B6418" s="260">
        <v>523.73999000000003</v>
      </c>
      <c r="C6418" s="260">
        <v>524.40002400000003</v>
      </c>
      <c r="D6418" s="260">
        <v>521.53002900000001</v>
      </c>
      <c r="E6418" s="260">
        <v>524.35998500000005</v>
      </c>
      <c r="F6418" s="261">
        <v>524.35998500000005</v>
      </c>
      <c r="G6418" s="260">
        <v>381990000</v>
      </c>
      <c r="H6418" s="263">
        <f t="shared" si="100"/>
        <v>1.5279757870273753E-3</v>
      </c>
      <c r="I6418" s="262"/>
      <c r="J6418" s="266">
        <v>6416</v>
      </c>
      <c r="K6418">
        <v>1.5279757870273753E-3</v>
      </c>
      <c r="L6418" s="267">
        <v>8.0731831215394081E-3</v>
      </c>
    </row>
    <row r="6419" spans="1:12" ht="14.4" x14ac:dyDescent="0.3">
      <c r="A6419" s="8">
        <v>34828</v>
      </c>
      <c r="B6419" s="260">
        <v>523.96002199999998</v>
      </c>
      <c r="C6419" s="260">
        <v>525.98999000000003</v>
      </c>
      <c r="D6419" s="260">
        <v>521.78997800000002</v>
      </c>
      <c r="E6419" s="260">
        <v>523.55999799999995</v>
      </c>
      <c r="F6419" s="261">
        <v>523.55999799999995</v>
      </c>
      <c r="G6419" s="260">
        <v>361300000</v>
      </c>
      <c r="H6419" s="263">
        <f t="shared" si="100"/>
        <v>-7.6346282770411512E-4</v>
      </c>
      <c r="I6419" s="262"/>
      <c r="J6419" s="266">
        <v>6417</v>
      </c>
      <c r="K6419">
        <v>-7.6346282770411512E-4</v>
      </c>
      <c r="L6419" s="267">
        <v>8.0740365635283574E-3</v>
      </c>
    </row>
    <row r="6420" spans="1:12" ht="14.4" x14ac:dyDescent="0.3">
      <c r="A6420" s="8">
        <v>34827</v>
      </c>
      <c r="B6420" s="260">
        <v>520.09002699999996</v>
      </c>
      <c r="C6420" s="260">
        <v>525.15002400000003</v>
      </c>
      <c r="D6420" s="260">
        <v>519.14001499999995</v>
      </c>
      <c r="E6420" s="260">
        <v>523.96002199999998</v>
      </c>
      <c r="F6420" s="261">
        <v>523.96002199999998</v>
      </c>
      <c r="G6420" s="260">
        <v>291810000</v>
      </c>
      <c r="H6420" s="263">
        <f t="shared" si="100"/>
        <v>7.3829636178473846E-3</v>
      </c>
      <c r="I6420" s="262"/>
      <c r="J6420" s="266">
        <v>6418</v>
      </c>
      <c r="K6420">
        <v>7.3829636178473846E-3</v>
      </c>
      <c r="L6420" s="267">
        <v>8.0770046447888218E-3</v>
      </c>
    </row>
    <row r="6421" spans="1:12" ht="14.4" x14ac:dyDescent="0.3">
      <c r="A6421" s="8">
        <v>34824</v>
      </c>
      <c r="B6421" s="260">
        <v>520.75</v>
      </c>
      <c r="C6421" s="260">
        <v>522.34997599999997</v>
      </c>
      <c r="D6421" s="260">
        <v>518.28002900000001</v>
      </c>
      <c r="E6421" s="260">
        <v>520.11999500000002</v>
      </c>
      <c r="F6421" s="261">
        <v>520.11999500000002</v>
      </c>
      <c r="G6421" s="260">
        <v>342380000</v>
      </c>
      <c r="H6421" s="263">
        <f t="shared" si="100"/>
        <v>-8.0682179611572889E-4</v>
      </c>
      <c r="I6421" s="262"/>
      <c r="J6421" s="266">
        <v>6419</v>
      </c>
      <c r="K6421">
        <v>-8.0682179611572889E-4</v>
      </c>
      <c r="L6421" s="267">
        <v>8.0779224792623099E-3</v>
      </c>
    </row>
    <row r="6422" spans="1:12" ht="14.4" x14ac:dyDescent="0.3">
      <c r="A6422" s="8">
        <v>34823</v>
      </c>
      <c r="B6422" s="260">
        <v>520.47997999999995</v>
      </c>
      <c r="C6422" s="260">
        <v>525.40002400000003</v>
      </c>
      <c r="D6422" s="260">
        <v>519.44000200000005</v>
      </c>
      <c r="E6422" s="260">
        <v>520.53997800000002</v>
      </c>
      <c r="F6422" s="261">
        <v>520.53997800000002</v>
      </c>
      <c r="G6422" s="260">
        <v>434990000</v>
      </c>
      <c r="H6422" s="263">
        <f t="shared" si="100"/>
        <v>1.1527436655693111E-4</v>
      </c>
      <c r="I6422" s="262"/>
      <c r="J6422" s="266">
        <v>6420</v>
      </c>
      <c r="K6422">
        <v>1.1527436655693111E-4</v>
      </c>
      <c r="L6422" s="267">
        <v>8.0854416664722477E-3</v>
      </c>
    </row>
    <row r="6423" spans="1:12" ht="14.4" x14ac:dyDescent="0.3">
      <c r="A6423" s="8">
        <v>34822</v>
      </c>
      <c r="B6423" s="260">
        <v>514.92999299999997</v>
      </c>
      <c r="C6423" s="260">
        <v>520.53997800000002</v>
      </c>
      <c r="D6423" s="260">
        <v>514.85998500000005</v>
      </c>
      <c r="E6423" s="260">
        <v>520.47997999999995</v>
      </c>
      <c r="F6423" s="261">
        <v>520.47997999999995</v>
      </c>
      <c r="G6423" s="260">
        <v>392370000</v>
      </c>
      <c r="H6423" s="263">
        <f t="shared" si="100"/>
        <v>1.0915579310363192E-2</v>
      </c>
      <c r="I6423" s="262"/>
      <c r="J6423" s="266">
        <v>6421</v>
      </c>
      <c r="K6423">
        <v>1.0915579310363192E-2</v>
      </c>
      <c r="L6423" s="267">
        <v>8.0953444764779083E-3</v>
      </c>
    </row>
    <row r="6424" spans="1:12" ht="14.4" x14ac:dyDescent="0.3">
      <c r="A6424" s="8">
        <v>34821</v>
      </c>
      <c r="B6424" s="260">
        <v>514.22997999999995</v>
      </c>
      <c r="C6424" s="260">
        <v>515.17999299999997</v>
      </c>
      <c r="D6424" s="260">
        <v>513.03002900000001</v>
      </c>
      <c r="E6424" s="260">
        <v>514.85998500000005</v>
      </c>
      <c r="F6424" s="261">
        <v>514.85998500000005</v>
      </c>
      <c r="G6424" s="260">
        <v>302560000</v>
      </c>
      <c r="H6424" s="263">
        <f t="shared" si="100"/>
        <v>1.1666763666886833E-3</v>
      </c>
      <c r="I6424" s="262"/>
      <c r="J6424" s="266">
        <v>6422</v>
      </c>
      <c r="K6424">
        <v>1.1666763666886833E-3</v>
      </c>
      <c r="L6424" s="267">
        <v>8.096245189449033E-3</v>
      </c>
    </row>
    <row r="6425" spans="1:12" ht="14.4" x14ac:dyDescent="0.3">
      <c r="A6425" s="8">
        <v>34820</v>
      </c>
      <c r="B6425" s="260">
        <v>514.76000999999997</v>
      </c>
      <c r="C6425" s="260">
        <v>515.59997599999997</v>
      </c>
      <c r="D6425" s="260">
        <v>513.419983</v>
      </c>
      <c r="E6425" s="260">
        <v>514.26000999999997</v>
      </c>
      <c r="F6425" s="261">
        <v>514.26000999999997</v>
      </c>
      <c r="G6425" s="260">
        <v>296830000</v>
      </c>
      <c r="H6425" s="263">
        <f t="shared" si="100"/>
        <v>-8.7430199678531842E-4</v>
      </c>
      <c r="I6425" s="262"/>
      <c r="J6425" s="266">
        <v>6423</v>
      </c>
      <c r="K6425">
        <v>-8.7430199678531842E-4</v>
      </c>
      <c r="L6425" s="267">
        <v>8.0989527479535407E-3</v>
      </c>
    </row>
    <row r="6426" spans="1:12" ht="14.4" x14ac:dyDescent="0.3">
      <c r="A6426" s="8">
        <v>34817</v>
      </c>
      <c r="B6426" s="260">
        <v>513.64001499999995</v>
      </c>
      <c r="C6426" s="260">
        <v>515.28997800000002</v>
      </c>
      <c r="D6426" s="260">
        <v>510.89999399999999</v>
      </c>
      <c r="E6426" s="260">
        <v>514.71002199999998</v>
      </c>
      <c r="F6426" s="261">
        <v>514.71002199999998</v>
      </c>
      <c r="G6426" s="260">
        <v>320440000</v>
      </c>
      <c r="H6426" s="263">
        <f t="shared" si="100"/>
        <v>2.2588531342736516E-3</v>
      </c>
      <c r="I6426" s="262"/>
      <c r="J6426" s="266">
        <v>6424</v>
      </c>
      <c r="K6426">
        <v>2.2588531342736516E-3</v>
      </c>
      <c r="L6426" s="267">
        <v>8.1090383626311411E-3</v>
      </c>
    </row>
    <row r="6427" spans="1:12" ht="14.4" x14ac:dyDescent="0.3">
      <c r="A6427" s="8">
        <v>34816</v>
      </c>
      <c r="B6427" s="260">
        <v>512.70001200000002</v>
      </c>
      <c r="C6427" s="260">
        <v>513.61999500000002</v>
      </c>
      <c r="D6427" s="260">
        <v>511.63000499999998</v>
      </c>
      <c r="E6427" s="260">
        <v>513.54998799999998</v>
      </c>
      <c r="F6427" s="261">
        <v>513.54998799999998</v>
      </c>
      <c r="G6427" s="260">
        <v>350850000</v>
      </c>
      <c r="H6427" s="263">
        <f t="shared" si="100"/>
        <v>1.7360727321692978E-3</v>
      </c>
      <c r="I6427" s="262"/>
      <c r="J6427" s="266">
        <v>6425</v>
      </c>
      <c r="K6427">
        <v>1.7360727321692978E-3</v>
      </c>
      <c r="L6427" s="267">
        <v>8.1119250720785574E-3</v>
      </c>
    </row>
    <row r="6428" spans="1:12" ht="14.4" x14ac:dyDescent="0.3">
      <c r="A6428" s="8">
        <v>34815</v>
      </c>
      <c r="B6428" s="260">
        <v>511.98998999999998</v>
      </c>
      <c r="C6428" s="260">
        <v>513.03997800000002</v>
      </c>
      <c r="D6428" s="260">
        <v>510.47000100000002</v>
      </c>
      <c r="E6428" s="260">
        <v>512.65997300000004</v>
      </c>
      <c r="F6428" s="261">
        <v>512.65997300000004</v>
      </c>
      <c r="G6428" s="260">
        <v>350810000</v>
      </c>
      <c r="H6428" s="263">
        <f t="shared" si="100"/>
        <v>1.0935306116867827E-3</v>
      </c>
      <c r="I6428" s="262"/>
      <c r="J6428" s="266">
        <v>6426</v>
      </c>
      <c r="K6428">
        <v>1.0935306116867827E-3</v>
      </c>
      <c r="L6428" s="267">
        <v>8.1141636675119942E-3</v>
      </c>
    </row>
    <row r="6429" spans="1:12" ht="14.4" x14ac:dyDescent="0.3">
      <c r="A6429" s="8">
        <v>34814</v>
      </c>
      <c r="B6429" s="260">
        <v>512.79998799999998</v>
      </c>
      <c r="C6429" s="260">
        <v>513.53997800000002</v>
      </c>
      <c r="D6429" s="260">
        <v>511.32000699999998</v>
      </c>
      <c r="E6429" s="260">
        <v>512.09997599999997</v>
      </c>
      <c r="F6429" s="261">
        <v>512.09997599999997</v>
      </c>
      <c r="G6429" s="260">
        <v>351790000</v>
      </c>
      <c r="H6429" s="263">
        <f t="shared" si="100"/>
        <v>-1.5403672851770744E-3</v>
      </c>
      <c r="I6429" s="262"/>
      <c r="J6429" s="266">
        <v>6427</v>
      </c>
      <c r="K6429">
        <v>-1.5403672851770744E-3</v>
      </c>
      <c r="L6429" s="267">
        <v>8.1142290769035553E-3</v>
      </c>
    </row>
    <row r="6430" spans="1:12" ht="14.4" x14ac:dyDescent="0.3">
      <c r="A6430" s="8">
        <v>34813</v>
      </c>
      <c r="B6430" s="260">
        <v>508.48998999999998</v>
      </c>
      <c r="C6430" s="260">
        <v>513.02002000000005</v>
      </c>
      <c r="D6430" s="260">
        <v>507.44000199999999</v>
      </c>
      <c r="E6430" s="260">
        <v>512.89001499999995</v>
      </c>
      <c r="F6430" s="261">
        <v>512.89001499999995</v>
      </c>
      <c r="G6430" s="260">
        <v>326280000</v>
      </c>
      <c r="H6430" s="263">
        <f t="shared" si="100"/>
        <v>8.6531201921988109E-3</v>
      </c>
      <c r="I6430" s="262"/>
      <c r="J6430" s="266">
        <v>6428</v>
      </c>
      <c r="K6430">
        <v>8.6531201921988109E-3</v>
      </c>
      <c r="L6430" s="267">
        <v>8.1160988221612874E-3</v>
      </c>
    </row>
    <row r="6431" spans="1:12" ht="14.4" x14ac:dyDescent="0.3">
      <c r="A6431" s="8">
        <v>34810</v>
      </c>
      <c r="B6431" s="260">
        <v>505.63000499999998</v>
      </c>
      <c r="C6431" s="260">
        <v>508.48998999999998</v>
      </c>
      <c r="D6431" s="260">
        <v>505.63000499999998</v>
      </c>
      <c r="E6431" s="260">
        <v>508.48998999999998</v>
      </c>
      <c r="F6431" s="261">
        <v>508.48998999999998</v>
      </c>
      <c r="G6431" s="260">
        <v>403250000</v>
      </c>
      <c r="H6431" s="263">
        <f t="shared" si="100"/>
        <v>6.3329591779044654E-3</v>
      </c>
      <c r="I6431" s="262"/>
      <c r="J6431" s="266">
        <v>6429</v>
      </c>
      <c r="K6431">
        <v>6.3329591779044654E-3</v>
      </c>
      <c r="L6431" s="267">
        <v>8.116952888308146E-3</v>
      </c>
    </row>
    <row r="6432" spans="1:12" ht="14.4" x14ac:dyDescent="0.3">
      <c r="A6432" s="8">
        <v>34809</v>
      </c>
      <c r="B6432" s="260">
        <v>504.92001299999998</v>
      </c>
      <c r="C6432" s="260">
        <v>506.5</v>
      </c>
      <c r="D6432" s="260">
        <v>503.44000199999999</v>
      </c>
      <c r="E6432" s="260">
        <v>505.290009</v>
      </c>
      <c r="F6432" s="261">
        <v>505.290009</v>
      </c>
      <c r="G6432" s="260">
        <v>368450000</v>
      </c>
      <c r="H6432" s="263">
        <f t="shared" si="100"/>
        <v>7.327814118550588E-4</v>
      </c>
      <c r="I6432" s="262"/>
      <c r="J6432" s="266">
        <v>6430</v>
      </c>
      <c r="K6432">
        <v>7.327814118550588E-4</v>
      </c>
      <c r="L6432" s="267">
        <v>8.1173945762349192E-3</v>
      </c>
    </row>
    <row r="6433" spans="1:12" ht="14.4" x14ac:dyDescent="0.3">
      <c r="A6433" s="8">
        <v>34808</v>
      </c>
      <c r="B6433" s="260">
        <v>505.36999500000002</v>
      </c>
      <c r="C6433" s="260">
        <v>505.89001500000001</v>
      </c>
      <c r="D6433" s="260">
        <v>501.19000199999999</v>
      </c>
      <c r="E6433" s="260">
        <v>504.92001299999998</v>
      </c>
      <c r="F6433" s="261">
        <v>504.92001299999998</v>
      </c>
      <c r="G6433" s="260">
        <v>378050000</v>
      </c>
      <c r="H6433" s="263">
        <f t="shared" si="100"/>
        <v>-8.9040110107849613E-4</v>
      </c>
      <c r="I6433" s="262"/>
      <c r="J6433" s="266">
        <v>6431</v>
      </c>
      <c r="K6433">
        <v>-8.9040110107849613E-4</v>
      </c>
      <c r="L6433" s="267">
        <v>8.1235490322845855E-3</v>
      </c>
    </row>
    <row r="6434" spans="1:12" ht="14.4" x14ac:dyDescent="0.3">
      <c r="A6434" s="8">
        <v>34807</v>
      </c>
      <c r="B6434" s="260">
        <v>506.42999300000002</v>
      </c>
      <c r="C6434" s="260">
        <v>507.64999399999999</v>
      </c>
      <c r="D6434" s="260">
        <v>504.11999500000002</v>
      </c>
      <c r="E6434" s="260">
        <v>505.36999500000002</v>
      </c>
      <c r="F6434" s="261">
        <v>505.36999500000002</v>
      </c>
      <c r="G6434" s="260">
        <v>344680000</v>
      </c>
      <c r="H6434" s="263">
        <f t="shared" si="100"/>
        <v>-1.5016102433997481E-3</v>
      </c>
      <c r="I6434" s="262"/>
      <c r="J6434" s="266">
        <v>6432</v>
      </c>
      <c r="K6434">
        <v>-1.5016102433997481E-3</v>
      </c>
      <c r="L6434" s="267">
        <v>8.1241884348145603E-3</v>
      </c>
    </row>
    <row r="6435" spans="1:12" ht="14.4" x14ac:dyDescent="0.3">
      <c r="A6435" s="8">
        <v>34806</v>
      </c>
      <c r="B6435" s="260">
        <v>509.23001099999999</v>
      </c>
      <c r="C6435" s="260">
        <v>512.03002900000001</v>
      </c>
      <c r="D6435" s="260">
        <v>505.42999300000002</v>
      </c>
      <c r="E6435" s="260">
        <v>506.13000499999998</v>
      </c>
      <c r="F6435" s="261">
        <v>506.13000499999998</v>
      </c>
      <c r="G6435" s="260">
        <v>333930000</v>
      </c>
      <c r="H6435" s="263">
        <f t="shared" si="100"/>
        <v>-6.0876341398504253E-3</v>
      </c>
      <c r="I6435" s="262"/>
      <c r="J6435" s="266">
        <v>6433</v>
      </c>
      <c r="K6435">
        <v>-6.0876341398504253E-3</v>
      </c>
      <c r="L6435" s="267">
        <v>8.1285645546084057E-3</v>
      </c>
    </row>
    <row r="6436" spans="1:12" ht="14.4" x14ac:dyDescent="0.3">
      <c r="A6436" s="8">
        <v>34802</v>
      </c>
      <c r="B6436" s="260">
        <v>507.19000199999999</v>
      </c>
      <c r="C6436" s="260">
        <v>509.82998700000002</v>
      </c>
      <c r="D6436" s="260">
        <v>507.17001299999998</v>
      </c>
      <c r="E6436" s="260">
        <v>509.23001099999999</v>
      </c>
      <c r="F6436" s="261">
        <v>509.23001099999999</v>
      </c>
      <c r="G6436" s="260">
        <v>301580000</v>
      </c>
      <c r="H6436" s="263">
        <f t="shared" si="100"/>
        <v>4.0617503937481559E-3</v>
      </c>
      <c r="I6436" s="262"/>
      <c r="J6436" s="266">
        <v>6434</v>
      </c>
      <c r="K6436">
        <v>4.0617503937481559E-3</v>
      </c>
      <c r="L6436" s="267">
        <v>8.1303272104075574E-3</v>
      </c>
    </row>
    <row r="6437" spans="1:12" ht="14.4" x14ac:dyDescent="0.3">
      <c r="A6437" s="8">
        <v>34801</v>
      </c>
      <c r="B6437" s="260">
        <v>505.58999599999999</v>
      </c>
      <c r="C6437" s="260">
        <v>507.17001299999998</v>
      </c>
      <c r="D6437" s="260">
        <v>505.07000699999998</v>
      </c>
      <c r="E6437" s="260">
        <v>507.17001299999998</v>
      </c>
      <c r="F6437" s="261">
        <v>507.17001299999998</v>
      </c>
      <c r="G6437" s="260">
        <v>327880000</v>
      </c>
      <c r="H6437" s="263">
        <f t="shared" si="100"/>
        <v>3.2441477325661299E-3</v>
      </c>
      <c r="I6437" s="262"/>
      <c r="J6437" s="266">
        <v>6435</v>
      </c>
      <c r="K6437">
        <v>3.2441477325661299E-3</v>
      </c>
      <c r="L6437" s="267">
        <v>8.1360437497198738E-3</v>
      </c>
    </row>
    <row r="6438" spans="1:12" ht="14.4" x14ac:dyDescent="0.3">
      <c r="A6438" s="8">
        <v>34800</v>
      </c>
      <c r="B6438" s="260">
        <v>507.23998999999998</v>
      </c>
      <c r="C6438" s="260">
        <v>508.85000600000001</v>
      </c>
      <c r="D6438" s="260">
        <v>505.290009</v>
      </c>
      <c r="E6438" s="260">
        <v>505.52999899999998</v>
      </c>
      <c r="F6438" s="261">
        <v>505.52999899999998</v>
      </c>
      <c r="G6438" s="260">
        <v>310660000</v>
      </c>
      <c r="H6438" s="263">
        <f t="shared" si="100"/>
        <v>-2.9190962127158934E-3</v>
      </c>
      <c r="I6438" s="262"/>
      <c r="J6438" s="266">
        <v>6436</v>
      </c>
      <c r="K6438">
        <v>-2.9190962127158934E-3</v>
      </c>
      <c r="L6438" s="267">
        <v>8.1403196823697632E-3</v>
      </c>
    </row>
    <row r="6439" spans="1:12" ht="14.4" x14ac:dyDescent="0.3">
      <c r="A6439" s="8">
        <v>34799</v>
      </c>
      <c r="B6439" s="260">
        <v>506.29998799999998</v>
      </c>
      <c r="C6439" s="260">
        <v>507.01001000000002</v>
      </c>
      <c r="D6439" s="260">
        <v>504.60998499999999</v>
      </c>
      <c r="E6439" s="260">
        <v>507.01001000000002</v>
      </c>
      <c r="F6439" s="261">
        <v>507.01001000000002</v>
      </c>
      <c r="G6439" s="260">
        <v>260980000</v>
      </c>
      <c r="H6439" s="263">
        <f t="shared" si="100"/>
        <v>1.1650349213194295E-3</v>
      </c>
      <c r="I6439" s="262"/>
      <c r="J6439" s="266">
        <v>6437</v>
      </c>
      <c r="K6439">
        <v>1.1650349213194295E-3</v>
      </c>
      <c r="L6439" s="267">
        <v>8.144805970978105E-3</v>
      </c>
    </row>
    <row r="6440" spans="1:12" ht="14.4" x14ac:dyDescent="0.3">
      <c r="A6440" s="8">
        <v>34796</v>
      </c>
      <c r="B6440" s="260">
        <v>506.13000499999998</v>
      </c>
      <c r="C6440" s="260">
        <v>507.19000199999999</v>
      </c>
      <c r="D6440" s="260">
        <v>503.58999599999999</v>
      </c>
      <c r="E6440" s="260">
        <v>506.42001299999998</v>
      </c>
      <c r="F6440" s="261">
        <v>506.42001299999998</v>
      </c>
      <c r="G6440" s="260">
        <v>314760000</v>
      </c>
      <c r="H6440" s="263">
        <f t="shared" si="100"/>
        <v>6.7188193316161735E-4</v>
      </c>
      <c r="I6440" s="262"/>
      <c r="J6440" s="266">
        <v>6438</v>
      </c>
      <c r="K6440">
        <v>6.7188193316161735E-4</v>
      </c>
      <c r="L6440" s="267">
        <v>8.1618544902071835E-3</v>
      </c>
    </row>
    <row r="6441" spans="1:12" ht="14.4" x14ac:dyDescent="0.3">
      <c r="A6441" s="8">
        <v>34795</v>
      </c>
      <c r="B6441" s="260">
        <v>505.63000499999998</v>
      </c>
      <c r="C6441" s="260">
        <v>507.10000600000001</v>
      </c>
      <c r="D6441" s="260">
        <v>505</v>
      </c>
      <c r="E6441" s="260">
        <v>506.07998700000002</v>
      </c>
      <c r="F6441" s="261">
        <v>506.07998700000002</v>
      </c>
      <c r="G6441" s="260">
        <v>320460000</v>
      </c>
      <c r="H6441" s="263">
        <f t="shared" si="100"/>
        <v>1.008722813732978E-3</v>
      </c>
      <c r="I6441" s="262"/>
      <c r="J6441" s="266">
        <v>6439</v>
      </c>
      <c r="K6441">
        <v>1.008722813732978E-3</v>
      </c>
      <c r="L6441" s="267">
        <v>8.1707475343828877E-3</v>
      </c>
    </row>
    <row r="6442" spans="1:12" ht="14.4" x14ac:dyDescent="0.3">
      <c r="A6442" s="8">
        <v>34794</v>
      </c>
      <c r="B6442" s="260">
        <v>505.26998900000001</v>
      </c>
      <c r="C6442" s="260">
        <v>505.57000699999998</v>
      </c>
      <c r="D6442" s="260">
        <v>503.17001299999998</v>
      </c>
      <c r="E6442" s="260">
        <v>505.57000699999998</v>
      </c>
      <c r="F6442" s="261">
        <v>505.57000699999998</v>
      </c>
      <c r="G6442" s="260">
        <v>315170000</v>
      </c>
      <c r="H6442" s="263">
        <f t="shared" si="100"/>
        <v>6.5318859657169663E-4</v>
      </c>
      <c r="I6442" s="262"/>
      <c r="J6442" s="266">
        <v>6440</v>
      </c>
      <c r="K6442">
        <v>6.5318859657169663E-4</v>
      </c>
      <c r="L6442" s="267">
        <v>8.1733494938602165E-3</v>
      </c>
    </row>
    <row r="6443" spans="1:12" ht="14.4" x14ac:dyDescent="0.3">
      <c r="A6443" s="8">
        <v>34793</v>
      </c>
      <c r="B6443" s="260">
        <v>501.85000600000001</v>
      </c>
      <c r="C6443" s="260">
        <v>505.26001000000002</v>
      </c>
      <c r="D6443" s="260">
        <v>501.85000600000001</v>
      </c>
      <c r="E6443" s="260">
        <v>505.23998999999998</v>
      </c>
      <c r="F6443" s="261">
        <v>505.23998999999998</v>
      </c>
      <c r="G6443" s="260">
        <v>330580000</v>
      </c>
      <c r="H6443" s="263">
        <f t="shared" si="100"/>
        <v>6.7549745132412528E-3</v>
      </c>
      <c r="I6443" s="262"/>
      <c r="J6443" s="266">
        <v>6441</v>
      </c>
      <c r="K6443">
        <v>6.7549745132412528E-3</v>
      </c>
      <c r="L6443" s="267">
        <v>8.1821438567993444E-3</v>
      </c>
    </row>
    <row r="6444" spans="1:12" ht="14.4" x14ac:dyDescent="0.3">
      <c r="A6444" s="8">
        <v>34792</v>
      </c>
      <c r="B6444" s="260">
        <v>500.70001200000002</v>
      </c>
      <c r="C6444" s="260">
        <v>501.91000400000001</v>
      </c>
      <c r="D6444" s="260">
        <v>500.20001200000002</v>
      </c>
      <c r="E6444" s="260">
        <v>501.85000600000001</v>
      </c>
      <c r="F6444" s="261">
        <v>501.85000600000001</v>
      </c>
      <c r="G6444" s="260">
        <v>296430000</v>
      </c>
      <c r="H6444" s="263">
        <f t="shared" si="100"/>
        <v>2.2767969892576105E-3</v>
      </c>
      <c r="I6444" s="262"/>
      <c r="J6444" s="266">
        <v>6442</v>
      </c>
      <c r="K6444">
        <v>2.2767969892576105E-3</v>
      </c>
      <c r="L6444" s="267">
        <v>8.1826076574721806E-3</v>
      </c>
    </row>
    <row r="6445" spans="1:12" ht="14.4" x14ac:dyDescent="0.3">
      <c r="A6445" s="8">
        <v>34789</v>
      </c>
      <c r="B6445" s="260">
        <v>501.94000199999999</v>
      </c>
      <c r="C6445" s="260">
        <v>502.22000100000002</v>
      </c>
      <c r="D6445" s="260">
        <v>495.70001200000002</v>
      </c>
      <c r="E6445" s="260">
        <v>500.709991</v>
      </c>
      <c r="F6445" s="261">
        <v>500.709991</v>
      </c>
      <c r="G6445" s="260">
        <v>353060000</v>
      </c>
      <c r="H6445" s="263">
        <f t="shared" si="100"/>
        <v>-3.006670377510557E-3</v>
      </c>
      <c r="I6445" s="262"/>
      <c r="J6445" s="266">
        <v>6443</v>
      </c>
      <c r="K6445">
        <v>-3.006670377510557E-3</v>
      </c>
      <c r="L6445" s="267">
        <v>8.1877363985787301E-3</v>
      </c>
    </row>
    <row r="6446" spans="1:12" ht="14.4" x14ac:dyDescent="0.3">
      <c r="A6446" s="8">
        <v>34788</v>
      </c>
      <c r="B6446" s="260">
        <v>503.17001299999998</v>
      </c>
      <c r="C6446" s="260">
        <v>504.66000400000001</v>
      </c>
      <c r="D6446" s="260">
        <v>501</v>
      </c>
      <c r="E6446" s="260">
        <v>502.22000100000002</v>
      </c>
      <c r="F6446" s="261">
        <v>502.22000100000002</v>
      </c>
      <c r="G6446" s="260">
        <v>362940000</v>
      </c>
      <c r="H6446" s="263">
        <f t="shared" si="100"/>
        <v>-1.7888257452379575E-3</v>
      </c>
      <c r="I6446" s="262"/>
      <c r="J6446" s="266">
        <v>6444</v>
      </c>
      <c r="K6446">
        <v>-1.7888257452379575E-3</v>
      </c>
      <c r="L6446" s="267">
        <v>8.1892406786538592E-3</v>
      </c>
    </row>
    <row r="6447" spans="1:12" ht="14.4" x14ac:dyDescent="0.3">
      <c r="A6447" s="8">
        <v>34787</v>
      </c>
      <c r="B6447" s="260">
        <v>503.92001299999998</v>
      </c>
      <c r="C6447" s="260">
        <v>508.14999399999999</v>
      </c>
      <c r="D6447" s="260">
        <v>500.959991</v>
      </c>
      <c r="E6447" s="260">
        <v>503.11999500000002</v>
      </c>
      <c r="F6447" s="261">
        <v>503.11999500000002</v>
      </c>
      <c r="G6447" s="260">
        <v>385940000</v>
      </c>
      <c r="H6447" s="263">
        <f t="shared" si="100"/>
        <v>-1.5479242097390762E-3</v>
      </c>
      <c r="I6447" s="262"/>
      <c r="J6447" s="266">
        <v>6445</v>
      </c>
      <c r="K6447">
        <v>-1.5479242097390762E-3</v>
      </c>
      <c r="L6447" s="267">
        <v>8.1909505241731292E-3</v>
      </c>
    </row>
    <row r="6448" spans="1:12" ht="14.4" x14ac:dyDescent="0.3">
      <c r="A6448" s="8">
        <v>34786</v>
      </c>
      <c r="B6448" s="260">
        <v>503.19000199999999</v>
      </c>
      <c r="C6448" s="260">
        <v>503.91000400000001</v>
      </c>
      <c r="D6448" s="260">
        <v>501.82998700000002</v>
      </c>
      <c r="E6448" s="260">
        <v>503.89999399999999</v>
      </c>
      <c r="F6448" s="261">
        <v>503.89999399999999</v>
      </c>
      <c r="G6448" s="260">
        <v>320360000</v>
      </c>
      <c r="H6448" s="263">
        <f t="shared" si="100"/>
        <v>1.3910611750938854E-3</v>
      </c>
      <c r="I6448" s="262"/>
      <c r="J6448" s="266">
        <v>6446</v>
      </c>
      <c r="K6448">
        <v>1.3910611750938854E-3</v>
      </c>
      <c r="L6448" s="267">
        <v>8.1954749470975596E-3</v>
      </c>
    </row>
    <row r="6449" spans="1:12" ht="14.4" x14ac:dyDescent="0.3">
      <c r="A6449" s="8">
        <v>34785</v>
      </c>
      <c r="B6449" s="260">
        <v>500.97000100000002</v>
      </c>
      <c r="C6449" s="260">
        <v>503.20001200000002</v>
      </c>
      <c r="D6449" s="260">
        <v>500.92999300000002</v>
      </c>
      <c r="E6449" s="260">
        <v>503.20001200000002</v>
      </c>
      <c r="F6449" s="261">
        <v>503.20001200000002</v>
      </c>
      <c r="G6449" s="260">
        <v>296270000</v>
      </c>
      <c r="H6449" s="263">
        <f t="shared" si="100"/>
        <v>4.4513863016719642E-3</v>
      </c>
      <c r="I6449" s="262"/>
      <c r="J6449" s="266">
        <v>6447</v>
      </c>
      <c r="K6449">
        <v>4.4513863016719642E-3</v>
      </c>
      <c r="L6449" s="267">
        <v>8.1960583014486638E-3</v>
      </c>
    </row>
    <row r="6450" spans="1:12" ht="14.4" x14ac:dyDescent="0.3">
      <c r="A6450" s="8">
        <v>34782</v>
      </c>
      <c r="B6450" s="260">
        <v>496.07000699999998</v>
      </c>
      <c r="C6450" s="260">
        <v>500.97000100000002</v>
      </c>
      <c r="D6450" s="260">
        <v>496.07000699999998</v>
      </c>
      <c r="E6450" s="260">
        <v>500.97000100000002</v>
      </c>
      <c r="F6450" s="261">
        <v>500.97000100000002</v>
      </c>
      <c r="G6450" s="260">
        <v>358370000</v>
      </c>
      <c r="H6450" s="263">
        <f t="shared" si="100"/>
        <v>1.0121965679073336E-2</v>
      </c>
      <c r="I6450" s="262"/>
      <c r="J6450" s="266">
        <v>6448</v>
      </c>
      <c r="K6450">
        <v>1.0121965679073336E-2</v>
      </c>
      <c r="L6450" s="267">
        <v>8.2023106681197323E-3</v>
      </c>
    </row>
    <row r="6451" spans="1:12" ht="14.4" x14ac:dyDescent="0.3">
      <c r="A6451" s="8">
        <v>34781</v>
      </c>
      <c r="B6451" s="260">
        <v>495.67001299999998</v>
      </c>
      <c r="C6451" s="260">
        <v>496.76998900000001</v>
      </c>
      <c r="D6451" s="260">
        <v>494.19000199999999</v>
      </c>
      <c r="E6451" s="260">
        <v>495.95001200000002</v>
      </c>
      <c r="F6451" s="261">
        <v>495.95001200000002</v>
      </c>
      <c r="G6451" s="260">
        <v>318530000</v>
      </c>
      <c r="H6451" s="263">
        <f t="shared" si="100"/>
        <v>5.6488993212512953E-4</v>
      </c>
      <c r="I6451" s="262"/>
      <c r="J6451" s="266">
        <v>6449</v>
      </c>
      <c r="K6451">
        <v>5.6488993212512953E-4</v>
      </c>
      <c r="L6451" s="267">
        <v>8.2108328171064133E-3</v>
      </c>
    </row>
    <row r="6452" spans="1:12" ht="14.4" x14ac:dyDescent="0.3">
      <c r="A6452" s="8">
        <v>34780</v>
      </c>
      <c r="B6452" s="260">
        <v>495.07000699999998</v>
      </c>
      <c r="C6452" s="260">
        <v>495.67001299999998</v>
      </c>
      <c r="D6452" s="260">
        <v>493.67001299999998</v>
      </c>
      <c r="E6452" s="260">
        <v>495.67001299999998</v>
      </c>
      <c r="F6452" s="261">
        <v>495.67001299999998</v>
      </c>
      <c r="G6452" s="260">
        <v>313120000</v>
      </c>
      <c r="H6452" s="263">
        <f t="shared" si="100"/>
        <v>1.2119619276390694E-3</v>
      </c>
      <c r="I6452" s="262"/>
      <c r="J6452" s="266">
        <v>6450</v>
      </c>
      <c r="K6452">
        <v>1.2119619276390694E-3</v>
      </c>
      <c r="L6452" s="267">
        <v>8.2151370074141552E-3</v>
      </c>
    </row>
    <row r="6453" spans="1:12" ht="14.4" x14ac:dyDescent="0.3">
      <c r="A6453" s="8">
        <v>34779</v>
      </c>
      <c r="B6453" s="260">
        <v>496.14999399999999</v>
      </c>
      <c r="C6453" s="260">
        <v>499.19000199999999</v>
      </c>
      <c r="D6453" s="260">
        <v>494.040009</v>
      </c>
      <c r="E6453" s="260">
        <v>495.07000699999998</v>
      </c>
      <c r="F6453" s="261">
        <v>495.07000699999998</v>
      </c>
      <c r="G6453" s="260">
        <v>367110000</v>
      </c>
      <c r="H6453" s="263">
        <f t="shared" si="100"/>
        <v>-2.1566653921273209E-3</v>
      </c>
      <c r="I6453" s="262"/>
      <c r="J6453" s="266">
        <v>6451</v>
      </c>
      <c r="K6453">
        <v>-2.1566653921273209E-3</v>
      </c>
      <c r="L6453" s="267">
        <v>8.2172862574667761E-3</v>
      </c>
    </row>
    <row r="6454" spans="1:12" ht="14.4" x14ac:dyDescent="0.3">
      <c r="A6454" s="8">
        <v>34778</v>
      </c>
      <c r="B6454" s="260">
        <v>495.51998900000001</v>
      </c>
      <c r="C6454" s="260">
        <v>496.60998499999999</v>
      </c>
      <c r="D6454" s="260">
        <v>495.26998900000001</v>
      </c>
      <c r="E6454" s="260">
        <v>496.14001500000001</v>
      </c>
      <c r="F6454" s="261">
        <v>496.14001500000001</v>
      </c>
      <c r="G6454" s="260">
        <v>301740000</v>
      </c>
      <c r="H6454" s="263">
        <f t="shared" si="100"/>
        <v>1.251263347117962E-3</v>
      </c>
      <c r="I6454" s="262"/>
      <c r="J6454" s="266">
        <v>6452</v>
      </c>
      <c r="K6454">
        <v>1.251263347117962E-3</v>
      </c>
      <c r="L6454" s="267">
        <v>8.2200203336647622E-3</v>
      </c>
    </row>
    <row r="6455" spans="1:12" ht="14.4" x14ac:dyDescent="0.3">
      <c r="A6455" s="8">
        <v>34775</v>
      </c>
      <c r="B6455" s="260">
        <v>495.42999300000002</v>
      </c>
      <c r="C6455" s="260">
        <v>496.67001299999998</v>
      </c>
      <c r="D6455" s="260">
        <v>494.95001200000002</v>
      </c>
      <c r="E6455" s="260">
        <v>495.51998900000001</v>
      </c>
      <c r="F6455" s="261">
        <v>495.51998900000001</v>
      </c>
      <c r="G6455" s="260">
        <v>417380000</v>
      </c>
      <c r="H6455" s="263">
        <f t="shared" si="100"/>
        <v>2.2200803195729303E-4</v>
      </c>
      <c r="I6455" s="262"/>
      <c r="J6455" s="266">
        <v>6453</v>
      </c>
      <c r="K6455">
        <v>2.2200803195729303E-4</v>
      </c>
      <c r="L6455" s="267">
        <v>8.224261439464137E-3</v>
      </c>
    </row>
    <row r="6456" spans="1:12" ht="14.4" x14ac:dyDescent="0.3">
      <c r="A6456" s="8">
        <v>34774</v>
      </c>
      <c r="B6456" s="260">
        <v>491.86999500000002</v>
      </c>
      <c r="C6456" s="260">
        <v>495.73998999999998</v>
      </c>
      <c r="D6456" s="260">
        <v>491.77999899999998</v>
      </c>
      <c r="E6456" s="260">
        <v>495.41000400000001</v>
      </c>
      <c r="F6456" s="261">
        <v>495.41000400000001</v>
      </c>
      <c r="G6456" s="260">
        <v>336670000</v>
      </c>
      <c r="H6456" s="263">
        <f t="shared" si="100"/>
        <v>7.1765450193488397E-3</v>
      </c>
      <c r="I6456" s="262"/>
      <c r="J6456" s="266">
        <v>6454</v>
      </c>
      <c r="K6456">
        <v>7.1765450193488397E-3</v>
      </c>
      <c r="L6456" s="267">
        <v>8.2423314609692527E-3</v>
      </c>
    </row>
    <row r="6457" spans="1:12" ht="14.4" x14ac:dyDescent="0.3">
      <c r="A6457" s="8">
        <v>34773</v>
      </c>
      <c r="B6457" s="260">
        <v>492.89001500000001</v>
      </c>
      <c r="C6457" s="260">
        <v>492.89001500000001</v>
      </c>
      <c r="D6457" s="260">
        <v>490.82998700000002</v>
      </c>
      <c r="E6457" s="260">
        <v>491.88000499999998</v>
      </c>
      <c r="F6457" s="261">
        <v>491.88000499999998</v>
      </c>
      <c r="G6457" s="260">
        <v>309540000</v>
      </c>
      <c r="H6457" s="263">
        <f t="shared" si="100"/>
        <v>-2.0491589792096367E-3</v>
      </c>
      <c r="I6457" s="262"/>
      <c r="J6457" s="266">
        <v>6455</v>
      </c>
      <c r="K6457">
        <v>-2.0491589792096367E-3</v>
      </c>
      <c r="L6457" s="267">
        <v>8.2464999684284217E-3</v>
      </c>
    </row>
    <row r="6458" spans="1:12" ht="14.4" x14ac:dyDescent="0.3">
      <c r="A6458" s="8">
        <v>34772</v>
      </c>
      <c r="B6458" s="260">
        <v>490.04998799999998</v>
      </c>
      <c r="C6458" s="260">
        <v>493.69000199999999</v>
      </c>
      <c r="D6458" s="260">
        <v>490.04998799999998</v>
      </c>
      <c r="E6458" s="260">
        <v>492.89001500000001</v>
      </c>
      <c r="F6458" s="261">
        <v>492.89001500000001</v>
      </c>
      <c r="G6458" s="260">
        <v>346160000</v>
      </c>
      <c r="H6458" s="263">
        <f t="shared" si="100"/>
        <v>5.7953822457802416E-3</v>
      </c>
      <c r="I6458" s="262"/>
      <c r="J6458" s="266">
        <v>6456</v>
      </c>
      <c r="K6458">
        <v>5.7953822457802416E-3</v>
      </c>
      <c r="L6458" s="267">
        <v>8.2467986380091972E-3</v>
      </c>
    </row>
    <row r="6459" spans="1:12" ht="14.4" x14ac:dyDescent="0.3">
      <c r="A6459" s="8">
        <v>34771</v>
      </c>
      <c r="B6459" s="260">
        <v>489.57000699999998</v>
      </c>
      <c r="C6459" s="260">
        <v>491.27999899999998</v>
      </c>
      <c r="D6459" s="260">
        <v>489.35000600000001</v>
      </c>
      <c r="E6459" s="260">
        <v>490.04998799999998</v>
      </c>
      <c r="F6459" s="261">
        <v>490.04998799999998</v>
      </c>
      <c r="G6459" s="260">
        <v>275280000</v>
      </c>
      <c r="H6459" s="263">
        <f t="shared" si="100"/>
        <v>9.8041341000697658E-4</v>
      </c>
      <c r="I6459" s="262"/>
      <c r="J6459" s="266">
        <v>6457</v>
      </c>
      <c r="K6459">
        <v>9.8041341000697658E-4</v>
      </c>
      <c r="L6459" s="267">
        <v>8.2507501303063745E-3</v>
      </c>
    </row>
    <row r="6460" spans="1:12" ht="14.4" x14ac:dyDescent="0.3">
      <c r="A6460" s="8">
        <v>34768</v>
      </c>
      <c r="B6460" s="260">
        <v>483.16000400000001</v>
      </c>
      <c r="C6460" s="260">
        <v>490.36999500000002</v>
      </c>
      <c r="D6460" s="260">
        <v>483.16000400000001</v>
      </c>
      <c r="E6460" s="260">
        <v>489.57000699999998</v>
      </c>
      <c r="F6460" s="261">
        <v>489.57000699999998</v>
      </c>
      <c r="G6460" s="260">
        <v>382940000</v>
      </c>
      <c r="H6460" s="263">
        <f t="shared" si="100"/>
        <v>1.3266832823355884E-2</v>
      </c>
      <c r="I6460" s="262"/>
      <c r="J6460" s="266">
        <v>6458</v>
      </c>
      <c r="K6460">
        <v>1.3266832823355884E-2</v>
      </c>
      <c r="L6460" s="267">
        <v>8.2537181384805865E-3</v>
      </c>
    </row>
    <row r="6461" spans="1:12" ht="14.4" x14ac:dyDescent="0.3">
      <c r="A6461" s="8">
        <v>34767</v>
      </c>
      <c r="B6461" s="260">
        <v>483.14001500000001</v>
      </c>
      <c r="C6461" s="260">
        <v>483.73998999999998</v>
      </c>
      <c r="D6461" s="260">
        <v>482.04998799999998</v>
      </c>
      <c r="E6461" s="260">
        <v>483.16000400000001</v>
      </c>
      <c r="F6461" s="261">
        <v>483.16000400000001</v>
      </c>
      <c r="G6461" s="260">
        <v>319320000</v>
      </c>
      <c r="H6461" s="263">
        <f t="shared" si="100"/>
        <v>4.1373099680037023E-5</v>
      </c>
      <c r="I6461" s="262"/>
      <c r="J6461" s="266">
        <v>6459</v>
      </c>
      <c r="K6461">
        <v>4.1373099680037023E-5</v>
      </c>
      <c r="L6461" s="267">
        <v>8.2593835278253064E-3</v>
      </c>
    </row>
    <row r="6462" spans="1:12" ht="14.4" x14ac:dyDescent="0.3">
      <c r="A6462" s="8">
        <v>34766</v>
      </c>
      <c r="B6462" s="260">
        <v>482.11999500000002</v>
      </c>
      <c r="C6462" s="260">
        <v>484.07998700000002</v>
      </c>
      <c r="D6462" s="260">
        <v>481.57000699999998</v>
      </c>
      <c r="E6462" s="260">
        <v>483.14001500000001</v>
      </c>
      <c r="F6462" s="261">
        <v>483.14001500000001</v>
      </c>
      <c r="G6462" s="260">
        <v>349780000</v>
      </c>
      <c r="H6462" s="263">
        <f t="shared" si="100"/>
        <v>2.1156973587042123E-3</v>
      </c>
      <c r="I6462" s="262"/>
      <c r="J6462" s="266">
        <v>6460</v>
      </c>
      <c r="K6462">
        <v>2.1156973587042123E-3</v>
      </c>
      <c r="L6462" s="267">
        <v>8.2613306569384506E-3</v>
      </c>
    </row>
    <row r="6463" spans="1:12" ht="14.4" x14ac:dyDescent="0.3">
      <c r="A6463" s="8">
        <v>34765</v>
      </c>
      <c r="B6463" s="260">
        <v>485.63000499999998</v>
      </c>
      <c r="C6463" s="260">
        <v>485.63000499999998</v>
      </c>
      <c r="D6463" s="260">
        <v>479.70001200000002</v>
      </c>
      <c r="E6463" s="260">
        <v>482.11999500000002</v>
      </c>
      <c r="F6463" s="261">
        <v>482.11999500000002</v>
      </c>
      <c r="G6463" s="260">
        <v>355550000</v>
      </c>
      <c r="H6463" s="263">
        <f t="shared" si="100"/>
        <v>-7.2277453284624905E-3</v>
      </c>
      <c r="I6463" s="262"/>
      <c r="J6463" s="266">
        <v>6461</v>
      </c>
      <c r="K6463">
        <v>-7.2277453284624905E-3</v>
      </c>
      <c r="L6463" s="267">
        <v>8.265549512511617E-3</v>
      </c>
    </row>
    <row r="6464" spans="1:12" ht="14.4" x14ac:dyDescent="0.3">
      <c r="A6464" s="8">
        <v>34764</v>
      </c>
      <c r="B6464" s="260">
        <v>485.42001299999998</v>
      </c>
      <c r="C6464" s="260">
        <v>485.70001200000002</v>
      </c>
      <c r="D6464" s="260">
        <v>481.51998900000001</v>
      </c>
      <c r="E6464" s="260">
        <v>485.63000499999998</v>
      </c>
      <c r="F6464" s="261">
        <v>485.63000499999998</v>
      </c>
      <c r="G6464" s="260">
        <v>298870000</v>
      </c>
      <c r="H6464" s="263">
        <f t="shared" si="100"/>
        <v>4.3259856284499698E-4</v>
      </c>
      <c r="I6464" s="262"/>
      <c r="J6464" s="266">
        <v>6462</v>
      </c>
      <c r="K6464">
        <v>4.3259856284499698E-4</v>
      </c>
      <c r="L6464" s="267">
        <v>8.2678871223855668E-3</v>
      </c>
    </row>
    <row r="6465" spans="1:12" ht="14.4" x14ac:dyDescent="0.3">
      <c r="A6465" s="8">
        <v>34761</v>
      </c>
      <c r="B6465" s="260">
        <v>485.13000499999998</v>
      </c>
      <c r="C6465" s="260">
        <v>485.42001299999998</v>
      </c>
      <c r="D6465" s="260">
        <v>483.07000699999998</v>
      </c>
      <c r="E6465" s="260">
        <v>485.42001299999998</v>
      </c>
      <c r="F6465" s="261">
        <v>485.42001299999998</v>
      </c>
      <c r="G6465" s="260">
        <v>330840000</v>
      </c>
      <c r="H6465" s="263">
        <f t="shared" si="100"/>
        <v>5.9779439946205817E-4</v>
      </c>
      <c r="I6465" s="262"/>
      <c r="J6465" s="266">
        <v>6463</v>
      </c>
      <c r="K6465">
        <v>5.9779439946205817E-4</v>
      </c>
      <c r="L6465" s="267">
        <v>8.2682930998117139E-3</v>
      </c>
    </row>
    <row r="6466" spans="1:12" ht="14.4" x14ac:dyDescent="0.3">
      <c r="A6466" s="8">
        <v>34760</v>
      </c>
      <c r="B6466" s="260">
        <v>485.64999399999999</v>
      </c>
      <c r="C6466" s="260">
        <v>485.709991</v>
      </c>
      <c r="D6466" s="260">
        <v>483.19000199999999</v>
      </c>
      <c r="E6466" s="260">
        <v>485.13000499999998</v>
      </c>
      <c r="F6466" s="261">
        <v>485.13000499999998</v>
      </c>
      <c r="G6466" s="260">
        <v>330030000</v>
      </c>
      <c r="H6466" s="263">
        <f t="shared" si="100"/>
        <v>-1.0707073127236766E-3</v>
      </c>
      <c r="I6466" s="262"/>
      <c r="J6466" s="266">
        <v>6464</v>
      </c>
      <c r="K6466">
        <v>-1.0707073127236766E-3</v>
      </c>
      <c r="L6466" s="267">
        <v>8.2827470640634577E-3</v>
      </c>
    </row>
    <row r="6467" spans="1:12" ht="14.4" x14ac:dyDescent="0.3">
      <c r="A6467" s="8">
        <v>34759</v>
      </c>
      <c r="B6467" s="260">
        <v>487.39001500000001</v>
      </c>
      <c r="C6467" s="260">
        <v>487.82998700000002</v>
      </c>
      <c r="D6467" s="260">
        <v>484.92001299999998</v>
      </c>
      <c r="E6467" s="260">
        <v>485.64999399999999</v>
      </c>
      <c r="F6467" s="261">
        <v>485.64999399999999</v>
      </c>
      <c r="G6467" s="260">
        <v>362600000</v>
      </c>
      <c r="H6467" s="263">
        <f t="shared" si="100"/>
        <v>-3.5700792926584941E-3</v>
      </c>
      <c r="I6467" s="262"/>
      <c r="J6467" s="266">
        <v>6465</v>
      </c>
      <c r="K6467">
        <v>-3.5700792926584941E-3</v>
      </c>
      <c r="L6467" s="267">
        <v>8.2917694980454305E-3</v>
      </c>
    </row>
    <row r="6468" spans="1:12" ht="14.4" x14ac:dyDescent="0.3">
      <c r="A6468" s="8">
        <v>34758</v>
      </c>
      <c r="B6468" s="260">
        <v>483.80999800000001</v>
      </c>
      <c r="C6468" s="260">
        <v>487.44000199999999</v>
      </c>
      <c r="D6468" s="260">
        <v>483.76998900000001</v>
      </c>
      <c r="E6468" s="260">
        <v>487.39001500000001</v>
      </c>
      <c r="F6468" s="261">
        <v>487.39001500000001</v>
      </c>
      <c r="G6468" s="260">
        <v>317220000</v>
      </c>
      <c r="H6468" s="263">
        <f t="shared" ref="H6468:H6531" si="101">(F6468-F6469)/F6469</f>
        <v>7.3996341844923966E-3</v>
      </c>
      <c r="I6468" s="262"/>
      <c r="J6468" s="266">
        <v>6466</v>
      </c>
      <c r="K6468">
        <v>7.3996341844923966E-3</v>
      </c>
      <c r="L6468" s="267">
        <v>8.2945802255960221E-3</v>
      </c>
    </row>
    <row r="6469" spans="1:12" ht="14.4" x14ac:dyDescent="0.3">
      <c r="A6469" s="8">
        <v>34757</v>
      </c>
      <c r="B6469" s="260">
        <v>488.26001000000002</v>
      </c>
      <c r="C6469" s="260">
        <v>488.26001000000002</v>
      </c>
      <c r="D6469" s="260">
        <v>483.17999300000002</v>
      </c>
      <c r="E6469" s="260">
        <v>483.80999800000001</v>
      </c>
      <c r="F6469" s="261">
        <v>483.80999800000001</v>
      </c>
      <c r="G6469" s="260">
        <v>285790000</v>
      </c>
      <c r="H6469" s="263">
        <f t="shared" si="101"/>
        <v>-8.809463301595823E-3</v>
      </c>
      <c r="I6469" s="262"/>
      <c r="J6469" s="266">
        <v>6467</v>
      </c>
      <c r="K6469">
        <v>-8.809463301595823E-3</v>
      </c>
      <c r="L6469" s="267">
        <v>8.3033617885705947E-3</v>
      </c>
    </row>
    <row r="6470" spans="1:12" ht="14.4" x14ac:dyDescent="0.3">
      <c r="A6470" s="8">
        <v>34754</v>
      </c>
      <c r="B6470" s="260">
        <v>486.82000699999998</v>
      </c>
      <c r="C6470" s="260">
        <v>488.27999899999998</v>
      </c>
      <c r="D6470" s="260">
        <v>485.70001200000002</v>
      </c>
      <c r="E6470" s="260">
        <v>488.10998499999999</v>
      </c>
      <c r="F6470" s="261">
        <v>488.10998499999999</v>
      </c>
      <c r="G6470" s="260">
        <v>302930000</v>
      </c>
      <c r="H6470" s="263">
        <f t="shared" si="101"/>
        <v>2.4644821222444624E-3</v>
      </c>
      <c r="I6470" s="262"/>
      <c r="J6470" s="266">
        <v>6468</v>
      </c>
      <c r="K6470">
        <v>2.4644821222444624E-3</v>
      </c>
      <c r="L6470" s="267">
        <v>8.3122169425606778E-3</v>
      </c>
    </row>
    <row r="6471" spans="1:12" ht="14.4" x14ac:dyDescent="0.3">
      <c r="A6471" s="8">
        <v>34753</v>
      </c>
      <c r="B6471" s="260">
        <v>485.07000699999998</v>
      </c>
      <c r="C6471" s="260">
        <v>489.19000199999999</v>
      </c>
      <c r="D6471" s="260">
        <v>485.07000699999998</v>
      </c>
      <c r="E6471" s="260">
        <v>486.91000400000001</v>
      </c>
      <c r="F6471" s="261">
        <v>486.91000400000001</v>
      </c>
      <c r="G6471" s="260">
        <v>394280000</v>
      </c>
      <c r="H6471" s="263">
        <f t="shared" si="101"/>
        <v>3.7932607117472004E-3</v>
      </c>
      <c r="I6471" s="262"/>
      <c r="J6471" s="266">
        <v>6469</v>
      </c>
      <c r="K6471">
        <v>3.7932607117472004E-3</v>
      </c>
      <c r="L6471" s="267">
        <v>8.31271028307797E-3</v>
      </c>
    </row>
    <row r="6472" spans="1:12" ht="14.4" x14ac:dyDescent="0.3">
      <c r="A6472" s="8">
        <v>34752</v>
      </c>
      <c r="B6472" s="260">
        <v>482.73998999999998</v>
      </c>
      <c r="C6472" s="260">
        <v>486.14999399999999</v>
      </c>
      <c r="D6472" s="260">
        <v>482.45001200000002</v>
      </c>
      <c r="E6472" s="260">
        <v>485.07000699999998</v>
      </c>
      <c r="F6472" s="261">
        <v>485.07000699999998</v>
      </c>
      <c r="G6472" s="260">
        <v>339460000</v>
      </c>
      <c r="H6472" s="263">
        <f t="shared" si="101"/>
        <v>4.8682590220659834E-3</v>
      </c>
      <c r="I6472" s="262"/>
      <c r="J6472" s="266">
        <v>6470</v>
      </c>
      <c r="K6472">
        <v>4.8682590220659834E-3</v>
      </c>
      <c r="L6472" s="267">
        <v>8.3202158758713743E-3</v>
      </c>
    </row>
    <row r="6473" spans="1:12" ht="14.4" x14ac:dyDescent="0.3">
      <c r="A6473" s="8">
        <v>34751</v>
      </c>
      <c r="B6473" s="260">
        <v>481.95001200000002</v>
      </c>
      <c r="C6473" s="260">
        <v>483.26001000000002</v>
      </c>
      <c r="D6473" s="260">
        <v>481.94000199999999</v>
      </c>
      <c r="E6473" s="260">
        <v>482.72000100000002</v>
      </c>
      <c r="F6473" s="261">
        <v>482.72000100000002</v>
      </c>
      <c r="G6473" s="260">
        <v>308090000</v>
      </c>
      <c r="H6473" s="263">
        <f t="shared" si="101"/>
        <v>1.5561134478160187E-3</v>
      </c>
      <c r="I6473" s="262"/>
      <c r="J6473" s="266">
        <v>6471</v>
      </c>
      <c r="K6473">
        <v>1.5561134478160187E-3</v>
      </c>
      <c r="L6473" s="267">
        <v>8.3259256494796641E-3</v>
      </c>
    </row>
    <row r="6474" spans="1:12" ht="14.4" x14ac:dyDescent="0.3">
      <c r="A6474" s="8">
        <v>34747</v>
      </c>
      <c r="B6474" s="260">
        <v>485.14999399999999</v>
      </c>
      <c r="C6474" s="260">
        <v>485.22000100000002</v>
      </c>
      <c r="D6474" s="260">
        <v>481.97000100000002</v>
      </c>
      <c r="E6474" s="260">
        <v>481.97000100000002</v>
      </c>
      <c r="F6474" s="261">
        <v>481.97000100000002</v>
      </c>
      <c r="G6474" s="260">
        <v>347970000</v>
      </c>
      <c r="H6474" s="263">
        <f t="shared" si="101"/>
        <v>-6.6979926493178502E-3</v>
      </c>
      <c r="I6474" s="262"/>
      <c r="J6474" s="266">
        <v>6472</v>
      </c>
      <c r="K6474">
        <v>-6.6979926493178502E-3</v>
      </c>
      <c r="L6474" s="267">
        <v>8.3403481649886348E-3</v>
      </c>
    </row>
    <row r="6475" spans="1:12" ht="14.4" x14ac:dyDescent="0.3">
      <c r="A6475" s="8">
        <v>34746</v>
      </c>
      <c r="B6475" s="260">
        <v>484.55999800000001</v>
      </c>
      <c r="C6475" s="260">
        <v>485.22000100000002</v>
      </c>
      <c r="D6475" s="260">
        <v>483.04998799999998</v>
      </c>
      <c r="E6475" s="260">
        <v>485.22000100000002</v>
      </c>
      <c r="F6475" s="261">
        <v>485.22000100000002</v>
      </c>
      <c r="G6475" s="260">
        <v>360990000</v>
      </c>
      <c r="H6475" s="263">
        <f t="shared" si="101"/>
        <v>1.4033763721666729E-3</v>
      </c>
      <c r="I6475" s="262"/>
      <c r="J6475" s="266">
        <v>6473</v>
      </c>
      <c r="K6475">
        <v>1.4033763721666729E-3</v>
      </c>
      <c r="L6475" s="267">
        <v>8.3406984653680519E-3</v>
      </c>
    </row>
    <row r="6476" spans="1:12" ht="14.4" x14ac:dyDescent="0.3">
      <c r="A6476" s="8">
        <v>34745</v>
      </c>
      <c r="B6476" s="260">
        <v>482.54998799999998</v>
      </c>
      <c r="C6476" s="260">
        <v>485.540009</v>
      </c>
      <c r="D6476" s="260">
        <v>481.76998900000001</v>
      </c>
      <c r="E6476" s="260">
        <v>484.540009</v>
      </c>
      <c r="F6476" s="261">
        <v>484.540009</v>
      </c>
      <c r="G6476" s="260">
        <v>378040000</v>
      </c>
      <c r="H6476" s="263">
        <f t="shared" si="101"/>
        <v>4.1239686032279272E-3</v>
      </c>
      <c r="I6476" s="262"/>
      <c r="J6476" s="266">
        <v>6474</v>
      </c>
      <c r="K6476">
        <v>4.1239686032279272E-3</v>
      </c>
      <c r="L6476" s="267">
        <v>8.340870830020275E-3</v>
      </c>
    </row>
    <row r="6477" spans="1:12" ht="14.4" x14ac:dyDescent="0.3">
      <c r="A6477" s="8">
        <v>34744</v>
      </c>
      <c r="B6477" s="260">
        <v>481.64999399999999</v>
      </c>
      <c r="C6477" s="260">
        <v>482.94000199999999</v>
      </c>
      <c r="D6477" s="260">
        <v>480.89001500000001</v>
      </c>
      <c r="E6477" s="260">
        <v>482.54998799999998</v>
      </c>
      <c r="F6477" s="261">
        <v>482.54998799999998</v>
      </c>
      <c r="G6477" s="260">
        <v>300720000</v>
      </c>
      <c r="H6477" s="263">
        <f t="shared" si="101"/>
        <v>1.8685643334607671E-3</v>
      </c>
      <c r="I6477" s="262"/>
      <c r="J6477" s="266">
        <v>6475</v>
      </c>
      <c r="K6477">
        <v>1.8685643334607671E-3</v>
      </c>
      <c r="L6477" s="267">
        <v>8.342383210353058E-3</v>
      </c>
    </row>
    <row r="6478" spans="1:12" ht="14.4" x14ac:dyDescent="0.3">
      <c r="A6478" s="8">
        <v>34743</v>
      </c>
      <c r="B6478" s="260">
        <v>481.459991</v>
      </c>
      <c r="C6478" s="260">
        <v>482.85998499999999</v>
      </c>
      <c r="D6478" s="260">
        <v>481.07000699999998</v>
      </c>
      <c r="E6478" s="260">
        <v>481.64999399999999</v>
      </c>
      <c r="F6478" s="261">
        <v>481.64999399999999</v>
      </c>
      <c r="G6478" s="260">
        <v>256270000</v>
      </c>
      <c r="H6478" s="263">
        <f t="shared" si="101"/>
        <v>3.9463922974233211E-4</v>
      </c>
      <c r="I6478" s="262"/>
      <c r="J6478" s="266">
        <v>6476</v>
      </c>
      <c r="K6478">
        <v>3.9463922974233211E-4</v>
      </c>
      <c r="L6478" s="267">
        <v>8.3472288260190847E-3</v>
      </c>
    </row>
    <row r="6479" spans="1:12" ht="14.4" x14ac:dyDescent="0.3">
      <c r="A6479" s="8">
        <v>34740</v>
      </c>
      <c r="B6479" s="260">
        <v>480.19000199999999</v>
      </c>
      <c r="C6479" s="260">
        <v>481.959991</v>
      </c>
      <c r="D6479" s="260">
        <v>479.52999899999998</v>
      </c>
      <c r="E6479" s="260">
        <v>481.459991</v>
      </c>
      <c r="F6479" s="261">
        <v>481.459991</v>
      </c>
      <c r="G6479" s="260">
        <v>295600000</v>
      </c>
      <c r="H6479" s="263">
        <f t="shared" si="101"/>
        <v>2.6447635200868044E-3</v>
      </c>
      <c r="I6479" s="262"/>
      <c r="J6479" s="266">
        <v>6477</v>
      </c>
      <c r="K6479">
        <v>2.6447635200868044E-3</v>
      </c>
      <c r="L6479" s="267">
        <v>8.3476086413243368E-3</v>
      </c>
    </row>
    <row r="6480" spans="1:12" ht="14.4" x14ac:dyDescent="0.3">
      <c r="A6480" s="8">
        <v>34739</v>
      </c>
      <c r="B6480" s="260">
        <v>481.19000199999999</v>
      </c>
      <c r="C6480" s="260">
        <v>482</v>
      </c>
      <c r="D6480" s="260">
        <v>479.91000400000001</v>
      </c>
      <c r="E6480" s="260">
        <v>480.19000199999999</v>
      </c>
      <c r="F6480" s="261">
        <v>480.19000199999999</v>
      </c>
      <c r="G6480" s="260">
        <v>325570000</v>
      </c>
      <c r="H6480" s="263">
        <f t="shared" si="101"/>
        <v>-2.0781811671972353E-3</v>
      </c>
      <c r="I6480" s="262"/>
      <c r="J6480" s="266">
        <v>6478</v>
      </c>
      <c r="K6480">
        <v>-2.0781811671972353E-3</v>
      </c>
      <c r="L6480" s="267">
        <v>8.3625012228518789E-3</v>
      </c>
    </row>
    <row r="6481" spans="1:12" ht="14.4" x14ac:dyDescent="0.3">
      <c r="A6481" s="8">
        <v>34738</v>
      </c>
      <c r="B6481" s="260">
        <v>480.80999800000001</v>
      </c>
      <c r="C6481" s="260">
        <v>482.60000600000001</v>
      </c>
      <c r="D6481" s="260">
        <v>480.39999399999999</v>
      </c>
      <c r="E6481" s="260">
        <v>481.19000199999999</v>
      </c>
      <c r="F6481" s="261">
        <v>481.19000199999999</v>
      </c>
      <c r="G6481" s="260">
        <v>318430000</v>
      </c>
      <c r="H6481" s="263">
        <f t="shared" si="101"/>
        <v>7.9034130234535043E-4</v>
      </c>
      <c r="I6481" s="262"/>
      <c r="J6481" s="266">
        <v>6479</v>
      </c>
      <c r="K6481">
        <v>7.9034130234535043E-4</v>
      </c>
      <c r="L6481" s="267">
        <v>8.3665531691350901E-3</v>
      </c>
    </row>
    <row r="6482" spans="1:12" ht="14.4" x14ac:dyDescent="0.3">
      <c r="A6482" s="8">
        <v>34737</v>
      </c>
      <c r="B6482" s="260">
        <v>481.14001500000001</v>
      </c>
      <c r="C6482" s="260">
        <v>481.32000699999998</v>
      </c>
      <c r="D6482" s="260">
        <v>479.69000199999999</v>
      </c>
      <c r="E6482" s="260">
        <v>480.80999800000001</v>
      </c>
      <c r="F6482" s="261">
        <v>480.80999800000001</v>
      </c>
      <c r="G6482" s="260">
        <v>314660000</v>
      </c>
      <c r="H6482" s="263">
        <f t="shared" si="101"/>
        <v>-6.8590636760901714E-4</v>
      </c>
      <c r="I6482" s="262"/>
      <c r="J6482" s="266">
        <v>6480</v>
      </c>
      <c r="K6482">
        <v>-6.8590636760901714E-4</v>
      </c>
      <c r="L6482" s="267">
        <v>8.3747529689331014E-3</v>
      </c>
    </row>
    <row r="6483" spans="1:12" ht="14.4" x14ac:dyDescent="0.3">
      <c r="A6483" s="8">
        <v>34736</v>
      </c>
      <c r="B6483" s="260">
        <v>478.64001500000001</v>
      </c>
      <c r="C6483" s="260">
        <v>481.95001200000002</v>
      </c>
      <c r="D6483" s="260">
        <v>478.35998499999999</v>
      </c>
      <c r="E6483" s="260">
        <v>481.14001500000001</v>
      </c>
      <c r="F6483" s="261">
        <v>481.14001500000001</v>
      </c>
      <c r="G6483" s="260">
        <v>325660000</v>
      </c>
      <c r="H6483" s="263">
        <f t="shared" si="101"/>
        <v>5.2021749320235299E-3</v>
      </c>
      <c r="I6483" s="262"/>
      <c r="J6483" s="266">
        <v>6481</v>
      </c>
      <c r="K6483">
        <v>5.2021749320235299E-3</v>
      </c>
      <c r="L6483" s="267">
        <v>8.3788028763996901E-3</v>
      </c>
    </row>
    <row r="6484" spans="1:12" ht="14.4" x14ac:dyDescent="0.3">
      <c r="A6484" s="8">
        <v>34733</v>
      </c>
      <c r="B6484" s="260">
        <v>472.77999899999998</v>
      </c>
      <c r="C6484" s="260">
        <v>479.91000400000001</v>
      </c>
      <c r="D6484" s="260">
        <v>472.77999899999998</v>
      </c>
      <c r="E6484" s="260">
        <v>478.64999399999999</v>
      </c>
      <c r="F6484" s="261">
        <v>478.64999399999999</v>
      </c>
      <c r="G6484" s="260">
        <v>441000000</v>
      </c>
      <c r="H6484" s="263">
        <f t="shared" si="101"/>
        <v>1.2394477227626852E-2</v>
      </c>
      <c r="I6484" s="262"/>
      <c r="J6484" s="266">
        <v>6482</v>
      </c>
      <c r="K6484">
        <v>1.2394477227626852E-2</v>
      </c>
      <c r="L6484" s="267">
        <v>8.3826549736770329E-3</v>
      </c>
    </row>
    <row r="6485" spans="1:12" ht="14.4" x14ac:dyDescent="0.3">
      <c r="A6485" s="8">
        <v>34732</v>
      </c>
      <c r="B6485" s="260">
        <v>470.39999399999999</v>
      </c>
      <c r="C6485" s="260">
        <v>472.790009</v>
      </c>
      <c r="D6485" s="260">
        <v>469.95001200000002</v>
      </c>
      <c r="E6485" s="260">
        <v>472.790009</v>
      </c>
      <c r="F6485" s="261">
        <v>472.790009</v>
      </c>
      <c r="G6485" s="260">
        <v>322110000</v>
      </c>
      <c r="H6485" s="263">
        <f t="shared" si="101"/>
        <v>5.0808142654865879E-3</v>
      </c>
      <c r="I6485" s="262"/>
      <c r="J6485" s="266">
        <v>6483</v>
      </c>
      <c r="K6485">
        <v>5.0808142654865879E-3</v>
      </c>
      <c r="L6485" s="267">
        <v>8.39398382870837E-3</v>
      </c>
    </row>
    <row r="6486" spans="1:12" ht="14.4" x14ac:dyDescent="0.3">
      <c r="A6486" s="8">
        <v>34731</v>
      </c>
      <c r="B6486" s="260">
        <v>470.42001299999998</v>
      </c>
      <c r="C6486" s="260">
        <v>472.75</v>
      </c>
      <c r="D6486" s="260">
        <v>469.290009</v>
      </c>
      <c r="E6486" s="260">
        <v>470.39999399999999</v>
      </c>
      <c r="F6486" s="261">
        <v>470.39999399999999</v>
      </c>
      <c r="G6486" s="260">
        <v>395310000</v>
      </c>
      <c r="H6486" s="263">
        <f t="shared" si="101"/>
        <v>-4.2555587446894367E-5</v>
      </c>
      <c r="I6486" s="262"/>
      <c r="J6486" s="266">
        <v>6484</v>
      </c>
      <c r="K6486">
        <v>-4.2555587446894367E-5</v>
      </c>
      <c r="L6486" s="267">
        <v>8.4036354297898561E-3</v>
      </c>
    </row>
    <row r="6487" spans="1:12" ht="14.4" x14ac:dyDescent="0.3">
      <c r="A6487" s="8">
        <v>34730</v>
      </c>
      <c r="B6487" s="260">
        <v>468.51001000000002</v>
      </c>
      <c r="C6487" s="260">
        <v>471.02999899999998</v>
      </c>
      <c r="D6487" s="260">
        <v>468.17999300000002</v>
      </c>
      <c r="E6487" s="260">
        <v>470.42001299999998</v>
      </c>
      <c r="F6487" s="261">
        <v>470.42001299999998</v>
      </c>
      <c r="G6487" s="260">
        <v>411590000</v>
      </c>
      <c r="H6487" s="263">
        <f t="shared" si="101"/>
        <v>4.0767602809595477E-3</v>
      </c>
      <c r="I6487" s="262"/>
      <c r="J6487" s="266">
        <v>6485</v>
      </c>
      <c r="K6487">
        <v>4.0767602809595477E-3</v>
      </c>
      <c r="L6487" s="267">
        <v>8.4069389276431299E-3</v>
      </c>
    </row>
    <row r="6488" spans="1:12" ht="14.4" x14ac:dyDescent="0.3">
      <c r="A6488" s="8">
        <v>34729</v>
      </c>
      <c r="B6488" s="260">
        <v>470.39001500000001</v>
      </c>
      <c r="C6488" s="260">
        <v>470.51998900000001</v>
      </c>
      <c r="D6488" s="260">
        <v>467.48998999999998</v>
      </c>
      <c r="E6488" s="260">
        <v>468.51001000000002</v>
      </c>
      <c r="F6488" s="261">
        <v>468.51001000000002</v>
      </c>
      <c r="G6488" s="260">
        <v>318550000</v>
      </c>
      <c r="H6488" s="263">
        <f t="shared" si="101"/>
        <v>-3.9966941049970686E-3</v>
      </c>
      <c r="I6488" s="262"/>
      <c r="J6488" s="266">
        <v>6486</v>
      </c>
      <c r="K6488">
        <v>-3.9966941049970686E-3</v>
      </c>
      <c r="L6488" s="267">
        <v>8.4109901230449355E-3</v>
      </c>
    </row>
    <row r="6489" spans="1:12" ht="14.4" x14ac:dyDescent="0.3">
      <c r="A6489" s="8">
        <v>34726</v>
      </c>
      <c r="B6489" s="260">
        <v>468.32000699999998</v>
      </c>
      <c r="C6489" s="260">
        <v>471.35998499999999</v>
      </c>
      <c r="D6489" s="260">
        <v>468.32000699999998</v>
      </c>
      <c r="E6489" s="260">
        <v>470.39001500000001</v>
      </c>
      <c r="F6489" s="261">
        <v>470.39001500000001</v>
      </c>
      <c r="G6489" s="260">
        <v>339510000</v>
      </c>
      <c r="H6489" s="263">
        <f t="shared" si="101"/>
        <v>4.4200716797478824E-3</v>
      </c>
      <c r="I6489" s="262"/>
      <c r="J6489" s="266">
        <v>6487</v>
      </c>
      <c r="K6489">
        <v>4.4200716797478824E-3</v>
      </c>
      <c r="L6489" s="267">
        <v>8.4130639691262811E-3</v>
      </c>
    </row>
    <row r="6490" spans="1:12" ht="14.4" x14ac:dyDescent="0.3">
      <c r="A6490" s="8">
        <v>34725</v>
      </c>
      <c r="B6490" s="260">
        <v>467.44000199999999</v>
      </c>
      <c r="C6490" s="260">
        <v>468.61999500000002</v>
      </c>
      <c r="D6490" s="260">
        <v>466.89999399999999</v>
      </c>
      <c r="E6490" s="260">
        <v>468.32000699999998</v>
      </c>
      <c r="F6490" s="261">
        <v>468.32000699999998</v>
      </c>
      <c r="G6490" s="260">
        <v>304730000</v>
      </c>
      <c r="H6490" s="263">
        <f t="shared" si="101"/>
        <v>1.8826052460952686E-3</v>
      </c>
      <c r="I6490" s="262"/>
      <c r="J6490" s="266">
        <v>6488</v>
      </c>
      <c r="K6490">
        <v>1.8826052460952686E-3</v>
      </c>
      <c r="L6490" s="267">
        <v>8.4150360165606199E-3</v>
      </c>
    </row>
    <row r="6491" spans="1:12" ht="14.4" x14ac:dyDescent="0.3">
      <c r="A6491" s="8">
        <v>34724</v>
      </c>
      <c r="B6491" s="260">
        <v>465.85998499999999</v>
      </c>
      <c r="C6491" s="260">
        <v>469.51001000000002</v>
      </c>
      <c r="D6491" s="260">
        <v>464.39999399999999</v>
      </c>
      <c r="E6491" s="260">
        <v>467.44000199999999</v>
      </c>
      <c r="F6491" s="261">
        <v>467.44000199999999</v>
      </c>
      <c r="G6491" s="260">
        <v>342610000</v>
      </c>
      <c r="H6491" s="263">
        <f t="shared" si="101"/>
        <v>3.3916134694418924E-3</v>
      </c>
      <c r="I6491" s="262"/>
      <c r="J6491" s="266">
        <v>6489</v>
      </c>
      <c r="K6491">
        <v>3.3916134694418924E-3</v>
      </c>
      <c r="L6491" s="267">
        <v>8.4195625752575189E-3</v>
      </c>
    </row>
    <row r="6492" spans="1:12" ht="14.4" x14ac:dyDescent="0.3">
      <c r="A6492" s="8">
        <v>34723</v>
      </c>
      <c r="B6492" s="260">
        <v>465.80999800000001</v>
      </c>
      <c r="C6492" s="260">
        <v>466.88000499999998</v>
      </c>
      <c r="D6492" s="260">
        <v>465.47000100000002</v>
      </c>
      <c r="E6492" s="260">
        <v>465.85998499999999</v>
      </c>
      <c r="F6492" s="261">
        <v>465.85998499999999</v>
      </c>
      <c r="G6492" s="260">
        <v>315430000</v>
      </c>
      <c r="H6492" s="263">
        <f t="shared" si="101"/>
        <v>8.5822848738266333E-5</v>
      </c>
      <c r="I6492" s="262"/>
      <c r="J6492" s="266">
        <v>6490</v>
      </c>
      <c r="K6492">
        <v>8.5822848738266333E-5</v>
      </c>
      <c r="L6492" s="267">
        <v>8.4238042696910785E-3</v>
      </c>
    </row>
    <row r="6493" spans="1:12" ht="14.4" x14ac:dyDescent="0.3">
      <c r="A6493" s="8">
        <v>34722</v>
      </c>
      <c r="B6493" s="260">
        <v>464.77999899999998</v>
      </c>
      <c r="C6493" s="260">
        <v>466.23001099999999</v>
      </c>
      <c r="D6493" s="260">
        <v>461.14001500000001</v>
      </c>
      <c r="E6493" s="260">
        <v>465.82000699999998</v>
      </c>
      <c r="F6493" s="261">
        <v>465.82000699999998</v>
      </c>
      <c r="G6493" s="260">
        <v>325830000</v>
      </c>
      <c r="H6493" s="263">
        <f t="shared" si="101"/>
        <v>2.2376350149267078E-3</v>
      </c>
      <c r="I6493" s="262"/>
      <c r="J6493" s="266">
        <v>6491</v>
      </c>
      <c r="K6493">
        <v>2.2376350149267078E-3</v>
      </c>
      <c r="L6493" s="267">
        <v>8.4351811703334487E-3</v>
      </c>
    </row>
    <row r="6494" spans="1:12" ht="14.4" x14ac:dyDescent="0.3">
      <c r="A6494" s="8">
        <v>34719</v>
      </c>
      <c r="B6494" s="260">
        <v>466.95001200000002</v>
      </c>
      <c r="C6494" s="260">
        <v>466.98998999999998</v>
      </c>
      <c r="D6494" s="260">
        <v>463.98998999999998</v>
      </c>
      <c r="E6494" s="260">
        <v>464.77999899999998</v>
      </c>
      <c r="F6494" s="261">
        <v>464.77999899999998</v>
      </c>
      <c r="G6494" s="260">
        <v>378190000</v>
      </c>
      <c r="H6494" s="263">
        <f t="shared" si="101"/>
        <v>-4.6472062195814651E-3</v>
      </c>
      <c r="I6494" s="262"/>
      <c r="J6494" s="266">
        <v>6492</v>
      </c>
      <c r="K6494">
        <v>-4.6472062195814651E-3</v>
      </c>
      <c r="L6494" s="267">
        <v>8.4375587364663319E-3</v>
      </c>
    </row>
    <row r="6495" spans="1:12" ht="14.4" x14ac:dyDescent="0.3">
      <c r="A6495" s="8">
        <v>34718</v>
      </c>
      <c r="B6495" s="260">
        <v>469.72000100000002</v>
      </c>
      <c r="C6495" s="260">
        <v>469.72000100000002</v>
      </c>
      <c r="D6495" s="260">
        <v>466.39999399999999</v>
      </c>
      <c r="E6495" s="260">
        <v>466.95001200000002</v>
      </c>
      <c r="F6495" s="261">
        <v>466.95001200000002</v>
      </c>
      <c r="G6495" s="260">
        <v>297220000</v>
      </c>
      <c r="H6495" s="263">
        <f t="shared" si="101"/>
        <v>-5.8759214257377524E-3</v>
      </c>
      <c r="I6495" s="262"/>
      <c r="J6495" s="266">
        <v>6493</v>
      </c>
      <c r="K6495">
        <v>-5.8759214257377524E-3</v>
      </c>
      <c r="L6495" s="267">
        <v>8.446267805914523E-3</v>
      </c>
    </row>
    <row r="6496" spans="1:12" ht="14.4" x14ac:dyDescent="0.3">
      <c r="A6496" s="8">
        <v>34717</v>
      </c>
      <c r="B6496" s="260">
        <v>470.04998799999998</v>
      </c>
      <c r="C6496" s="260">
        <v>470.42999300000002</v>
      </c>
      <c r="D6496" s="260">
        <v>468.02999899999998</v>
      </c>
      <c r="E6496" s="260">
        <v>469.709991</v>
      </c>
      <c r="F6496" s="261">
        <v>469.709991</v>
      </c>
      <c r="G6496" s="260">
        <v>344660000</v>
      </c>
      <c r="H6496" s="263">
        <f t="shared" si="101"/>
        <v>-7.2332094177179852E-4</v>
      </c>
      <c r="I6496" s="262"/>
      <c r="J6496" s="266">
        <v>6494</v>
      </c>
      <c r="K6496">
        <v>-7.2332094177179852E-4</v>
      </c>
      <c r="L6496" s="267">
        <v>8.4602813199222259E-3</v>
      </c>
    </row>
    <row r="6497" spans="1:12" ht="14.4" x14ac:dyDescent="0.3">
      <c r="A6497" s="8">
        <v>34716</v>
      </c>
      <c r="B6497" s="260">
        <v>469.38000499999998</v>
      </c>
      <c r="C6497" s="260">
        <v>470.14999399999999</v>
      </c>
      <c r="D6497" s="260">
        <v>468.19000199999999</v>
      </c>
      <c r="E6497" s="260">
        <v>470.04998799999998</v>
      </c>
      <c r="F6497" s="261">
        <v>470.04998799999998</v>
      </c>
      <c r="G6497" s="260">
        <v>331520000</v>
      </c>
      <c r="H6497" s="263">
        <f t="shared" si="101"/>
        <v>1.4273786545296108E-3</v>
      </c>
      <c r="I6497" s="262"/>
      <c r="J6497" s="266">
        <v>6495</v>
      </c>
      <c r="K6497">
        <v>1.4273786545296108E-3</v>
      </c>
      <c r="L6497" s="267">
        <v>8.4615262010018649E-3</v>
      </c>
    </row>
    <row r="6498" spans="1:12" ht="14.4" x14ac:dyDescent="0.3">
      <c r="A6498" s="8">
        <v>34715</v>
      </c>
      <c r="B6498" s="260">
        <v>465.97000100000002</v>
      </c>
      <c r="C6498" s="260">
        <v>470.39001500000001</v>
      </c>
      <c r="D6498" s="260">
        <v>465.97000100000002</v>
      </c>
      <c r="E6498" s="260">
        <v>469.38000499999998</v>
      </c>
      <c r="F6498" s="261">
        <v>469.38000499999998</v>
      </c>
      <c r="G6498" s="260">
        <v>315810000</v>
      </c>
      <c r="H6498" s="263">
        <f t="shared" si="101"/>
        <v>7.3180762552994437E-3</v>
      </c>
      <c r="I6498" s="262"/>
      <c r="J6498" s="266">
        <v>6496</v>
      </c>
      <c r="K6498">
        <v>7.3180762552994437E-3</v>
      </c>
      <c r="L6498" s="267">
        <v>8.4650897975053034E-3</v>
      </c>
    </row>
    <row r="6499" spans="1:12" ht="14.4" x14ac:dyDescent="0.3">
      <c r="A6499" s="8">
        <v>34712</v>
      </c>
      <c r="B6499" s="260">
        <v>461.64001500000001</v>
      </c>
      <c r="C6499" s="260">
        <v>466.42999300000002</v>
      </c>
      <c r="D6499" s="260">
        <v>461.64001500000001</v>
      </c>
      <c r="E6499" s="260">
        <v>465.97000100000002</v>
      </c>
      <c r="F6499" s="261">
        <v>465.97000100000002</v>
      </c>
      <c r="G6499" s="260">
        <v>336740000</v>
      </c>
      <c r="H6499" s="263">
        <f t="shared" si="101"/>
        <v>9.379572522542309E-3</v>
      </c>
      <c r="I6499" s="262"/>
      <c r="J6499" s="266">
        <v>6497</v>
      </c>
      <c r="K6499">
        <v>9.379572522542309E-3</v>
      </c>
      <c r="L6499" s="267">
        <v>8.4812816194133941E-3</v>
      </c>
    </row>
    <row r="6500" spans="1:12" ht="14.4" x14ac:dyDescent="0.3">
      <c r="A6500" s="8">
        <v>34711</v>
      </c>
      <c r="B6500" s="260">
        <v>461.64001500000001</v>
      </c>
      <c r="C6500" s="260">
        <v>461.92999300000002</v>
      </c>
      <c r="D6500" s="260">
        <v>460.63000499999998</v>
      </c>
      <c r="E6500" s="260">
        <v>461.64001500000001</v>
      </c>
      <c r="F6500" s="261">
        <v>461.64001500000001</v>
      </c>
      <c r="G6500" s="260">
        <v>313040000</v>
      </c>
      <c r="H6500" s="263">
        <f t="shared" si="101"/>
        <v>-4.3298097792351925E-5</v>
      </c>
      <c r="I6500" s="262"/>
      <c r="J6500" s="266">
        <v>6498</v>
      </c>
      <c r="K6500">
        <v>-4.3298097792351925E-5</v>
      </c>
      <c r="L6500" s="267">
        <v>8.4865752817530268E-3</v>
      </c>
    </row>
    <row r="6501" spans="1:12" ht="14.4" x14ac:dyDescent="0.3">
      <c r="A6501" s="8">
        <v>34710</v>
      </c>
      <c r="B6501" s="260">
        <v>461.67999300000002</v>
      </c>
      <c r="C6501" s="260">
        <v>463.60998499999999</v>
      </c>
      <c r="D6501" s="260">
        <v>458.64999399999999</v>
      </c>
      <c r="E6501" s="260">
        <v>461.66000400000001</v>
      </c>
      <c r="F6501" s="261">
        <v>461.66000400000001</v>
      </c>
      <c r="G6501" s="260">
        <v>346310000</v>
      </c>
      <c r="H6501" s="263">
        <f t="shared" si="101"/>
        <v>-4.3296223148248015E-5</v>
      </c>
      <c r="I6501" s="262"/>
      <c r="J6501" s="266">
        <v>6499</v>
      </c>
      <c r="K6501">
        <v>-4.3296223148248015E-5</v>
      </c>
      <c r="L6501" s="267">
        <v>8.4886941971221846E-3</v>
      </c>
    </row>
    <row r="6502" spans="1:12" ht="14.4" x14ac:dyDescent="0.3">
      <c r="A6502" s="8">
        <v>34709</v>
      </c>
      <c r="B6502" s="260">
        <v>460.89999399999999</v>
      </c>
      <c r="C6502" s="260">
        <v>464.58999599999999</v>
      </c>
      <c r="D6502" s="260">
        <v>460.89999399999999</v>
      </c>
      <c r="E6502" s="260">
        <v>461.67999300000002</v>
      </c>
      <c r="F6502" s="261">
        <v>461.67999300000002</v>
      </c>
      <c r="G6502" s="260">
        <v>352450000</v>
      </c>
      <c r="H6502" s="263">
        <f t="shared" si="101"/>
        <v>1.8445110430715256E-3</v>
      </c>
      <c r="I6502" s="262"/>
      <c r="J6502" s="266">
        <v>6500</v>
      </c>
      <c r="K6502">
        <v>1.8445110430715256E-3</v>
      </c>
      <c r="L6502" s="267">
        <v>8.4902944845750578E-3</v>
      </c>
    </row>
    <row r="6503" spans="1:12" ht="14.4" x14ac:dyDescent="0.3">
      <c r="A6503" s="8">
        <v>34708</v>
      </c>
      <c r="B6503" s="260">
        <v>460.67001299999998</v>
      </c>
      <c r="C6503" s="260">
        <v>461.76998900000001</v>
      </c>
      <c r="D6503" s="260">
        <v>459.73998999999998</v>
      </c>
      <c r="E6503" s="260">
        <v>460.82998700000002</v>
      </c>
      <c r="F6503" s="261">
        <v>460.82998700000002</v>
      </c>
      <c r="G6503" s="260">
        <v>278790000</v>
      </c>
      <c r="H6503" s="263">
        <f t="shared" si="101"/>
        <v>3.2559260718750685E-4</v>
      </c>
      <c r="I6503" s="262"/>
      <c r="J6503" s="266">
        <v>6501</v>
      </c>
      <c r="K6503">
        <v>3.2559260718750685E-4</v>
      </c>
      <c r="L6503" s="267">
        <v>8.4924843647866226E-3</v>
      </c>
    </row>
    <row r="6504" spans="1:12" ht="14.4" x14ac:dyDescent="0.3">
      <c r="A6504" s="8">
        <v>34705</v>
      </c>
      <c r="B6504" s="260">
        <v>460.38000499999998</v>
      </c>
      <c r="C6504" s="260">
        <v>462.48998999999998</v>
      </c>
      <c r="D6504" s="260">
        <v>459.47000100000002</v>
      </c>
      <c r="E6504" s="260">
        <v>460.67999300000002</v>
      </c>
      <c r="F6504" s="261">
        <v>460.67999300000002</v>
      </c>
      <c r="G6504" s="260">
        <v>308070000</v>
      </c>
      <c r="H6504" s="263">
        <f t="shared" si="101"/>
        <v>7.3857801397738949E-4</v>
      </c>
      <c r="I6504" s="262"/>
      <c r="J6504" s="266">
        <v>6502</v>
      </c>
      <c r="K6504">
        <v>7.3857801397738949E-4</v>
      </c>
      <c r="L6504" s="267">
        <v>8.4958356083544694E-3</v>
      </c>
    </row>
    <row r="6505" spans="1:12" ht="14.4" x14ac:dyDescent="0.3">
      <c r="A6505" s="8">
        <v>34704</v>
      </c>
      <c r="B6505" s="260">
        <v>460.73001099999999</v>
      </c>
      <c r="C6505" s="260">
        <v>461.29998799999998</v>
      </c>
      <c r="D6505" s="260">
        <v>459.75</v>
      </c>
      <c r="E6505" s="260">
        <v>460.33999599999999</v>
      </c>
      <c r="F6505" s="261">
        <v>460.33999599999999</v>
      </c>
      <c r="G6505" s="260">
        <v>309050000</v>
      </c>
      <c r="H6505" s="263">
        <f t="shared" si="101"/>
        <v>-8.0309740884264259E-4</v>
      </c>
      <c r="I6505" s="262"/>
      <c r="J6505" s="266">
        <v>6503</v>
      </c>
      <c r="K6505">
        <v>-8.0309740884264259E-4</v>
      </c>
      <c r="L6505" s="267">
        <v>8.5014706580680919E-3</v>
      </c>
    </row>
    <row r="6506" spans="1:12" ht="14.4" x14ac:dyDescent="0.3">
      <c r="A6506" s="8">
        <v>34703</v>
      </c>
      <c r="B6506" s="260">
        <v>459.13000499999998</v>
      </c>
      <c r="C6506" s="260">
        <v>460.72000100000002</v>
      </c>
      <c r="D6506" s="260">
        <v>457.55999800000001</v>
      </c>
      <c r="E6506" s="260">
        <v>460.709991</v>
      </c>
      <c r="F6506" s="261">
        <v>460.709991</v>
      </c>
      <c r="G6506" s="260">
        <v>319510000</v>
      </c>
      <c r="H6506" s="263">
        <f t="shared" si="101"/>
        <v>3.4850167765355998E-3</v>
      </c>
      <c r="I6506" s="262"/>
      <c r="J6506" s="266">
        <v>6504</v>
      </c>
      <c r="K6506">
        <v>3.4850167765355998E-3</v>
      </c>
      <c r="L6506" s="267">
        <v>8.5066463719236755E-3</v>
      </c>
    </row>
    <row r="6507" spans="1:12" ht="14.4" x14ac:dyDescent="0.3">
      <c r="A6507" s="8">
        <v>34702</v>
      </c>
      <c r="B6507" s="260">
        <v>459.209991</v>
      </c>
      <c r="C6507" s="260">
        <v>459.26998900000001</v>
      </c>
      <c r="D6507" s="260">
        <v>457.20001200000002</v>
      </c>
      <c r="E6507" s="260">
        <v>459.10998499999999</v>
      </c>
      <c r="F6507" s="261">
        <v>459.10998499999999</v>
      </c>
      <c r="G6507" s="260">
        <v>262450000</v>
      </c>
      <c r="H6507" s="263">
        <f t="shared" si="101"/>
        <v>-3.4838766702000837E-4</v>
      </c>
      <c r="I6507" s="262"/>
      <c r="J6507" s="266">
        <v>6505</v>
      </c>
      <c r="K6507">
        <v>-3.4838766702000837E-4</v>
      </c>
      <c r="L6507" s="267">
        <v>8.5146352803518871E-3</v>
      </c>
    </row>
    <row r="6508" spans="1:12" ht="14.4" x14ac:dyDescent="0.3">
      <c r="A6508" s="8">
        <v>34698</v>
      </c>
      <c r="B6508" s="260">
        <v>461.17001299999998</v>
      </c>
      <c r="C6508" s="260">
        <v>462.11999500000002</v>
      </c>
      <c r="D6508" s="260">
        <v>459.23998999999998</v>
      </c>
      <c r="E6508" s="260">
        <v>459.26998900000001</v>
      </c>
      <c r="F6508" s="261">
        <v>459.26998900000001</v>
      </c>
      <c r="G6508" s="260">
        <v>256260000</v>
      </c>
      <c r="H6508" s="263">
        <f t="shared" si="101"/>
        <v>-4.1200076900923168E-3</v>
      </c>
      <c r="I6508" s="262"/>
      <c r="J6508" s="266">
        <v>6506</v>
      </c>
      <c r="K6508">
        <v>-4.1200076900923168E-3</v>
      </c>
      <c r="L6508" s="267">
        <v>8.5236109406163583E-3</v>
      </c>
    </row>
    <row r="6509" spans="1:12" ht="14.4" x14ac:dyDescent="0.3">
      <c r="A6509" s="8">
        <v>34697</v>
      </c>
      <c r="B6509" s="260">
        <v>460.92001299999998</v>
      </c>
      <c r="C6509" s="260">
        <v>461.80999800000001</v>
      </c>
      <c r="D6509" s="260">
        <v>460.35998499999999</v>
      </c>
      <c r="E6509" s="260">
        <v>461.17001299999998</v>
      </c>
      <c r="F6509" s="261">
        <v>461.17001299999998</v>
      </c>
      <c r="G6509" s="260">
        <v>250650000</v>
      </c>
      <c r="H6509" s="263">
        <f t="shared" si="101"/>
        <v>6.7271624808126578E-4</v>
      </c>
      <c r="I6509" s="262"/>
      <c r="J6509" s="266">
        <v>6507</v>
      </c>
      <c r="K6509">
        <v>6.7271624808126578E-4</v>
      </c>
      <c r="L6509" s="267">
        <v>8.5251926846574705E-3</v>
      </c>
    </row>
    <row r="6510" spans="1:12" ht="14.4" x14ac:dyDescent="0.3">
      <c r="A6510" s="8">
        <v>34696</v>
      </c>
      <c r="B6510" s="260">
        <v>462.47000100000002</v>
      </c>
      <c r="C6510" s="260">
        <v>462.48998999999998</v>
      </c>
      <c r="D6510" s="260">
        <v>459</v>
      </c>
      <c r="E6510" s="260">
        <v>460.85998499999999</v>
      </c>
      <c r="F6510" s="261">
        <v>460.85998499999999</v>
      </c>
      <c r="G6510" s="260">
        <v>246260000</v>
      </c>
      <c r="H6510" s="263">
        <f t="shared" si="101"/>
        <v>-3.4813414848934819E-3</v>
      </c>
      <c r="I6510" s="262"/>
      <c r="J6510" s="266">
        <v>6508</v>
      </c>
      <c r="K6510">
        <v>-3.4813414848934819E-3</v>
      </c>
      <c r="L6510" s="267">
        <v>8.5312395068870249E-3</v>
      </c>
    </row>
    <row r="6511" spans="1:12" ht="14.4" x14ac:dyDescent="0.3">
      <c r="A6511" s="8">
        <v>34695</v>
      </c>
      <c r="B6511" s="260">
        <v>459.85000600000001</v>
      </c>
      <c r="C6511" s="260">
        <v>462.73001099999999</v>
      </c>
      <c r="D6511" s="260">
        <v>459.85000600000001</v>
      </c>
      <c r="E6511" s="260">
        <v>462.47000100000002</v>
      </c>
      <c r="F6511" s="261">
        <v>462.47000100000002</v>
      </c>
      <c r="G6511" s="260">
        <v>211180000</v>
      </c>
      <c r="H6511" s="263">
        <f t="shared" si="101"/>
        <v>5.7412828102487538E-3</v>
      </c>
      <c r="I6511" s="262"/>
      <c r="J6511" s="266">
        <v>6509</v>
      </c>
      <c r="K6511">
        <v>5.7412828102487538E-3</v>
      </c>
      <c r="L6511" s="267">
        <v>8.5316719162744272E-3</v>
      </c>
    </row>
    <row r="6512" spans="1:12" ht="14.4" x14ac:dyDescent="0.3">
      <c r="A6512" s="8">
        <v>34691</v>
      </c>
      <c r="B6512" s="260">
        <v>459.70001200000002</v>
      </c>
      <c r="C6512" s="260">
        <v>461.32000699999998</v>
      </c>
      <c r="D6512" s="260">
        <v>459.39001500000001</v>
      </c>
      <c r="E6512" s="260">
        <v>459.82998700000002</v>
      </c>
      <c r="F6512" s="261">
        <v>459.82998700000002</v>
      </c>
      <c r="G6512" s="260">
        <v>196540000</v>
      </c>
      <c r="H6512" s="263">
        <f t="shared" si="101"/>
        <v>3.263009099462643E-4</v>
      </c>
      <c r="I6512" s="262"/>
      <c r="J6512" s="266">
        <v>6510</v>
      </c>
      <c r="K6512">
        <v>3.263009099462643E-4</v>
      </c>
      <c r="L6512" s="267">
        <v>8.5347976878613063E-3</v>
      </c>
    </row>
    <row r="6513" spans="1:12" ht="14.4" x14ac:dyDescent="0.3">
      <c r="A6513" s="8">
        <v>34690</v>
      </c>
      <c r="B6513" s="260">
        <v>459.61999500000002</v>
      </c>
      <c r="C6513" s="260">
        <v>461.209991</v>
      </c>
      <c r="D6513" s="260">
        <v>459.32998700000002</v>
      </c>
      <c r="E6513" s="260">
        <v>459.67999300000002</v>
      </c>
      <c r="F6513" s="261">
        <v>459.67999300000002</v>
      </c>
      <c r="G6513" s="260">
        <v>340330000</v>
      </c>
      <c r="H6513" s="263">
        <f t="shared" si="101"/>
        <v>1.5232045056642933E-4</v>
      </c>
      <c r="I6513" s="262"/>
      <c r="J6513" s="266">
        <v>6511</v>
      </c>
      <c r="K6513">
        <v>1.5232045056642933E-4</v>
      </c>
      <c r="L6513" s="267">
        <v>8.5386912822896996E-3</v>
      </c>
    </row>
    <row r="6514" spans="1:12" ht="14.4" x14ac:dyDescent="0.3">
      <c r="A6514" s="8">
        <v>34689</v>
      </c>
      <c r="B6514" s="260">
        <v>457.23998999999998</v>
      </c>
      <c r="C6514" s="260">
        <v>461.70001200000002</v>
      </c>
      <c r="D6514" s="260">
        <v>457.17001299999998</v>
      </c>
      <c r="E6514" s="260">
        <v>459.60998499999999</v>
      </c>
      <c r="F6514" s="261">
        <v>459.60998499999999</v>
      </c>
      <c r="G6514" s="260">
        <v>379130000</v>
      </c>
      <c r="H6514" s="263">
        <f t="shared" si="101"/>
        <v>5.4910937804712847E-3</v>
      </c>
      <c r="I6514" s="262"/>
      <c r="J6514" s="266">
        <v>6512</v>
      </c>
      <c r="K6514">
        <v>5.4910937804712847E-3</v>
      </c>
      <c r="L6514" s="267">
        <v>8.5519493640049318E-3</v>
      </c>
    </row>
    <row r="6515" spans="1:12" ht="14.4" x14ac:dyDescent="0.3">
      <c r="A6515" s="8">
        <v>34688</v>
      </c>
      <c r="B6515" s="260">
        <v>458.07998700000002</v>
      </c>
      <c r="C6515" s="260">
        <v>458.45001200000002</v>
      </c>
      <c r="D6515" s="260">
        <v>456.36999500000002</v>
      </c>
      <c r="E6515" s="260">
        <v>457.10000600000001</v>
      </c>
      <c r="F6515" s="261">
        <v>457.10000600000001</v>
      </c>
      <c r="G6515" s="260">
        <v>326530000</v>
      </c>
      <c r="H6515" s="263">
        <f t="shared" si="101"/>
        <v>-1.7689021705671389E-3</v>
      </c>
      <c r="I6515" s="262"/>
      <c r="J6515" s="266">
        <v>6513</v>
      </c>
      <c r="K6515">
        <v>-1.7689021705671389E-3</v>
      </c>
      <c r="L6515" s="267">
        <v>8.562680803813779E-3</v>
      </c>
    </row>
    <row r="6516" spans="1:12" ht="14.4" x14ac:dyDescent="0.3">
      <c r="A6516" s="8">
        <v>34687</v>
      </c>
      <c r="B6516" s="260">
        <v>458.77999899999998</v>
      </c>
      <c r="C6516" s="260">
        <v>458.77999899999998</v>
      </c>
      <c r="D6516" s="260">
        <v>456.64001500000001</v>
      </c>
      <c r="E6516" s="260">
        <v>457.91000400000001</v>
      </c>
      <c r="F6516" s="261">
        <v>457.91000400000001</v>
      </c>
      <c r="G6516" s="260">
        <v>271850000</v>
      </c>
      <c r="H6516" s="263">
        <f t="shared" si="101"/>
        <v>-1.939808246028049E-3</v>
      </c>
      <c r="I6516" s="262"/>
      <c r="J6516" s="266">
        <v>6514</v>
      </c>
      <c r="K6516">
        <v>-1.939808246028049E-3</v>
      </c>
      <c r="L6516" s="267">
        <v>8.5673925277203553E-3</v>
      </c>
    </row>
    <row r="6517" spans="1:12" ht="14.4" x14ac:dyDescent="0.3">
      <c r="A6517" s="8">
        <v>34684</v>
      </c>
      <c r="B6517" s="260">
        <v>455.35000600000001</v>
      </c>
      <c r="C6517" s="260">
        <v>458.79998799999998</v>
      </c>
      <c r="D6517" s="260">
        <v>455.35000600000001</v>
      </c>
      <c r="E6517" s="260">
        <v>458.79998799999998</v>
      </c>
      <c r="F6517" s="261">
        <v>458.79998799999998</v>
      </c>
      <c r="G6517" s="260">
        <v>481860000</v>
      </c>
      <c r="H6517" s="263">
        <f t="shared" si="101"/>
        <v>7.5986999393745326E-3</v>
      </c>
      <c r="I6517" s="262"/>
      <c r="J6517" s="266">
        <v>6515</v>
      </c>
      <c r="K6517">
        <v>7.5986999393745326E-3</v>
      </c>
      <c r="L6517" s="267">
        <v>8.5752256005007989E-3</v>
      </c>
    </row>
    <row r="6518" spans="1:12" ht="14.4" x14ac:dyDescent="0.3">
      <c r="A6518" s="8">
        <v>34683</v>
      </c>
      <c r="B6518" s="260">
        <v>454.97000100000002</v>
      </c>
      <c r="C6518" s="260">
        <v>456.83999599999999</v>
      </c>
      <c r="D6518" s="260">
        <v>454.5</v>
      </c>
      <c r="E6518" s="260">
        <v>455.33999599999999</v>
      </c>
      <c r="F6518" s="261">
        <v>455.33999599999999</v>
      </c>
      <c r="G6518" s="260">
        <v>332790000</v>
      </c>
      <c r="H6518" s="263">
        <f t="shared" si="101"/>
        <v>8.1322944191206201E-4</v>
      </c>
      <c r="I6518" s="262"/>
      <c r="J6518" s="266">
        <v>6516</v>
      </c>
      <c r="K6518">
        <v>8.1322944191206201E-4</v>
      </c>
      <c r="L6518" s="267">
        <v>8.5758249460873067E-3</v>
      </c>
    </row>
    <row r="6519" spans="1:12" ht="14.4" x14ac:dyDescent="0.3">
      <c r="A6519" s="8">
        <v>34682</v>
      </c>
      <c r="B6519" s="260">
        <v>450.04998799999998</v>
      </c>
      <c r="C6519" s="260">
        <v>456.16000400000001</v>
      </c>
      <c r="D6519" s="260">
        <v>450.04998799999998</v>
      </c>
      <c r="E6519" s="260">
        <v>454.97000100000002</v>
      </c>
      <c r="F6519" s="261">
        <v>454.97000100000002</v>
      </c>
      <c r="G6519" s="260">
        <v>355000000</v>
      </c>
      <c r="H6519" s="263">
        <f t="shared" si="101"/>
        <v>1.0707557623559653E-2</v>
      </c>
      <c r="I6519" s="262"/>
      <c r="J6519" s="266">
        <v>6517</v>
      </c>
      <c r="K6519">
        <v>1.0707557623559653E-2</v>
      </c>
      <c r="L6519" s="267">
        <v>8.5824083176148352E-3</v>
      </c>
    </row>
    <row r="6520" spans="1:12" ht="14.4" x14ac:dyDescent="0.3">
      <c r="A6520" s="8">
        <v>34681</v>
      </c>
      <c r="B6520" s="260">
        <v>449.51998900000001</v>
      </c>
      <c r="C6520" s="260">
        <v>451.69000199999999</v>
      </c>
      <c r="D6520" s="260">
        <v>449.42999300000002</v>
      </c>
      <c r="E6520" s="260">
        <v>450.14999399999999</v>
      </c>
      <c r="F6520" s="261">
        <v>450.14999399999999</v>
      </c>
      <c r="G6520" s="260">
        <v>307110000</v>
      </c>
      <c r="H6520" s="263">
        <f t="shared" si="101"/>
        <v>1.5128773855587474E-3</v>
      </c>
      <c r="I6520" s="262"/>
      <c r="J6520" s="266">
        <v>6518</v>
      </c>
      <c r="K6520">
        <v>1.5128773855587474E-3</v>
      </c>
      <c r="L6520" s="267">
        <v>8.5903464681894633E-3</v>
      </c>
    </row>
    <row r="6521" spans="1:12" ht="14.4" x14ac:dyDescent="0.3">
      <c r="A6521" s="8">
        <v>34680</v>
      </c>
      <c r="B6521" s="260">
        <v>446.95001200000002</v>
      </c>
      <c r="C6521" s="260">
        <v>449.48001099999999</v>
      </c>
      <c r="D6521" s="260">
        <v>445.61999500000002</v>
      </c>
      <c r="E6521" s="260">
        <v>449.47000100000002</v>
      </c>
      <c r="F6521" s="261">
        <v>449.47000100000002</v>
      </c>
      <c r="G6521" s="260">
        <v>285730000</v>
      </c>
      <c r="H6521" s="263">
        <f t="shared" si="101"/>
        <v>5.6157375392465996E-3</v>
      </c>
      <c r="I6521" s="262"/>
      <c r="J6521" s="266">
        <v>6519</v>
      </c>
      <c r="K6521">
        <v>5.6157375392465996E-3</v>
      </c>
      <c r="L6521" s="267">
        <v>8.5906521752913498E-3</v>
      </c>
    </row>
    <row r="6522" spans="1:12" ht="14.4" x14ac:dyDescent="0.3">
      <c r="A6522" s="8">
        <v>34677</v>
      </c>
      <c r="B6522" s="260">
        <v>445.45001200000002</v>
      </c>
      <c r="C6522" s="260">
        <v>446.98001099999999</v>
      </c>
      <c r="D6522" s="260">
        <v>442.88000499999998</v>
      </c>
      <c r="E6522" s="260">
        <v>446.959991</v>
      </c>
      <c r="F6522" s="261">
        <v>446.959991</v>
      </c>
      <c r="G6522" s="260">
        <v>336440000</v>
      </c>
      <c r="H6522" s="263">
        <f t="shared" si="101"/>
        <v>3.3897832738188074E-3</v>
      </c>
      <c r="I6522" s="262"/>
      <c r="J6522" s="266">
        <v>6520</v>
      </c>
      <c r="K6522">
        <v>3.3897832738188074E-3</v>
      </c>
      <c r="L6522" s="267">
        <v>8.593763617216239E-3</v>
      </c>
    </row>
    <row r="6523" spans="1:12" ht="14.4" x14ac:dyDescent="0.3">
      <c r="A6523" s="8">
        <v>34676</v>
      </c>
      <c r="B6523" s="260">
        <v>451.23001099999999</v>
      </c>
      <c r="C6523" s="260">
        <v>452.05999800000001</v>
      </c>
      <c r="D6523" s="260">
        <v>444.58999599999999</v>
      </c>
      <c r="E6523" s="260">
        <v>445.45001200000002</v>
      </c>
      <c r="F6523" s="261">
        <v>445.45001200000002</v>
      </c>
      <c r="G6523" s="260">
        <v>362290000</v>
      </c>
      <c r="H6523" s="263">
        <f t="shared" si="101"/>
        <v>-1.2809429468555397E-2</v>
      </c>
      <c r="I6523" s="262"/>
      <c r="J6523" s="266">
        <v>6521</v>
      </c>
      <c r="K6523">
        <v>-1.2809429468555397E-2</v>
      </c>
      <c r="L6523" s="267">
        <v>8.5973960122815839E-3</v>
      </c>
    </row>
    <row r="6524" spans="1:12" ht="14.4" x14ac:dyDescent="0.3">
      <c r="A6524" s="8">
        <v>34675</v>
      </c>
      <c r="B6524" s="260">
        <v>453.10998499999999</v>
      </c>
      <c r="C6524" s="260">
        <v>453.10998499999999</v>
      </c>
      <c r="D6524" s="260">
        <v>450.01001000000002</v>
      </c>
      <c r="E6524" s="260">
        <v>451.23001099999999</v>
      </c>
      <c r="F6524" s="261">
        <v>451.23001099999999</v>
      </c>
      <c r="G6524" s="260">
        <v>283490000</v>
      </c>
      <c r="H6524" s="263">
        <f t="shared" si="101"/>
        <v>-4.1490456229959357E-3</v>
      </c>
      <c r="I6524" s="262"/>
      <c r="J6524" s="266">
        <v>6522</v>
      </c>
      <c r="K6524">
        <v>-4.1490456229959357E-3</v>
      </c>
      <c r="L6524" s="267">
        <v>8.5983477792496068E-3</v>
      </c>
    </row>
    <row r="6525" spans="1:12" ht="14.4" x14ac:dyDescent="0.3">
      <c r="A6525" s="8">
        <v>34674</v>
      </c>
      <c r="B6525" s="260">
        <v>453.290009</v>
      </c>
      <c r="C6525" s="260">
        <v>453.92999300000002</v>
      </c>
      <c r="D6525" s="260">
        <v>450.35000600000001</v>
      </c>
      <c r="E6525" s="260">
        <v>453.10998499999999</v>
      </c>
      <c r="F6525" s="261">
        <v>453.10998499999999</v>
      </c>
      <c r="G6525" s="260">
        <v>298930000</v>
      </c>
      <c r="H6525" s="263">
        <f t="shared" si="101"/>
        <v>-4.6329744277088755E-4</v>
      </c>
      <c r="I6525" s="262"/>
      <c r="J6525" s="266">
        <v>6523</v>
      </c>
      <c r="K6525">
        <v>-4.6329744277088755E-4</v>
      </c>
      <c r="L6525" s="267">
        <v>8.603496361326065E-3</v>
      </c>
    </row>
    <row r="6526" spans="1:12" ht="14.4" x14ac:dyDescent="0.3">
      <c r="A6526" s="8">
        <v>34673</v>
      </c>
      <c r="B6526" s="260">
        <v>453.29998799999998</v>
      </c>
      <c r="C6526" s="260">
        <v>455.040009</v>
      </c>
      <c r="D6526" s="260">
        <v>452.05999800000001</v>
      </c>
      <c r="E6526" s="260">
        <v>453.32000699999998</v>
      </c>
      <c r="F6526" s="261">
        <v>453.32000699999998</v>
      </c>
      <c r="G6526" s="260">
        <v>258490000</v>
      </c>
      <c r="H6526" s="263">
        <f t="shared" si="101"/>
        <v>4.4162807257763892E-5</v>
      </c>
      <c r="I6526" s="262"/>
      <c r="J6526" s="266">
        <v>6524</v>
      </c>
      <c r="K6526">
        <v>4.4162807257763892E-5</v>
      </c>
      <c r="L6526" s="267">
        <v>8.6049133928362727E-3</v>
      </c>
    </row>
    <row r="6527" spans="1:12" ht="14.4" x14ac:dyDescent="0.3">
      <c r="A6527" s="8">
        <v>34670</v>
      </c>
      <c r="B6527" s="260">
        <v>448.92001299999998</v>
      </c>
      <c r="C6527" s="260">
        <v>453.30999800000001</v>
      </c>
      <c r="D6527" s="260">
        <v>448</v>
      </c>
      <c r="E6527" s="260">
        <v>453.29998799999998</v>
      </c>
      <c r="F6527" s="261">
        <v>453.29998799999998</v>
      </c>
      <c r="G6527" s="260">
        <v>284750000</v>
      </c>
      <c r="H6527" s="263">
        <f t="shared" si="101"/>
        <v>9.756693560462857E-3</v>
      </c>
      <c r="I6527" s="262"/>
      <c r="J6527" s="266">
        <v>6525</v>
      </c>
      <c r="K6527">
        <v>9.756693560462857E-3</v>
      </c>
      <c r="L6527" s="267">
        <v>8.6133491152897302E-3</v>
      </c>
    </row>
    <row r="6528" spans="1:12" ht="14.4" x14ac:dyDescent="0.3">
      <c r="A6528" s="8">
        <v>34669</v>
      </c>
      <c r="B6528" s="260">
        <v>453.54998799999998</v>
      </c>
      <c r="C6528" s="260">
        <v>453.91000400000001</v>
      </c>
      <c r="D6528" s="260">
        <v>447.97000100000002</v>
      </c>
      <c r="E6528" s="260">
        <v>448.92001299999998</v>
      </c>
      <c r="F6528" s="261">
        <v>448.92001299999998</v>
      </c>
      <c r="G6528" s="260">
        <v>285920000</v>
      </c>
      <c r="H6528" s="263">
        <f t="shared" si="101"/>
        <v>-1.0513762655056281E-2</v>
      </c>
      <c r="I6528" s="262"/>
      <c r="J6528" s="266">
        <v>6526</v>
      </c>
      <c r="K6528">
        <v>-1.0513762655056281E-2</v>
      </c>
      <c r="L6528" s="267">
        <v>8.6193764168801031E-3</v>
      </c>
    </row>
    <row r="6529" spans="1:12" ht="14.4" x14ac:dyDescent="0.3">
      <c r="A6529" s="8">
        <v>34668</v>
      </c>
      <c r="B6529" s="260">
        <v>455.17001299999998</v>
      </c>
      <c r="C6529" s="260">
        <v>457.13000499999998</v>
      </c>
      <c r="D6529" s="260">
        <v>453.26998900000001</v>
      </c>
      <c r="E6529" s="260">
        <v>453.69000199999999</v>
      </c>
      <c r="F6529" s="261">
        <v>453.69000199999999</v>
      </c>
      <c r="G6529" s="260">
        <v>298650000</v>
      </c>
      <c r="H6529" s="263">
        <f t="shared" si="101"/>
        <v>-3.251556468417858E-3</v>
      </c>
      <c r="I6529" s="262"/>
      <c r="J6529" s="266">
        <v>6527</v>
      </c>
      <c r="K6529">
        <v>-3.251556468417858E-3</v>
      </c>
      <c r="L6529" s="267">
        <v>8.6208034180800981E-3</v>
      </c>
    </row>
    <row r="6530" spans="1:12" ht="14.4" x14ac:dyDescent="0.3">
      <c r="A6530" s="8">
        <v>34667</v>
      </c>
      <c r="B6530" s="260">
        <v>454.23001099999999</v>
      </c>
      <c r="C6530" s="260">
        <v>455.17001299999998</v>
      </c>
      <c r="D6530" s="260">
        <v>452.14001500000001</v>
      </c>
      <c r="E6530" s="260">
        <v>455.17001299999998</v>
      </c>
      <c r="F6530" s="261">
        <v>455.17001299999998</v>
      </c>
      <c r="G6530" s="260">
        <v>286620000</v>
      </c>
      <c r="H6530" s="263">
        <f t="shared" si="101"/>
        <v>2.2239056524228145E-3</v>
      </c>
      <c r="I6530" s="262"/>
      <c r="J6530" s="266">
        <v>6528</v>
      </c>
      <c r="K6530">
        <v>2.2239056524228145E-3</v>
      </c>
      <c r="L6530" s="267">
        <v>8.6224112050537725E-3</v>
      </c>
    </row>
    <row r="6531" spans="1:12" ht="14.4" x14ac:dyDescent="0.3">
      <c r="A6531" s="8">
        <v>34666</v>
      </c>
      <c r="B6531" s="260">
        <v>452.26001000000002</v>
      </c>
      <c r="C6531" s="260">
        <v>454.19000199999999</v>
      </c>
      <c r="D6531" s="260">
        <v>451.040009</v>
      </c>
      <c r="E6531" s="260">
        <v>454.16000400000001</v>
      </c>
      <c r="F6531" s="261">
        <v>454.16000400000001</v>
      </c>
      <c r="G6531" s="260">
        <v>265480000</v>
      </c>
      <c r="H6531" s="263">
        <f t="shared" si="101"/>
        <v>4.1345043286154419E-3</v>
      </c>
      <c r="I6531" s="262"/>
      <c r="J6531" s="266">
        <v>6529</v>
      </c>
      <c r="K6531">
        <v>4.1345043286154419E-3</v>
      </c>
      <c r="L6531" s="267">
        <v>8.6238148718481619E-3</v>
      </c>
    </row>
    <row r="6532" spans="1:12" ht="14.4" x14ac:dyDescent="0.3">
      <c r="A6532" s="8">
        <v>34663</v>
      </c>
      <c r="B6532" s="260">
        <v>449.94000199999999</v>
      </c>
      <c r="C6532" s="260">
        <v>452.86999500000002</v>
      </c>
      <c r="D6532" s="260">
        <v>449.94000199999999</v>
      </c>
      <c r="E6532" s="260">
        <v>452.290009</v>
      </c>
      <c r="F6532" s="261">
        <v>452.290009</v>
      </c>
      <c r="G6532" s="260">
        <v>118290000</v>
      </c>
      <c r="H6532" s="263">
        <f t="shared" ref="H6532:H6595" si="102">(F6532-F6533)/F6533</f>
        <v>5.2452960165293386E-3</v>
      </c>
      <c r="I6532" s="262"/>
      <c r="J6532" s="266">
        <v>6530</v>
      </c>
      <c r="K6532">
        <v>5.2452960165293386E-3</v>
      </c>
      <c r="L6532" s="267">
        <v>8.6241763949071026E-3</v>
      </c>
    </row>
    <row r="6533" spans="1:12" ht="14.4" x14ac:dyDescent="0.3">
      <c r="A6533" s="8">
        <v>34661</v>
      </c>
      <c r="B6533" s="260">
        <v>450.01001000000002</v>
      </c>
      <c r="C6533" s="260">
        <v>450.60998499999999</v>
      </c>
      <c r="D6533" s="260">
        <v>444.17999300000002</v>
      </c>
      <c r="E6533" s="260">
        <v>449.92999300000002</v>
      </c>
      <c r="F6533" s="261">
        <v>449.92999300000002</v>
      </c>
      <c r="G6533" s="260">
        <v>430760000</v>
      </c>
      <c r="H6533" s="263">
        <f t="shared" si="102"/>
        <v>-3.5549112715662447E-4</v>
      </c>
      <c r="I6533" s="262"/>
      <c r="J6533" s="266">
        <v>6531</v>
      </c>
      <c r="K6533">
        <v>-3.5549112715662447E-4</v>
      </c>
      <c r="L6533" s="267">
        <v>8.6265392848111667E-3</v>
      </c>
    </row>
    <row r="6534" spans="1:12" ht="14.4" x14ac:dyDescent="0.3">
      <c r="A6534" s="8">
        <v>34660</v>
      </c>
      <c r="B6534" s="260">
        <v>457.95001200000002</v>
      </c>
      <c r="C6534" s="260">
        <v>458.02999899999998</v>
      </c>
      <c r="D6534" s="260">
        <v>450.07998700000002</v>
      </c>
      <c r="E6534" s="260">
        <v>450.08999599999999</v>
      </c>
      <c r="F6534" s="261">
        <v>450.08999599999999</v>
      </c>
      <c r="G6534" s="260">
        <v>387270000</v>
      </c>
      <c r="H6534" s="263">
        <f t="shared" si="102"/>
        <v>-1.79140131245214E-2</v>
      </c>
      <c r="I6534" s="262"/>
      <c r="J6534" s="266">
        <v>6532</v>
      </c>
      <c r="K6534">
        <v>-1.79140131245214E-2</v>
      </c>
      <c r="L6534" s="267">
        <v>8.641760368499795E-3</v>
      </c>
    </row>
    <row r="6535" spans="1:12" ht="14.4" x14ac:dyDescent="0.3">
      <c r="A6535" s="8">
        <v>34659</v>
      </c>
      <c r="B6535" s="260">
        <v>461.69000199999999</v>
      </c>
      <c r="C6535" s="260">
        <v>463.41000400000001</v>
      </c>
      <c r="D6535" s="260">
        <v>457.54998799999998</v>
      </c>
      <c r="E6535" s="260">
        <v>458.29998799999998</v>
      </c>
      <c r="F6535" s="261">
        <v>458.29998799999998</v>
      </c>
      <c r="G6535" s="260">
        <v>293030000</v>
      </c>
      <c r="H6535" s="263">
        <f t="shared" si="102"/>
        <v>-6.8693804432155055E-3</v>
      </c>
      <c r="I6535" s="262"/>
      <c r="J6535" s="266">
        <v>6533</v>
      </c>
      <c r="K6535">
        <v>-6.8693804432155055E-3</v>
      </c>
      <c r="L6535" s="267">
        <v>8.6443042252674976E-3</v>
      </c>
    </row>
    <row r="6536" spans="1:12" ht="14.4" x14ac:dyDescent="0.3">
      <c r="A6536" s="8">
        <v>34656</v>
      </c>
      <c r="B6536" s="260">
        <v>463.60000600000001</v>
      </c>
      <c r="C6536" s="260">
        <v>463.83999599999999</v>
      </c>
      <c r="D6536" s="260">
        <v>460.25</v>
      </c>
      <c r="E6536" s="260">
        <v>461.47000100000002</v>
      </c>
      <c r="F6536" s="261">
        <v>461.47000100000002</v>
      </c>
      <c r="G6536" s="260">
        <v>356730000</v>
      </c>
      <c r="H6536" s="263">
        <f t="shared" si="102"/>
        <v>-4.5300730597092982E-3</v>
      </c>
      <c r="I6536" s="262"/>
      <c r="J6536" s="266">
        <v>6534</v>
      </c>
      <c r="K6536">
        <v>-4.5300730597092982E-3</v>
      </c>
      <c r="L6536" s="267">
        <v>8.6531201921988109E-3</v>
      </c>
    </row>
    <row r="6537" spans="1:12" ht="14.4" x14ac:dyDescent="0.3">
      <c r="A6537" s="8">
        <v>34655</v>
      </c>
      <c r="B6537" s="260">
        <v>465.709991</v>
      </c>
      <c r="C6537" s="260">
        <v>465.82998700000002</v>
      </c>
      <c r="D6537" s="260">
        <v>461.47000100000002</v>
      </c>
      <c r="E6537" s="260">
        <v>463.57000699999998</v>
      </c>
      <c r="F6537" s="261">
        <v>463.57000699999998</v>
      </c>
      <c r="G6537" s="260">
        <v>323190000</v>
      </c>
      <c r="H6537" s="263">
        <f t="shared" si="102"/>
        <v>-4.4027061166048969E-3</v>
      </c>
      <c r="I6537" s="262"/>
      <c r="J6537" s="266">
        <v>6535</v>
      </c>
      <c r="K6537">
        <v>-4.4027061166048969E-3</v>
      </c>
      <c r="L6537" s="267">
        <v>8.6574444035493817E-3</v>
      </c>
    </row>
    <row r="6538" spans="1:12" ht="14.4" x14ac:dyDescent="0.3">
      <c r="A6538" s="8">
        <v>34654</v>
      </c>
      <c r="B6538" s="260">
        <v>465.05999800000001</v>
      </c>
      <c r="C6538" s="260">
        <v>466.25</v>
      </c>
      <c r="D6538" s="260">
        <v>464.27999899999998</v>
      </c>
      <c r="E6538" s="260">
        <v>465.61999500000002</v>
      </c>
      <c r="F6538" s="261">
        <v>465.61999500000002</v>
      </c>
      <c r="G6538" s="260">
        <v>296980000</v>
      </c>
      <c r="H6538" s="263">
        <f t="shared" si="102"/>
        <v>1.2687267515402634E-3</v>
      </c>
      <c r="I6538" s="262"/>
      <c r="J6538" s="266">
        <v>6536</v>
      </c>
      <c r="K6538">
        <v>1.2687267515402634E-3</v>
      </c>
      <c r="L6538" s="267">
        <v>8.658008658008658E-3</v>
      </c>
    </row>
    <row r="6539" spans="1:12" ht="14.4" x14ac:dyDescent="0.3">
      <c r="A6539" s="8">
        <v>34653</v>
      </c>
      <c r="B6539" s="260">
        <v>466.040009</v>
      </c>
      <c r="C6539" s="260">
        <v>468.51001000000002</v>
      </c>
      <c r="D6539" s="260">
        <v>462.95001200000002</v>
      </c>
      <c r="E6539" s="260">
        <v>465.02999899999998</v>
      </c>
      <c r="F6539" s="261">
        <v>465.02999899999998</v>
      </c>
      <c r="G6539" s="260">
        <v>336450000</v>
      </c>
      <c r="H6539" s="263">
        <f t="shared" si="102"/>
        <v>-2.1672173643787363E-3</v>
      </c>
      <c r="I6539" s="262"/>
      <c r="J6539" s="266">
        <v>6537</v>
      </c>
      <c r="K6539">
        <v>-2.1672173643787363E-3</v>
      </c>
      <c r="L6539" s="267">
        <v>8.6596597472666913E-3</v>
      </c>
    </row>
    <row r="6540" spans="1:12" ht="14.4" x14ac:dyDescent="0.3">
      <c r="A6540" s="8">
        <v>34652</v>
      </c>
      <c r="B6540" s="260">
        <v>462.44000199999999</v>
      </c>
      <c r="C6540" s="260">
        <v>466.290009</v>
      </c>
      <c r="D6540" s="260">
        <v>462.35000600000001</v>
      </c>
      <c r="E6540" s="260">
        <v>466.040009</v>
      </c>
      <c r="F6540" s="261">
        <v>466.040009</v>
      </c>
      <c r="G6540" s="260">
        <v>260380000</v>
      </c>
      <c r="H6540" s="263">
        <f t="shared" si="102"/>
        <v>7.98097318506359E-3</v>
      </c>
      <c r="I6540" s="262"/>
      <c r="J6540" s="266">
        <v>6538</v>
      </c>
      <c r="K6540">
        <v>7.98097318506359E-3</v>
      </c>
      <c r="L6540" s="267">
        <v>8.6622756686033833E-3</v>
      </c>
    </row>
    <row r="6541" spans="1:12" ht="14.4" x14ac:dyDescent="0.3">
      <c r="A6541" s="8">
        <v>34649</v>
      </c>
      <c r="B6541" s="260">
        <v>464.17001299999998</v>
      </c>
      <c r="C6541" s="260">
        <v>464.17001299999998</v>
      </c>
      <c r="D6541" s="260">
        <v>461.45001200000002</v>
      </c>
      <c r="E6541" s="260">
        <v>462.35000600000001</v>
      </c>
      <c r="F6541" s="261">
        <v>462.35000600000001</v>
      </c>
      <c r="G6541" s="260">
        <v>220800000</v>
      </c>
      <c r="H6541" s="263">
        <f t="shared" si="102"/>
        <v>-4.3499559010052096E-3</v>
      </c>
      <c r="I6541" s="262"/>
      <c r="J6541" s="266">
        <v>6539</v>
      </c>
      <c r="K6541">
        <v>-4.3499559010052096E-3</v>
      </c>
      <c r="L6541" s="267">
        <v>8.6628689880112984E-3</v>
      </c>
    </row>
    <row r="6542" spans="1:12" ht="14.4" x14ac:dyDescent="0.3">
      <c r="A6542" s="8">
        <v>34648</v>
      </c>
      <c r="B6542" s="260">
        <v>465.39999399999999</v>
      </c>
      <c r="C6542" s="260">
        <v>467.790009</v>
      </c>
      <c r="D6542" s="260">
        <v>463.73001099999999</v>
      </c>
      <c r="E6542" s="260">
        <v>464.36999500000002</v>
      </c>
      <c r="F6542" s="261">
        <v>464.36999500000002</v>
      </c>
      <c r="G6542" s="260">
        <v>280910000</v>
      </c>
      <c r="H6542" s="263">
        <f t="shared" si="102"/>
        <v>-2.213147858355957E-3</v>
      </c>
      <c r="I6542" s="262"/>
      <c r="J6542" s="266">
        <v>6540</v>
      </c>
      <c r="K6542">
        <v>-2.213147858355957E-3</v>
      </c>
      <c r="L6542" s="267">
        <v>8.6744523154587503E-3</v>
      </c>
    </row>
    <row r="6543" spans="1:12" ht="14.4" x14ac:dyDescent="0.3">
      <c r="A6543" s="8">
        <v>34647</v>
      </c>
      <c r="B6543" s="260">
        <v>465.64999399999999</v>
      </c>
      <c r="C6543" s="260">
        <v>469.95001200000002</v>
      </c>
      <c r="D6543" s="260">
        <v>463.459991</v>
      </c>
      <c r="E6543" s="260">
        <v>465.39999399999999</v>
      </c>
      <c r="F6543" s="261">
        <v>465.39999399999999</v>
      </c>
      <c r="G6543" s="260">
        <v>337780000</v>
      </c>
      <c r="H6543" s="263">
        <f t="shared" si="102"/>
        <v>-5.3688393261312913E-4</v>
      </c>
      <c r="I6543" s="262"/>
      <c r="J6543" s="266">
        <v>6541</v>
      </c>
      <c r="K6543">
        <v>-5.3688393261312913E-4</v>
      </c>
      <c r="L6543" s="267">
        <v>8.6791425791659053E-3</v>
      </c>
    </row>
    <row r="6544" spans="1:12" ht="14.4" x14ac:dyDescent="0.3">
      <c r="A6544" s="8">
        <v>34646</v>
      </c>
      <c r="B6544" s="260">
        <v>463.07998700000002</v>
      </c>
      <c r="C6544" s="260">
        <v>467.540009</v>
      </c>
      <c r="D6544" s="260">
        <v>463.07000699999998</v>
      </c>
      <c r="E6544" s="260">
        <v>465.64999399999999</v>
      </c>
      <c r="F6544" s="261">
        <v>465.64999399999999</v>
      </c>
      <c r="G6544" s="260">
        <v>290860000</v>
      </c>
      <c r="H6544" s="263">
        <f t="shared" si="102"/>
        <v>5.571483708725746E-3</v>
      </c>
      <c r="I6544" s="262"/>
      <c r="J6544" s="266">
        <v>6542</v>
      </c>
      <c r="K6544">
        <v>5.571483708725746E-3</v>
      </c>
      <c r="L6544" s="267">
        <v>8.683784504923733E-3</v>
      </c>
    </row>
    <row r="6545" spans="1:12" ht="14.4" x14ac:dyDescent="0.3">
      <c r="A6545" s="8">
        <v>34645</v>
      </c>
      <c r="B6545" s="260">
        <v>462.30999800000001</v>
      </c>
      <c r="C6545" s="260">
        <v>463.55999800000001</v>
      </c>
      <c r="D6545" s="260">
        <v>461.25</v>
      </c>
      <c r="E6545" s="260">
        <v>463.07000699999998</v>
      </c>
      <c r="F6545" s="261">
        <v>463.07000699999998</v>
      </c>
      <c r="G6545" s="260">
        <v>255030000</v>
      </c>
      <c r="H6545" s="263">
        <f t="shared" si="102"/>
        <v>1.7089383094854604E-3</v>
      </c>
      <c r="I6545" s="262"/>
      <c r="J6545" s="266">
        <v>6543</v>
      </c>
      <c r="K6545">
        <v>1.7089383094854604E-3</v>
      </c>
      <c r="L6545" s="267">
        <v>8.6894582821299641E-3</v>
      </c>
    </row>
    <row r="6546" spans="1:12" ht="14.4" x14ac:dyDescent="0.3">
      <c r="A6546" s="8">
        <v>34642</v>
      </c>
      <c r="B6546" s="260">
        <v>467.959991</v>
      </c>
      <c r="C6546" s="260">
        <v>469.27999899999998</v>
      </c>
      <c r="D6546" s="260">
        <v>462.27999899999998</v>
      </c>
      <c r="E6546" s="260">
        <v>462.27999899999998</v>
      </c>
      <c r="F6546" s="261">
        <v>462.27999899999998</v>
      </c>
      <c r="G6546" s="260">
        <v>280560000</v>
      </c>
      <c r="H6546" s="263">
        <f t="shared" si="102"/>
        <v>-1.2032239002951601E-2</v>
      </c>
      <c r="I6546" s="262"/>
      <c r="J6546" s="266">
        <v>6544</v>
      </c>
      <c r="K6546">
        <v>-1.2032239002951601E-2</v>
      </c>
      <c r="L6546" s="267">
        <v>8.7009549600737986E-3</v>
      </c>
    </row>
    <row r="6547" spans="1:12" ht="14.4" x14ac:dyDescent="0.3">
      <c r="A6547" s="8">
        <v>34641</v>
      </c>
      <c r="B6547" s="260">
        <v>466.5</v>
      </c>
      <c r="C6547" s="260">
        <v>468.64001500000001</v>
      </c>
      <c r="D6547" s="260">
        <v>466.39999399999999</v>
      </c>
      <c r="E6547" s="260">
        <v>467.91000400000001</v>
      </c>
      <c r="F6547" s="261">
        <v>467.91000400000001</v>
      </c>
      <c r="G6547" s="260">
        <v>285170000</v>
      </c>
      <c r="H6547" s="263">
        <f t="shared" si="102"/>
        <v>3.0009945552936629E-3</v>
      </c>
      <c r="I6547" s="262"/>
      <c r="J6547" s="266">
        <v>6545</v>
      </c>
      <c r="K6547">
        <v>3.0009945552936629E-3</v>
      </c>
      <c r="L6547" s="267">
        <v>8.7054144634389728E-3</v>
      </c>
    </row>
    <row r="6548" spans="1:12" ht="14.4" x14ac:dyDescent="0.3">
      <c r="A6548" s="8">
        <v>34640</v>
      </c>
      <c r="B6548" s="260">
        <v>468.41000400000001</v>
      </c>
      <c r="C6548" s="260">
        <v>470.92001299999998</v>
      </c>
      <c r="D6548" s="260">
        <v>466.35998499999999</v>
      </c>
      <c r="E6548" s="260">
        <v>466.51001000000002</v>
      </c>
      <c r="F6548" s="261">
        <v>466.51001000000002</v>
      </c>
      <c r="G6548" s="260">
        <v>331360000</v>
      </c>
      <c r="H6548" s="263">
        <f t="shared" si="102"/>
        <v>-4.0775435442378521E-3</v>
      </c>
      <c r="I6548" s="262"/>
      <c r="J6548" s="266">
        <v>6546</v>
      </c>
      <c r="K6548">
        <v>-4.0775435442378521E-3</v>
      </c>
      <c r="L6548" s="267">
        <v>8.7087527282200192E-3</v>
      </c>
    </row>
    <row r="6549" spans="1:12" ht="14.4" x14ac:dyDescent="0.3">
      <c r="A6549" s="8">
        <v>34639</v>
      </c>
      <c r="B6549" s="260">
        <v>472.26001000000002</v>
      </c>
      <c r="C6549" s="260">
        <v>472.26001000000002</v>
      </c>
      <c r="D6549" s="260">
        <v>467.64001500000001</v>
      </c>
      <c r="E6549" s="260">
        <v>468.42001299999998</v>
      </c>
      <c r="F6549" s="261">
        <v>468.42001299999998</v>
      </c>
      <c r="G6549" s="260">
        <v>314940000</v>
      </c>
      <c r="H6549" s="263">
        <f t="shared" si="102"/>
        <v>-8.3200866943569478E-3</v>
      </c>
      <c r="I6549" s="262"/>
      <c r="J6549" s="266">
        <v>6547</v>
      </c>
      <c r="K6549">
        <v>-8.3200866943569478E-3</v>
      </c>
      <c r="L6549" s="267">
        <v>8.7098324346280634E-3</v>
      </c>
    </row>
    <row r="6550" spans="1:12" ht="14.4" x14ac:dyDescent="0.3">
      <c r="A6550" s="8">
        <v>34638</v>
      </c>
      <c r="B6550" s="260">
        <v>473.76001000000002</v>
      </c>
      <c r="C6550" s="260">
        <v>474.73998999999998</v>
      </c>
      <c r="D6550" s="260">
        <v>472.32998700000002</v>
      </c>
      <c r="E6550" s="260">
        <v>472.35000600000001</v>
      </c>
      <c r="F6550" s="261">
        <v>472.35000600000001</v>
      </c>
      <c r="G6550" s="260">
        <v>302820000</v>
      </c>
      <c r="H6550" s="263">
        <f t="shared" si="102"/>
        <v>-2.9971991324254225E-3</v>
      </c>
      <c r="I6550" s="262"/>
      <c r="J6550" s="266">
        <v>6548</v>
      </c>
      <c r="K6550">
        <v>-2.9971991324254225E-3</v>
      </c>
      <c r="L6550" s="267">
        <v>8.7099064664323596E-3</v>
      </c>
    </row>
    <row r="6551" spans="1:12" ht="14.4" x14ac:dyDescent="0.3">
      <c r="A6551" s="8">
        <v>34635</v>
      </c>
      <c r="B6551" s="260">
        <v>465.83999599999999</v>
      </c>
      <c r="C6551" s="260">
        <v>473.77999899999998</v>
      </c>
      <c r="D6551" s="260">
        <v>465.79998799999998</v>
      </c>
      <c r="E6551" s="260">
        <v>473.76998900000001</v>
      </c>
      <c r="F6551" s="261">
        <v>473.76998900000001</v>
      </c>
      <c r="G6551" s="260">
        <v>381450000</v>
      </c>
      <c r="H6551" s="263">
        <f t="shared" si="102"/>
        <v>1.700114392614176E-2</v>
      </c>
      <c r="I6551" s="262"/>
      <c r="J6551" s="266">
        <v>6549</v>
      </c>
      <c r="K6551">
        <v>1.700114392614176E-2</v>
      </c>
      <c r="L6551" s="267">
        <v>8.7126843705830695E-3</v>
      </c>
    </row>
    <row r="6552" spans="1:12" ht="14.4" x14ac:dyDescent="0.3">
      <c r="A6552" s="8">
        <v>34634</v>
      </c>
      <c r="B6552" s="260">
        <v>462.67999300000002</v>
      </c>
      <c r="C6552" s="260">
        <v>465.85000600000001</v>
      </c>
      <c r="D6552" s="260">
        <v>462.61999500000002</v>
      </c>
      <c r="E6552" s="260">
        <v>465.85000600000001</v>
      </c>
      <c r="F6552" s="261">
        <v>465.85000600000001</v>
      </c>
      <c r="G6552" s="260">
        <v>327790000</v>
      </c>
      <c r="H6552" s="263">
        <f t="shared" si="102"/>
        <v>6.9819960981150203E-3</v>
      </c>
      <c r="I6552" s="262"/>
      <c r="J6552" s="266">
        <v>6550</v>
      </c>
      <c r="K6552">
        <v>6.9819960981150203E-3</v>
      </c>
      <c r="L6552" s="267">
        <v>8.7368086965875988E-3</v>
      </c>
    </row>
    <row r="6553" spans="1:12" ht="14.4" x14ac:dyDescent="0.3">
      <c r="A6553" s="8">
        <v>34633</v>
      </c>
      <c r="B6553" s="260">
        <v>461.54998799999998</v>
      </c>
      <c r="C6553" s="260">
        <v>463.76998900000001</v>
      </c>
      <c r="D6553" s="260">
        <v>461.22000100000002</v>
      </c>
      <c r="E6553" s="260">
        <v>462.61999500000002</v>
      </c>
      <c r="F6553" s="261">
        <v>462.61999500000002</v>
      </c>
      <c r="G6553" s="260">
        <v>322570000</v>
      </c>
      <c r="H6553" s="263">
        <f t="shared" si="102"/>
        <v>2.3617013029743317E-3</v>
      </c>
      <c r="I6553" s="262"/>
      <c r="J6553" s="266">
        <v>6551</v>
      </c>
      <c r="K6553">
        <v>2.3617013029743317E-3</v>
      </c>
      <c r="L6553" s="267">
        <v>8.7427203780860302E-3</v>
      </c>
    </row>
    <row r="6554" spans="1:12" ht="14.4" x14ac:dyDescent="0.3">
      <c r="A6554" s="8">
        <v>34632</v>
      </c>
      <c r="B6554" s="260">
        <v>460.82998700000002</v>
      </c>
      <c r="C6554" s="260">
        <v>461.95001200000002</v>
      </c>
      <c r="D6554" s="260">
        <v>458.26001000000002</v>
      </c>
      <c r="E6554" s="260">
        <v>461.52999899999998</v>
      </c>
      <c r="F6554" s="261">
        <v>461.52999899999998</v>
      </c>
      <c r="G6554" s="260">
        <v>326110000</v>
      </c>
      <c r="H6554" s="263">
        <f t="shared" si="102"/>
        <v>1.5190244119247351E-3</v>
      </c>
      <c r="I6554" s="262"/>
      <c r="J6554" s="266">
        <v>6552</v>
      </c>
      <c r="K6554">
        <v>1.5190244119247351E-3</v>
      </c>
      <c r="L6554" s="267">
        <v>8.748557113836028E-3</v>
      </c>
    </row>
    <row r="6555" spans="1:12" ht="14.4" x14ac:dyDescent="0.3">
      <c r="A6555" s="8">
        <v>34631</v>
      </c>
      <c r="B6555" s="260">
        <v>464.89001500000001</v>
      </c>
      <c r="C6555" s="260">
        <v>466.36999500000002</v>
      </c>
      <c r="D6555" s="260">
        <v>460.79998799999998</v>
      </c>
      <c r="E6555" s="260">
        <v>460.82998700000002</v>
      </c>
      <c r="F6555" s="261">
        <v>460.82998700000002</v>
      </c>
      <c r="G6555" s="260">
        <v>282800000</v>
      </c>
      <c r="H6555" s="263">
        <f t="shared" si="102"/>
        <v>-8.7333086730201938E-3</v>
      </c>
      <c r="I6555" s="262"/>
      <c r="J6555" s="266">
        <v>6553</v>
      </c>
      <c r="K6555">
        <v>-8.7333086730201938E-3</v>
      </c>
      <c r="L6555" s="267">
        <v>8.7490424816761229E-3</v>
      </c>
    </row>
    <row r="6556" spans="1:12" ht="14.4" x14ac:dyDescent="0.3">
      <c r="A6556" s="8">
        <v>34628</v>
      </c>
      <c r="B6556" s="260">
        <v>466.69000199999999</v>
      </c>
      <c r="C6556" s="260">
        <v>466.69000199999999</v>
      </c>
      <c r="D6556" s="260">
        <v>463.82998700000002</v>
      </c>
      <c r="E6556" s="260">
        <v>464.89001500000001</v>
      </c>
      <c r="F6556" s="261">
        <v>464.89001500000001</v>
      </c>
      <c r="G6556" s="260">
        <v>315310000</v>
      </c>
      <c r="H6556" s="263">
        <f t="shared" si="102"/>
        <v>-4.1983313158616567E-3</v>
      </c>
      <c r="I6556" s="262"/>
      <c r="J6556" s="266">
        <v>6554</v>
      </c>
      <c r="K6556">
        <v>-4.1983313158616567E-3</v>
      </c>
      <c r="L6556" s="267">
        <v>8.7614136400549908E-3</v>
      </c>
    </row>
    <row r="6557" spans="1:12" ht="14.4" x14ac:dyDescent="0.3">
      <c r="A6557" s="8">
        <v>34627</v>
      </c>
      <c r="B6557" s="260">
        <v>470.36999500000002</v>
      </c>
      <c r="C6557" s="260">
        <v>470.36999500000002</v>
      </c>
      <c r="D6557" s="260">
        <v>465.39001500000001</v>
      </c>
      <c r="E6557" s="260">
        <v>466.85000600000001</v>
      </c>
      <c r="F6557" s="261">
        <v>466.85000600000001</v>
      </c>
      <c r="G6557" s="260">
        <v>331460000</v>
      </c>
      <c r="H6557" s="263">
        <f t="shared" si="102"/>
        <v>-7.2935123911148257E-3</v>
      </c>
      <c r="I6557" s="262"/>
      <c r="J6557" s="266">
        <v>6555</v>
      </c>
      <c r="K6557">
        <v>-7.2935123911148257E-3</v>
      </c>
      <c r="L6557" s="267">
        <v>8.7640977702365952E-3</v>
      </c>
    </row>
    <row r="6558" spans="1:12" ht="14.4" x14ac:dyDescent="0.3">
      <c r="A6558" s="8">
        <v>34626</v>
      </c>
      <c r="B6558" s="260">
        <v>467.69000199999999</v>
      </c>
      <c r="C6558" s="260">
        <v>471.42999300000002</v>
      </c>
      <c r="D6558" s="260">
        <v>465.959991</v>
      </c>
      <c r="E6558" s="260">
        <v>470.27999899999998</v>
      </c>
      <c r="F6558" s="261">
        <v>470.27999899999998</v>
      </c>
      <c r="G6558" s="260">
        <v>317030000</v>
      </c>
      <c r="H6558" s="263">
        <f t="shared" si="102"/>
        <v>5.6023499499434646E-3</v>
      </c>
      <c r="I6558" s="262"/>
      <c r="J6558" s="266">
        <v>6556</v>
      </c>
      <c r="K6558">
        <v>5.6023499499434646E-3</v>
      </c>
      <c r="L6558" s="267">
        <v>8.7724681607083306E-3</v>
      </c>
    </row>
    <row r="6559" spans="1:12" ht="14.4" x14ac:dyDescent="0.3">
      <c r="A6559" s="8">
        <v>34625</v>
      </c>
      <c r="B6559" s="260">
        <v>469.01998900000001</v>
      </c>
      <c r="C6559" s="260">
        <v>469.19000199999999</v>
      </c>
      <c r="D6559" s="260">
        <v>466.540009</v>
      </c>
      <c r="E6559" s="260">
        <v>467.66000400000001</v>
      </c>
      <c r="F6559" s="261">
        <v>467.66000400000001</v>
      </c>
      <c r="G6559" s="260">
        <v>259730000</v>
      </c>
      <c r="H6559" s="263">
        <f t="shared" si="102"/>
        <v>-2.7720637686552397E-3</v>
      </c>
      <c r="I6559" s="262"/>
      <c r="J6559" s="266">
        <v>6557</v>
      </c>
      <c r="K6559">
        <v>-2.7720637686552397E-3</v>
      </c>
      <c r="L6559" s="267">
        <v>8.7862432171958247E-3</v>
      </c>
    </row>
    <row r="6560" spans="1:12" ht="14.4" x14ac:dyDescent="0.3">
      <c r="A6560" s="8">
        <v>34624</v>
      </c>
      <c r="B6560" s="260">
        <v>469.10998499999999</v>
      </c>
      <c r="C6560" s="260">
        <v>469.88000499999998</v>
      </c>
      <c r="D6560" s="260">
        <v>468.16000400000001</v>
      </c>
      <c r="E6560" s="260">
        <v>468.959991</v>
      </c>
      <c r="F6560" s="261">
        <v>468.959991</v>
      </c>
      <c r="G6560" s="260">
        <v>238490000</v>
      </c>
      <c r="H6560" s="263">
        <f t="shared" si="102"/>
        <v>-2.9847580091483801E-4</v>
      </c>
      <c r="I6560" s="262"/>
      <c r="J6560" s="266">
        <v>6558</v>
      </c>
      <c r="K6560">
        <v>-2.9847580091483801E-4</v>
      </c>
      <c r="L6560" s="267">
        <v>8.7896834864954181E-3</v>
      </c>
    </row>
    <row r="6561" spans="1:12" ht="14.4" x14ac:dyDescent="0.3">
      <c r="A6561" s="8">
        <v>34621</v>
      </c>
      <c r="B6561" s="260">
        <v>467.77999899999998</v>
      </c>
      <c r="C6561" s="260">
        <v>469.52999899999998</v>
      </c>
      <c r="D6561" s="260">
        <v>466.10998499999999</v>
      </c>
      <c r="E6561" s="260">
        <v>469.10000600000001</v>
      </c>
      <c r="F6561" s="261">
        <v>469.10000600000001</v>
      </c>
      <c r="G6561" s="260">
        <v>251770000</v>
      </c>
      <c r="H6561" s="263">
        <f t="shared" si="102"/>
        <v>2.8003954227248358E-3</v>
      </c>
      <c r="I6561" s="262"/>
      <c r="J6561" s="266">
        <v>6559</v>
      </c>
      <c r="K6561">
        <v>2.8003954227248358E-3</v>
      </c>
      <c r="L6561" s="267">
        <v>8.7914660333266569E-3</v>
      </c>
    </row>
    <row r="6562" spans="1:12" ht="14.4" x14ac:dyDescent="0.3">
      <c r="A6562" s="8">
        <v>34620</v>
      </c>
      <c r="B6562" s="260">
        <v>465.55999800000001</v>
      </c>
      <c r="C6562" s="260">
        <v>471.29998799999998</v>
      </c>
      <c r="D6562" s="260">
        <v>465.55999800000001</v>
      </c>
      <c r="E6562" s="260">
        <v>467.790009</v>
      </c>
      <c r="F6562" s="261">
        <v>467.790009</v>
      </c>
      <c r="G6562" s="260">
        <v>337900000</v>
      </c>
      <c r="H6562" s="263">
        <f t="shared" si="102"/>
        <v>4.984226684889995E-3</v>
      </c>
      <c r="I6562" s="262"/>
      <c r="J6562" s="266">
        <v>6560</v>
      </c>
      <c r="K6562">
        <v>4.984226684889995E-3</v>
      </c>
      <c r="L6562" s="267">
        <v>8.7916110717023294E-3</v>
      </c>
    </row>
    <row r="6563" spans="1:12" ht="14.4" x14ac:dyDescent="0.3">
      <c r="A6563" s="8">
        <v>34619</v>
      </c>
      <c r="B6563" s="260">
        <v>465.77999899999998</v>
      </c>
      <c r="C6563" s="260">
        <v>466.70001200000002</v>
      </c>
      <c r="D6563" s="260">
        <v>464.790009</v>
      </c>
      <c r="E6563" s="260">
        <v>465.47000100000002</v>
      </c>
      <c r="F6563" s="261">
        <v>465.47000100000002</v>
      </c>
      <c r="G6563" s="260">
        <v>269550000</v>
      </c>
      <c r="H6563" s="263">
        <f t="shared" si="102"/>
        <v>-6.8702203528795097E-4</v>
      </c>
      <c r="I6563" s="262"/>
      <c r="J6563" s="266">
        <v>6561</v>
      </c>
      <c r="K6563">
        <v>-6.8702203528795097E-4</v>
      </c>
      <c r="L6563" s="267">
        <v>8.7935332795944319E-3</v>
      </c>
    </row>
    <row r="6564" spans="1:12" ht="14.4" x14ac:dyDescent="0.3">
      <c r="A6564" s="8">
        <v>34618</v>
      </c>
      <c r="B6564" s="260">
        <v>459.040009</v>
      </c>
      <c r="C6564" s="260">
        <v>466.33999599999999</v>
      </c>
      <c r="D6564" s="260">
        <v>459.040009</v>
      </c>
      <c r="E6564" s="260">
        <v>465.790009</v>
      </c>
      <c r="F6564" s="261">
        <v>465.790009</v>
      </c>
      <c r="G6564" s="260">
        <v>355540000</v>
      </c>
      <c r="H6564" s="263">
        <f t="shared" si="102"/>
        <v>1.470460061793873E-2</v>
      </c>
      <c r="I6564" s="262"/>
      <c r="J6564" s="266">
        <v>6562</v>
      </c>
      <c r="K6564">
        <v>1.470460061793873E-2</v>
      </c>
      <c r="L6564" s="267">
        <v>8.8028588604925576E-3</v>
      </c>
    </row>
    <row r="6565" spans="1:12" ht="14.4" x14ac:dyDescent="0.3">
      <c r="A6565" s="8">
        <v>34617</v>
      </c>
      <c r="B6565" s="260">
        <v>455.11999500000002</v>
      </c>
      <c r="C6565" s="260">
        <v>459.290009</v>
      </c>
      <c r="D6565" s="260">
        <v>455.11999500000002</v>
      </c>
      <c r="E6565" s="260">
        <v>459.040009</v>
      </c>
      <c r="F6565" s="261">
        <v>459.040009</v>
      </c>
      <c r="G6565" s="260">
        <v>213110000</v>
      </c>
      <c r="H6565" s="263">
        <f t="shared" si="102"/>
        <v>8.6574444035493817E-3</v>
      </c>
      <c r="I6565" s="262"/>
      <c r="J6565" s="266">
        <v>6563</v>
      </c>
      <c r="K6565">
        <v>8.6574444035493817E-3</v>
      </c>
      <c r="L6565" s="267">
        <v>8.803800039184833E-3</v>
      </c>
    </row>
    <row r="6566" spans="1:12" ht="14.4" x14ac:dyDescent="0.3">
      <c r="A6566" s="8">
        <v>34614</v>
      </c>
      <c r="B6566" s="260">
        <v>452.36999500000002</v>
      </c>
      <c r="C6566" s="260">
        <v>455.67001299999998</v>
      </c>
      <c r="D6566" s="260">
        <v>452.13000499999998</v>
      </c>
      <c r="E6566" s="260">
        <v>455.10000600000001</v>
      </c>
      <c r="F6566" s="261">
        <v>455.10000600000001</v>
      </c>
      <c r="G6566" s="260">
        <v>284230000</v>
      </c>
      <c r="H6566" s="263">
        <f t="shared" si="102"/>
        <v>6.0571692697355024E-3</v>
      </c>
      <c r="I6566" s="262"/>
      <c r="J6566" s="266">
        <v>6564</v>
      </c>
      <c r="K6566">
        <v>6.0571692697355024E-3</v>
      </c>
      <c r="L6566" s="267">
        <v>8.8080661287370157E-3</v>
      </c>
    </row>
    <row r="6567" spans="1:12" ht="14.4" x14ac:dyDescent="0.3">
      <c r="A6567" s="8">
        <v>34613</v>
      </c>
      <c r="B6567" s="260">
        <v>453.51998900000001</v>
      </c>
      <c r="C6567" s="260">
        <v>454.48998999999998</v>
      </c>
      <c r="D6567" s="260">
        <v>452.13000499999998</v>
      </c>
      <c r="E6567" s="260">
        <v>452.35998499999999</v>
      </c>
      <c r="F6567" s="261">
        <v>452.35998499999999</v>
      </c>
      <c r="G6567" s="260">
        <v>272620000</v>
      </c>
      <c r="H6567" s="263">
        <f t="shared" si="102"/>
        <v>-2.5577792118001109E-3</v>
      </c>
      <c r="I6567" s="262"/>
      <c r="J6567" s="266">
        <v>6565</v>
      </c>
      <c r="K6567">
        <v>-2.5577792118001109E-3</v>
      </c>
      <c r="L6567" s="267">
        <v>8.8151369387738116E-3</v>
      </c>
    </row>
    <row r="6568" spans="1:12" ht="14.4" x14ac:dyDescent="0.3">
      <c r="A6568" s="8">
        <v>34612</v>
      </c>
      <c r="B6568" s="260">
        <v>454.58999599999999</v>
      </c>
      <c r="C6568" s="260">
        <v>454.58999599999999</v>
      </c>
      <c r="D6568" s="260">
        <v>449.26998900000001</v>
      </c>
      <c r="E6568" s="260">
        <v>453.51998900000001</v>
      </c>
      <c r="F6568" s="261">
        <v>453.51998900000001</v>
      </c>
      <c r="G6568" s="260">
        <v>359670000</v>
      </c>
      <c r="H6568" s="263">
        <f t="shared" si="102"/>
        <v>-2.3537847498077708E-3</v>
      </c>
      <c r="I6568" s="262"/>
      <c r="J6568" s="266">
        <v>6566</v>
      </c>
      <c r="K6568">
        <v>-2.3537847498077708E-3</v>
      </c>
      <c r="L6568" s="267">
        <v>8.8166518092261271E-3</v>
      </c>
    </row>
    <row r="6569" spans="1:12" ht="14.4" x14ac:dyDescent="0.3">
      <c r="A6569" s="8">
        <v>34611</v>
      </c>
      <c r="B6569" s="260">
        <v>461.76998900000001</v>
      </c>
      <c r="C6569" s="260">
        <v>462.459991</v>
      </c>
      <c r="D6569" s="260">
        <v>454.02999899999998</v>
      </c>
      <c r="E6569" s="260">
        <v>454.58999599999999</v>
      </c>
      <c r="F6569" s="261">
        <v>454.58999599999999</v>
      </c>
      <c r="G6569" s="260">
        <v>325620000</v>
      </c>
      <c r="H6569" s="263">
        <f t="shared" si="102"/>
        <v>-1.5484892265883215E-2</v>
      </c>
      <c r="I6569" s="262"/>
      <c r="J6569" s="266">
        <v>6567</v>
      </c>
      <c r="K6569">
        <v>-1.5484892265883215E-2</v>
      </c>
      <c r="L6569" s="267">
        <v>8.8167364066983073E-3</v>
      </c>
    </row>
    <row r="6570" spans="1:12" ht="14.4" x14ac:dyDescent="0.3">
      <c r="A6570" s="8">
        <v>34610</v>
      </c>
      <c r="B6570" s="260">
        <v>462.69000199999999</v>
      </c>
      <c r="C6570" s="260">
        <v>463.30999800000001</v>
      </c>
      <c r="D6570" s="260">
        <v>460.32998700000002</v>
      </c>
      <c r="E6570" s="260">
        <v>461.73998999999998</v>
      </c>
      <c r="F6570" s="261">
        <v>461.73998999999998</v>
      </c>
      <c r="G6570" s="260">
        <v>269130000</v>
      </c>
      <c r="H6570" s="263">
        <f t="shared" si="102"/>
        <v>-2.0963476451063378E-3</v>
      </c>
      <c r="I6570" s="262"/>
      <c r="J6570" s="266">
        <v>6568</v>
      </c>
      <c r="K6570">
        <v>-2.0963476451063378E-3</v>
      </c>
      <c r="L6570" s="267">
        <v>8.8184356322988707E-3</v>
      </c>
    </row>
    <row r="6571" spans="1:12" ht="14.4" x14ac:dyDescent="0.3">
      <c r="A6571" s="8">
        <v>34607</v>
      </c>
      <c r="B6571" s="260">
        <v>462.26998900000001</v>
      </c>
      <c r="C6571" s="260">
        <v>465.29998799999998</v>
      </c>
      <c r="D6571" s="260">
        <v>461.91000400000001</v>
      </c>
      <c r="E6571" s="260">
        <v>462.709991</v>
      </c>
      <c r="F6571" s="261">
        <v>462.709991</v>
      </c>
      <c r="G6571" s="260">
        <v>291900000</v>
      </c>
      <c r="H6571" s="263">
        <f t="shared" si="102"/>
        <v>1.0167900012286362E-3</v>
      </c>
      <c r="I6571" s="262"/>
      <c r="J6571" s="266">
        <v>6569</v>
      </c>
      <c r="K6571">
        <v>1.0167900012286362E-3</v>
      </c>
      <c r="L6571" s="267">
        <v>8.8229860643219485E-3</v>
      </c>
    </row>
    <row r="6572" spans="1:12" ht="14.4" x14ac:dyDescent="0.3">
      <c r="A6572" s="8">
        <v>34606</v>
      </c>
      <c r="B6572" s="260">
        <v>464.83999599999999</v>
      </c>
      <c r="C6572" s="260">
        <v>464.83999599999999</v>
      </c>
      <c r="D6572" s="260">
        <v>461.51001000000002</v>
      </c>
      <c r="E6572" s="260">
        <v>462.23998999999998</v>
      </c>
      <c r="F6572" s="261">
        <v>462.23998999999998</v>
      </c>
      <c r="G6572" s="260">
        <v>302280000</v>
      </c>
      <c r="H6572" s="263">
        <f t="shared" si="102"/>
        <v>-5.593335389323959E-3</v>
      </c>
      <c r="I6572" s="262"/>
      <c r="J6572" s="266">
        <v>6570</v>
      </c>
      <c r="K6572">
        <v>-5.593335389323959E-3</v>
      </c>
      <c r="L6572" s="267">
        <v>8.8326324646907824E-3</v>
      </c>
    </row>
    <row r="6573" spans="1:12" ht="14.4" x14ac:dyDescent="0.3">
      <c r="A6573" s="8">
        <v>34605</v>
      </c>
      <c r="B6573" s="260">
        <v>462.10000600000001</v>
      </c>
      <c r="C6573" s="260">
        <v>465.54998799999998</v>
      </c>
      <c r="D6573" s="260">
        <v>462.10000600000001</v>
      </c>
      <c r="E6573" s="260">
        <v>464.83999599999999</v>
      </c>
      <c r="F6573" s="261">
        <v>464.83999599999999</v>
      </c>
      <c r="G6573" s="260">
        <v>330020000</v>
      </c>
      <c r="H6573" s="263">
        <f t="shared" si="102"/>
        <v>6.0383250134398887E-3</v>
      </c>
      <c r="I6573" s="262"/>
      <c r="J6573" s="266">
        <v>6571</v>
      </c>
      <c r="K6573">
        <v>6.0383250134398887E-3</v>
      </c>
      <c r="L6573" s="267">
        <v>8.8412058089990583E-3</v>
      </c>
    </row>
    <row r="6574" spans="1:12" ht="14.4" x14ac:dyDescent="0.3">
      <c r="A6574" s="8">
        <v>34604</v>
      </c>
      <c r="B6574" s="260">
        <v>460.82000699999998</v>
      </c>
      <c r="C6574" s="260">
        <v>462.75</v>
      </c>
      <c r="D6574" s="260">
        <v>459.82998700000002</v>
      </c>
      <c r="E6574" s="260">
        <v>462.04998799999998</v>
      </c>
      <c r="F6574" s="261">
        <v>462.04998799999998</v>
      </c>
      <c r="G6574" s="260">
        <v>290330000</v>
      </c>
      <c r="H6574" s="263">
        <f t="shared" si="102"/>
        <v>2.6691137131986749E-3</v>
      </c>
      <c r="I6574" s="262"/>
      <c r="J6574" s="266">
        <v>6572</v>
      </c>
      <c r="K6574">
        <v>2.6691137131986749E-3</v>
      </c>
      <c r="L6574" s="267">
        <v>8.8449338722171433E-3</v>
      </c>
    </row>
    <row r="6575" spans="1:12" ht="14.4" x14ac:dyDescent="0.3">
      <c r="A6575" s="8">
        <v>34603</v>
      </c>
      <c r="B6575" s="260">
        <v>459.64999399999999</v>
      </c>
      <c r="C6575" s="260">
        <v>460.86999500000002</v>
      </c>
      <c r="D6575" s="260">
        <v>459.30999800000001</v>
      </c>
      <c r="E6575" s="260">
        <v>460.82000699999998</v>
      </c>
      <c r="F6575" s="261">
        <v>460.82000699999998</v>
      </c>
      <c r="G6575" s="260">
        <v>272530000</v>
      </c>
      <c r="H6575" s="263">
        <f t="shared" si="102"/>
        <v>2.5017816422147001E-3</v>
      </c>
      <c r="I6575" s="262"/>
      <c r="J6575" s="266">
        <v>6573</v>
      </c>
      <c r="K6575">
        <v>2.5017816422147001E-3</v>
      </c>
      <c r="L6575" s="267">
        <v>8.8479026035887722E-3</v>
      </c>
    </row>
    <row r="6576" spans="1:12" ht="14.4" x14ac:dyDescent="0.3">
      <c r="A6576" s="8">
        <v>34600</v>
      </c>
      <c r="B6576" s="260">
        <v>461.26998900000001</v>
      </c>
      <c r="C6576" s="260">
        <v>462.14001500000001</v>
      </c>
      <c r="D6576" s="260">
        <v>459.01001000000002</v>
      </c>
      <c r="E6576" s="260">
        <v>459.67001299999998</v>
      </c>
      <c r="F6576" s="261">
        <v>459.67001299999998</v>
      </c>
      <c r="G6576" s="260">
        <v>300060000</v>
      </c>
      <c r="H6576" s="263">
        <f t="shared" si="102"/>
        <v>-3.4686323371452342E-3</v>
      </c>
      <c r="I6576" s="262"/>
      <c r="J6576" s="266">
        <v>6574</v>
      </c>
      <c r="K6576">
        <v>-3.4686323371452342E-3</v>
      </c>
      <c r="L6576" s="267">
        <v>8.8499779205610096E-3</v>
      </c>
    </row>
    <row r="6577" spans="1:12" ht="14.4" x14ac:dyDescent="0.3">
      <c r="A6577" s="8">
        <v>34599</v>
      </c>
      <c r="B6577" s="260">
        <v>461.45001200000002</v>
      </c>
      <c r="C6577" s="260">
        <v>463.22000100000002</v>
      </c>
      <c r="D6577" s="260">
        <v>460.959991</v>
      </c>
      <c r="E6577" s="260">
        <v>461.26998900000001</v>
      </c>
      <c r="F6577" s="261">
        <v>461.26998900000001</v>
      </c>
      <c r="G6577" s="260">
        <v>305210000</v>
      </c>
      <c r="H6577" s="263">
        <f t="shared" si="102"/>
        <v>-4.1174100399961366E-4</v>
      </c>
      <c r="I6577" s="262"/>
      <c r="J6577" s="266">
        <v>6575</v>
      </c>
      <c r="K6577">
        <v>-4.1174100399961366E-4</v>
      </c>
      <c r="L6577" s="267">
        <v>8.849991388913259E-3</v>
      </c>
    </row>
    <row r="6578" spans="1:12" ht="14.4" x14ac:dyDescent="0.3">
      <c r="A6578" s="8">
        <v>34598</v>
      </c>
      <c r="B6578" s="260">
        <v>463.42001299999998</v>
      </c>
      <c r="C6578" s="260">
        <v>464.01001000000002</v>
      </c>
      <c r="D6578" s="260">
        <v>458.47000100000002</v>
      </c>
      <c r="E6578" s="260">
        <v>461.459991</v>
      </c>
      <c r="F6578" s="261">
        <v>461.459991</v>
      </c>
      <c r="G6578" s="260">
        <v>351830000</v>
      </c>
      <c r="H6578" s="263">
        <f t="shared" si="102"/>
        <v>-4.1004706092607297E-3</v>
      </c>
      <c r="I6578" s="262"/>
      <c r="J6578" s="266">
        <v>6576</v>
      </c>
      <c r="K6578">
        <v>-4.1004706092607297E-3</v>
      </c>
      <c r="L6578" s="267">
        <v>8.8563196741907498E-3</v>
      </c>
    </row>
    <row r="6579" spans="1:12" ht="14.4" x14ac:dyDescent="0.3">
      <c r="A6579" s="8">
        <v>34597</v>
      </c>
      <c r="B6579" s="260">
        <v>470.82998700000002</v>
      </c>
      <c r="C6579" s="260">
        <v>470.82998700000002</v>
      </c>
      <c r="D6579" s="260">
        <v>463.35998499999999</v>
      </c>
      <c r="E6579" s="260">
        <v>463.35998499999999</v>
      </c>
      <c r="F6579" s="261">
        <v>463.35998499999999</v>
      </c>
      <c r="G6579" s="260">
        <v>326050000</v>
      </c>
      <c r="H6579" s="263">
        <f t="shared" si="102"/>
        <v>-1.5907445905395216E-2</v>
      </c>
      <c r="I6579" s="262"/>
      <c r="J6579" s="266">
        <v>6577</v>
      </c>
      <c r="K6579">
        <v>-1.5907445905395216E-2</v>
      </c>
      <c r="L6579" s="267">
        <v>8.8585193052642813E-3</v>
      </c>
    </row>
    <row r="6580" spans="1:12" ht="14.4" x14ac:dyDescent="0.3">
      <c r="A6580" s="8">
        <v>34596</v>
      </c>
      <c r="B6580" s="260">
        <v>471.209991</v>
      </c>
      <c r="C6580" s="260">
        <v>473.14999399999999</v>
      </c>
      <c r="D6580" s="260">
        <v>470.67999300000002</v>
      </c>
      <c r="E6580" s="260">
        <v>470.85000600000001</v>
      </c>
      <c r="F6580" s="261">
        <v>470.85000600000001</v>
      </c>
      <c r="G6580" s="260">
        <v>277110000</v>
      </c>
      <c r="H6580" s="263">
        <f t="shared" si="102"/>
        <v>-7.2156879084201179E-4</v>
      </c>
      <c r="I6580" s="262"/>
      <c r="J6580" s="266">
        <v>6578</v>
      </c>
      <c r="K6580">
        <v>-7.2156879084201179E-4</v>
      </c>
      <c r="L6580" s="267">
        <v>8.8586106730972006E-3</v>
      </c>
    </row>
    <row r="6581" spans="1:12" ht="14.4" x14ac:dyDescent="0.3">
      <c r="A6581" s="8">
        <v>34593</v>
      </c>
      <c r="B6581" s="260">
        <v>474.80999800000001</v>
      </c>
      <c r="C6581" s="260">
        <v>474.80999800000001</v>
      </c>
      <c r="D6581" s="260">
        <v>470.05999800000001</v>
      </c>
      <c r="E6581" s="260">
        <v>471.19000199999999</v>
      </c>
      <c r="F6581" s="261">
        <v>471.19000199999999</v>
      </c>
      <c r="G6581" s="260">
        <v>410750000</v>
      </c>
      <c r="H6581" s="263">
        <f t="shared" si="102"/>
        <v>-7.6240938801798667E-3</v>
      </c>
      <c r="I6581" s="262"/>
      <c r="J6581" s="266">
        <v>6579</v>
      </c>
      <c r="K6581">
        <v>-7.6240938801798667E-3</v>
      </c>
      <c r="L6581" s="267">
        <v>8.8668974738854919E-3</v>
      </c>
    </row>
    <row r="6582" spans="1:12" ht="14.4" x14ac:dyDescent="0.3">
      <c r="A6582" s="8">
        <v>34592</v>
      </c>
      <c r="B6582" s="260">
        <v>468.79998799999998</v>
      </c>
      <c r="C6582" s="260">
        <v>474.80999800000001</v>
      </c>
      <c r="D6582" s="260">
        <v>468.790009</v>
      </c>
      <c r="E6582" s="260">
        <v>474.80999800000001</v>
      </c>
      <c r="F6582" s="261">
        <v>474.80999800000001</v>
      </c>
      <c r="G6582" s="260">
        <v>281920000</v>
      </c>
      <c r="H6582" s="263">
        <f t="shared" si="102"/>
        <v>1.2819987529521914E-2</v>
      </c>
      <c r="I6582" s="262"/>
      <c r="J6582" s="266">
        <v>6580</v>
      </c>
      <c r="K6582">
        <v>1.2819987529521914E-2</v>
      </c>
      <c r="L6582" s="267">
        <v>8.8691293815787806E-3</v>
      </c>
    </row>
    <row r="6583" spans="1:12" ht="14.4" x14ac:dyDescent="0.3">
      <c r="A6583" s="8">
        <v>34591</v>
      </c>
      <c r="B6583" s="260">
        <v>467.54998799999998</v>
      </c>
      <c r="C6583" s="260">
        <v>468.85998499999999</v>
      </c>
      <c r="D6583" s="260">
        <v>466.82000699999998</v>
      </c>
      <c r="E6583" s="260">
        <v>468.79998799999998</v>
      </c>
      <c r="F6583" s="261">
        <v>468.79998799999998</v>
      </c>
      <c r="G6583" s="260">
        <v>297480000</v>
      </c>
      <c r="H6583" s="263">
        <f t="shared" si="102"/>
        <v>2.7592521494886543E-3</v>
      </c>
      <c r="I6583" s="262"/>
      <c r="J6583" s="266">
        <v>6581</v>
      </c>
      <c r="K6583">
        <v>2.7592521494886543E-3</v>
      </c>
      <c r="L6583" s="267">
        <v>8.8851904450619121E-3</v>
      </c>
    </row>
    <row r="6584" spans="1:12" ht="14.4" x14ac:dyDescent="0.3">
      <c r="A6584" s="8">
        <v>34590</v>
      </c>
      <c r="B6584" s="260">
        <v>466.26998900000001</v>
      </c>
      <c r="C6584" s="260">
        <v>468.76001000000002</v>
      </c>
      <c r="D6584" s="260">
        <v>466.26998900000001</v>
      </c>
      <c r="E6584" s="260">
        <v>467.51001000000002</v>
      </c>
      <c r="F6584" s="261">
        <v>467.51001000000002</v>
      </c>
      <c r="G6584" s="260">
        <v>293370000</v>
      </c>
      <c r="H6584" s="263">
        <f t="shared" si="102"/>
        <v>2.788483784338333E-3</v>
      </c>
      <c r="I6584" s="262"/>
      <c r="J6584" s="266">
        <v>6582</v>
      </c>
      <c r="K6584">
        <v>2.788483784338333E-3</v>
      </c>
      <c r="L6584" s="267">
        <v>8.8857698410265522E-3</v>
      </c>
    </row>
    <row r="6585" spans="1:12" ht="14.4" x14ac:dyDescent="0.3">
      <c r="A6585" s="8">
        <v>34589</v>
      </c>
      <c r="B6585" s="260">
        <v>468.17999300000002</v>
      </c>
      <c r="C6585" s="260">
        <v>468.42001299999998</v>
      </c>
      <c r="D6585" s="260">
        <v>466.14999399999999</v>
      </c>
      <c r="E6585" s="260">
        <v>466.209991</v>
      </c>
      <c r="F6585" s="261">
        <v>466.209991</v>
      </c>
      <c r="G6585" s="260">
        <v>244680000</v>
      </c>
      <c r="H6585" s="263">
        <f t="shared" si="102"/>
        <v>-4.2077876659714977E-3</v>
      </c>
      <c r="I6585" s="262"/>
      <c r="J6585" s="266">
        <v>6583</v>
      </c>
      <c r="K6585">
        <v>-4.2077876659714977E-3</v>
      </c>
      <c r="L6585" s="267">
        <v>8.8885786272083732E-3</v>
      </c>
    </row>
    <row r="6586" spans="1:12" ht="14.4" x14ac:dyDescent="0.3">
      <c r="A6586" s="8">
        <v>34586</v>
      </c>
      <c r="B6586" s="260">
        <v>473.13000499999998</v>
      </c>
      <c r="C6586" s="260">
        <v>473.13000499999998</v>
      </c>
      <c r="D6586" s="260">
        <v>466.54998799999998</v>
      </c>
      <c r="E6586" s="260">
        <v>468.17999300000002</v>
      </c>
      <c r="F6586" s="261">
        <v>468.17999300000002</v>
      </c>
      <c r="G6586" s="260">
        <v>293360000</v>
      </c>
      <c r="H6586" s="263">
        <f t="shared" si="102"/>
        <v>-1.0483201257031664E-2</v>
      </c>
      <c r="I6586" s="262"/>
      <c r="J6586" s="266">
        <v>6584</v>
      </c>
      <c r="K6586">
        <v>-1.0483201257031664E-2</v>
      </c>
      <c r="L6586" s="267">
        <v>8.8952869724289937E-3</v>
      </c>
    </row>
    <row r="6587" spans="1:12" ht="14.4" x14ac:dyDescent="0.3">
      <c r="A6587" s="8">
        <v>34585</v>
      </c>
      <c r="B6587" s="260">
        <v>470.959991</v>
      </c>
      <c r="C6587" s="260">
        <v>473.39999399999999</v>
      </c>
      <c r="D6587" s="260">
        <v>470.85998499999999</v>
      </c>
      <c r="E6587" s="260">
        <v>473.14001500000001</v>
      </c>
      <c r="F6587" s="261">
        <v>473.14001500000001</v>
      </c>
      <c r="G6587" s="260">
        <v>295010000</v>
      </c>
      <c r="H6587" s="263">
        <f t="shared" si="102"/>
        <v>4.5649059335635305E-3</v>
      </c>
      <c r="I6587" s="262"/>
      <c r="J6587" s="266">
        <v>6585</v>
      </c>
      <c r="K6587">
        <v>4.5649059335635305E-3</v>
      </c>
      <c r="L6587" s="267">
        <v>8.8996058376676571E-3</v>
      </c>
    </row>
    <row r="6588" spans="1:12" ht="14.4" x14ac:dyDescent="0.3">
      <c r="A6588" s="8">
        <v>34584</v>
      </c>
      <c r="B6588" s="260">
        <v>471.85998499999999</v>
      </c>
      <c r="C6588" s="260">
        <v>472.41000400000001</v>
      </c>
      <c r="D6588" s="260">
        <v>470.20001200000002</v>
      </c>
      <c r="E6588" s="260">
        <v>470.98998999999998</v>
      </c>
      <c r="F6588" s="261">
        <v>470.98998999999998</v>
      </c>
      <c r="G6588" s="260">
        <v>290330000</v>
      </c>
      <c r="H6588" s="263">
        <f t="shared" si="102"/>
        <v>-1.8437566813384635E-3</v>
      </c>
      <c r="I6588" s="262"/>
      <c r="J6588" s="266">
        <v>6586</v>
      </c>
      <c r="K6588">
        <v>-1.8437566813384635E-3</v>
      </c>
      <c r="L6588" s="267">
        <v>8.9227335878015335E-3</v>
      </c>
    </row>
    <row r="6589" spans="1:12" ht="14.4" x14ac:dyDescent="0.3">
      <c r="A6589" s="8">
        <v>34583</v>
      </c>
      <c r="B6589" s="260">
        <v>471</v>
      </c>
      <c r="C6589" s="260">
        <v>471.92001299999998</v>
      </c>
      <c r="D6589" s="260">
        <v>469.64001500000001</v>
      </c>
      <c r="E6589" s="260">
        <v>471.85998499999999</v>
      </c>
      <c r="F6589" s="261">
        <v>471.85998499999999</v>
      </c>
      <c r="G6589" s="260">
        <v>199670000</v>
      </c>
      <c r="H6589" s="263">
        <f t="shared" si="102"/>
        <v>1.8471623993537893E-3</v>
      </c>
      <c r="I6589" s="262"/>
      <c r="J6589" s="266">
        <v>6587</v>
      </c>
      <c r="K6589">
        <v>1.8471623993537893E-3</v>
      </c>
      <c r="L6589" s="267">
        <v>8.9427555757523591E-3</v>
      </c>
    </row>
    <row r="6590" spans="1:12" ht="14.4" x14ac:dyDescent="0.3">
      <c r="A6590" s="8">
        <v>34579</v>
      </c>
      <c r="B6590" s="260">
        <v>473.20001200000002</v>
      </c>
      <c r="C6590" s="260">
        <v>474.89001500000001</v>
      </c>
      <c r="D6590" s="260">
        <v>470.67001299999998</v>
      </c>
      <c r="E6590" s="260">
        <v>470.98998999999998</v>
      </c>
      <c r="F6590" s="261">
        <v>470.98998999999998</v>
      </c>
      <c r="G6590" s="260">
        <v>216150000</v>
      </c>
      <c r="H6590" s="263">
        <f t="shared" si="102"/>
        <v>-4.6072721011591357E-3</v>
      </c>
      <c r="I6590" s="262"/>
      <c r="J6590" s="266">
        <v>6588</v>
      </c>
      <c r="K6590">
        <v>-4.6072721011591357E-3</v>
      </c>
      <c r="L6590" s="267">
        <v>8.9743435772325561E-3</v>
      </c>
    </row>
    <row r="6591" spans="1:12" ht="14.4" x14ac:dyDescent="0.3">
      <c r="A6591" s="8">
        <v>34578</v>
      </c>
      <c r="B6591" s="260">
        <v>475.48998999999998</v>
      </c>
      <c r="C6591" s="260">
        <v>475.48998999999998</v>
      </c>
      <c r="D6591" s="260">
        <v>471.73998999999998</v>
      </c>
      <c r="E6591" s="260">
        <v>473.17001299999998</v>
      </c>
      <c r="F6591" s="261">
        <v>473.17001299999998</v>
      </c>
      <c r="G6591" s="260">
        <v>282830000</v>
      </c>
      <c r="H6591" s="263">
        <f t="shared" si="102"/>
        <v>-4.8791290012224955E-3</v>
      </c>
      <c r="I6591" s="262"/>
      <c r="J6591" s="266">
        <v>6589</v>
      </c>
      <c r="K6591">
        <v>-4.8791290012224955E-3</v>
      </c>
      <c r="L6591" s="267">
        <v>8.9795843475004942E-3</v>
      </c>
    </row>
    <row r="6592" spans="1:12" ht="14.4" x14ac:dyDescent="0.3">
      <c r="A6592" s="8">
        <v>34577</v>
      </c>
      <c r="B6592" s="260">
        <v>476.07000699999998</v>
      </c>
      <c r="C6592" s="260">
        <v>477.58999599999999</v>
      </c>
      <c r="D6592" s="260">
        <v>474.42999300000002</v>
      </c>
      <c r="E6592" s="260">
        <v>475.48998999999998</v>
      </c>
      <c r="F6592" s="261">
        <v>475.48998999999998</v>
      </c>
      <c r="G6592" s="260">
        <v>354650000</v>
      </c>
      <c r="H6592" s="263">
        <f t="shared" si="102"/>
        <v>-1.2183439231028851E-3</v>
      </c>
      <c r="I6592" s="262"/>
      <c r="J6592" s="266">
        <v>6590</v>
      </c>
      <c r="K6592">
        <v>-1.2183439231028851E-3</v>
      </c>
      <c r="L6592" s="267">
        <v>8.9849060143251044E-3</v>
      </c>
    </row>
    <row r="6593" spans="1:12" ht="14.4" x14ac:dyDescent="0.3">
      <c r="A6593" s="8">
        <v>34576</v>
      </c>
      <c r="B6593" s="260">
        <v>474.58999599999999</v>
      </c>
      <c r="C6593" s="260">
        <v>476.60998499999999</v>
      </c>
      <c r="D6593" s="260">
        <v>473.55999800000001</v>
      </c>
      <c r="E6593" s="260">
        <v>476.07000699999998</v>
      </c>
      <c r="F6593" s="261">
        <v>476.07000699999998</v>
      </c>
      <c r="G6593" s="260">
        <v>294520000</v>
      </c>
      <c r="H6593" s="263">
        <f t="shared" si="102"/>
        <v>3.118504419549523E-3</v>
      </c>
      <c r="I6593" s="262"/>
      <c r="J6593" s="266">
        <v>6591</v>
      </c>
      <c r="K6593">
        <v>3.118504419549523E-3</v>
      </c>
      <c r="L6593" s="267">
        <v>8.9899444444443838E-3</v>
      </c>
    </row>
    <row r="6594" spans="1:12" ht="14.4" x14ac:dyDescent="0.3">
      <c r="A6594" s="8">
        <v>34575</v>
      </c>
      <c r="B6594" s="260">
        <v>473.89001500000001</v>
      </c>
      <c r="C6594" s="260">
        <v>477.14001500000001</v>
      </c>
      <c r="D6594" s="260">
        <v>473.89001500000001</v>
      </c>
      <c r="E6594" s="260">
        <v>474.58999599999999</v>
      </c>
      <c r="F6594" s="261">
        <v>474.58999599999999</v>
      </c>
      <c r="G6594" s="260">
        <v>266080000</v>
      </c>
      <c r="H6594" s="263">
        <f t="shared" si="102"/>
        <v>1.667387125387602E-3</v>
      </c>
      <c r="I6594" s="262"/>
      <c r="J6594" s="266">
        <v>6592</v>
      </c>
      <c r="K6594">
        <v>1.667387125387602E-3</v>
      </c>
      <c r="L6594" s="267">
        <v>8.9970381871590319E-3</v>
      </c>
    </row>
    <row r="6595" spans="1:12" ht="14.4" x14ac:dyDescent="0.3">
      <c r="A6595" s="8">
        <v>34572</v>
      </c>
      <c r="B6595" s="260">
        <v>468.07998700000002</v>
      </c>
      <c r="C6595" s="260">
        <v>474.64999399999999</v>
      </c>
      <c r="D6595" s="260">
        <v>468.07998700000002</v>
      </c>
      <c r="E6595" s="260">
        <v>473.79998799999998</v>
      </c>
      <c r="F6595" s="261">
        <v>473.79998799999998</v>
      </c>
      <c r="G6595" s="260">
        <v>305120000</v>
      </c>
      <c r="H6595" s="263">
        <f t="shared" si="102"/>
        <v>1.222013578632228E-2</v>
      </c>
      <c r="I6595" s="262"/>
      <c r="J6595" s="266">
        <v>6593</v>
      </c>
      <c r="K6595">
        <v>1.222013578632228E-2</v>
      </c>
      <c r="L6595" s="267">
        <v>9.0075804878472481E-3</v>
      </c>
    </row>
    <row r="6596" spans="1:12" ht="14.4" x14ac:dyDescent="0.3">
      <c r="A6596" s="8">
        <v>34571</v>
      </c>
      <c r="B6596" s="260">
        <v>469.07000699999998</v>
      </c>
      <c r="C6596" s="260">
        <v>470.11999500000002</v>
      </c>
      <c r="D6596" s="260">
        <v>467.64001500000001</v>
      </c>
      <c r="E6596" s="260">
        <v>468.07998700000002</v>
      </c>
      <c r="F6596" s="261">
        <v>468.07998700000002</v>
      </c>
      <c r="G6596" s="260">
        <v>284230000</v>
      </c>
      <c r="H6596" s="263">
        <f t="shared" ref="H6596:H6659" si="103">(F6596-F6597)/F6597</f>
        <v>-2.0254823828442545E-3</v>
      </c>
      <c r="I6596" s="262"/>
      <c r="J6596" s="266">
        <v>6594</v>
      </c>
      <c r="K6596">
        <v>-2.0254823828442545E-3</v>
      </c>
      <c r="L6596" s="267">
        <v>9.0093381728459446E-3</v>
      </c>
    </row>
    <row r="6597" spans="1:12" ht="14.4" x14ac:dyDescent="0.3">
      <c r="A6597" s="8">
        <v>34570</v>
      </c>
      <c r="B6597" s="260">
        <v>464.51001000000002</v>
      </c>
      <c r="C6597" s="260">
        <v>469.04998799999998</v>
      </c>
      <c r="D6597" s="260">
        <v>464.51001000000002</v>
      </c>
      <c r="E6597" s="260">
        <v>469.02999899999998</v>
      </c>
      <c r="F6597" s="261">
        <v>469.02999899999998</v>
      </c>
      <c r="G6597" s="260">
        <v>310510000</v>
      </c>
      <c r="H6597" s="263">
        <f t="shared" si="103"/>
        <v>9.7306600561739287E-3</v>
      </c>
      <c r="I6597" s="262"/>
      <c r="J6597" s="266">
        <v>6595</v>
      </c>
      <c r="K6597">
        <v>9.7306600561739287E-3</v>
      </c>
      <c r="L6597" s="267">
        <v>9.0127546079467307E-3</v>
      </c>
    </row>
    <row r="6598" spans="1:12" ht="14.4" x14ac:dyDescent="0.3">
      <c r="A6598" s="8">
        <v>34569</v>
      </c>
      <c r="B6598" s="260">
        <v>462.39001500000001</v>
      </c>
      <c r="C6598" s="260">
        <v>466.57998700000002</v>
      </c>
      <c r="D6598" s="260">
        <v>462.39001500000001</v>
      </c>
      <c r="E6598" s="260">
        <v>464.51001000000002</v>
      </c>
      <c r="F6598" s="261">
        <v>464.51001000000002</v>
      </c>
      <c r="G6598" s="260">
        <v>307240000</v>
      </c>
      <c r="H6598" s="263">
        <f t="shared" si="103"/>
        <v>4.7369851333300553E-3</v>
      </c>
      <c r="I6598" s="262"/>
      <c r="J6598" s="266">
        <v>6596</v>
      </c>
      <c r="K6598">
        <v>4.7369851333300553E-3</v>
      </c>
      <c r="L6598" s="267">
        <v>9.01647324510336E-3</v>
      </c>
    </row>
    <row r="6599" spans="1:12" ht="14.4" x14ac:dyDescent="0.3">
      <c r="A6599" s="8">
        <v>34568</v>
      </c>
      <c r="B6599" s="260">
        <v>463.60998499999999</v>
      </c>
      <c r="C6599" s="260">
        <v>463.60998499999999</v>
      </c>
      <c r="D6599" s="260">
        <v>461.459991</v>
      </c>
      <c r="E6599" s="260">
        <v>462.32000699999998</v>
      </c>
      <c r="F6599" s="261">
        <v>462.32000699999998</v>
      </c>
      <c r="G6599" s="260">
        <v>235870000</v>
      </c>
      <c r="H6599" s="263">
        <f t="shared" si="103"/>
        <v>-2.9330271319255494E-3</v>
      </c>
      <c r="I6599" s="262"/>
      <c r="J6599" s="266">
        <v>6597</v>
      </c>
      <c r="K6599">
        <v>-2.9330271319255494E-3</v>
      </c>
      <c r="L6599" s="267">
        <v>9.0350526315789784E-3</v>
      </c>
    </row>
    <row r="6600" spans="1:12" ht="14.4" x14ac:dyDescent="0.3">
      <c r="A6600" s="8">
        <v>34565</v>
      </c>
      <c r="B6600" s="260">
        <v>463.25</v>
      </c>
      <c r="C6600" s="260">
        <v>464.36999500000002</v>
      </c>
      <c r="D6600" s="260">
        <v>461.80999800000001</v>
      </c>
      <c r="E6600" s="260">
        <v>463.67999300000002</v>
      </c>
      <c r="F6600" s="261">
        <v>463.67999300000002</v>
      </c>
      <c r="G6600" s="260">
        <v>276630000</v>
      </c>
      <c r="H6600" s="263">
        <f t="shared" si="103"/>
        <v>1.1010643730945541E-3</v>
      </c>
      <c r="I6600" s="262"/>
      <c r="J6600" s="266">
        <v>6598</v>
      </c>
      <c r="K6600">
        <v>1.1010643730945541E-3</v>
      </c>
      <c r="L6600" s="267">
        <v>9.0402434043729829E-3</v>
      </c>
    </row>
    <row r="6601" spans="1:12" ht="14.4" x14ac:dyDescent="0.3">
      <c r="A6601" s="8">
        <v>34564</v>
      </c>
      <c r="B6601" s="260">
        <v>465.10000600000001</v>
      </c>
      <c r="C6601" s="260">
        <v>465.10000600000001</v>
      </c>
      <c r="D6601" s="260">
        <v>462.29998799999998</v>
      </c>
      <c r="E6601" s="260">
        <v>463.17001299999998</v>
      </c>
      <c r="F6601" s="261">
        <v>463.17001299999998</v>
      </c>
      <c r="G6601" s="260">
        <v>287330000</v>
      </c>
      <c r="H6601" s="263">
        <f t="shared" si="103"/>
        <v>-4.299503287199212E-3</v>
      </c>
      <c r="I6601" s="262"/>
      <c r="J6601" s="266">
        <v>6599</v>
      </c>
      <c r="K6601">
        <v>-4.299503287199212E-3</v>
      </c>
      <c r="L6601" s="267">
        <v>9.0405563260817449E-3</v>
      </c>
    </row>
    <row r="6602" spans="1:12" ht="14.4" x14ac:dyDescent="0.3">
      <c r="A6602" s="8">
        <v>34563</v>
      </c>
      <c r="B6602" s="260">
        <v>465.10998499999999</v>
      </c>
      <c r="C6602" s="260">
        <v>465.91000400000001</v>
      </c>
      <c r="D6602" s="260">
        <v>464.57000699999998</v>
      </c>
      <c r="E6602" s="260">
        <v>465.17001299999998</v>
      </c>
      <c r="F6602" s="261">
        <v>465.17001299999998</v>
      </c>
      <c r="G6602" s="260">
        <v>309250000</v>
      </c>
      <c r="H6602" s="263">
        <f t="shared" si="103"/>
        <v>3.4408506603967638E-4</v>
      </c>
      <c r="I6602" s="262"/>
      <c r="J6602" s="266">
        <v>6600</v>
      </c>
      <c r="K6602">
        <v>3.4408506603967638E-4</v>
      </c>
      <c r="L6602" s="267">
        <v>9.0610031972354708E-3</v>
      </c>
    </row>
    <row r="6603" spans="1:12" ht="14.4" x14ac:dyDescent="0.3">
      <c r="A6603" s="8">
        <v>34562</v>
      </c>
      <c r="B6603" s="260">
        <v>461.22000100000002</v>
      </c>
      <c r="C6603" s="260">
        <v>465.20001200000002</v>
      </c>
      <c r="D6603" s="260">
        <v>459.89001500000001</v>
      </c>
      <c r="E6603" s="260">
        <v>465.01001000000002</v>
      </c>
      <c r="F6603" s="261">
        <v>465.01001000000002</v>
      </c>
      <c r="G6603" s="260">
        <v>306640000</v>
      </c>
      <c r="H6603" s="263">
        <f t="shared" si="103"/>
        <v>8.1954749470975596E-3</v>
      </c>
      <c r="I6603" s="262"/>
      <c r="J6603" s="266">
        <v>6601</v>
      </c>
      <c r="K6603">
        <v>8.1954749470975596E-3</v>
      </c>
      <c r="L6603" s="267">
        <v>9.0651385160916316E-3</v>
      </c>
    </row>
    <row r="6604" spans="1:12" ht="14.4" x14ac:dyDescent="0.3">
      <c r="A6604" s="8">
        <v>34561</v>
      </c>
      <c r="B6604" s="260">
        <v>461.97000100000002</v>
      </c>
      <c r="C6604" s="260">
        <v>463.33999599999999</v>
      </c>
      <c r="D6604" s="260">
        <v>461.209991</v>
      </c>
      <c r="E6604" s="260">
        <v>461.23001099999999</v>
      </c>
      <c r="F6604" s="261">
        <v>461.23001099999999</v>
      </c>
      <c r="G6604" s="260">
        <v>223210000</v>
      </c>
      <c r="H6604" s="263">
        <f t="shared" si="103"/>
        <v>-1.5369766569815321E-3</v>
      </c>
      <c r="I6604" s="262"/>
      <c r="J6604" s="266">
        <v>6602</v>
      </c>
      <c r="K6604">
        <v>-1.5369766569815321E-3</v>
      </c>
      <c r="L6604" s="267">
        <v>9.0711078589931961E-3</v>
      </c>
    </row>
    <row r="6605" spans="1:12" ht="14.4" x14ac:dyDescent="0.3">
      <c r="A6605" s="8">
        <v>34558</v>
      </c>
      <c r="B6605" s="260">
        <v>458.88000499999998</v>
      </c>
      <c r="C6605" s="260">
        <v>462.26998900000001</v>
      </c>
      <c r="D6605" s="260">
        <v>458.88000499999998</v>
      </c>
      <c r="E6605" s="260">
        <v>461.94000199999999</v>
      </c>
      <c r="F6605" s="261">
        <v>461.94000199999999</v>
      </c>
      <c r="G6605" s="260">
        <v>249280000</v>
      </c>
      <c r="H6605" s="263">
        <f t="shared" si="103"/>
        <v>6.6684034315245659E-3</v>
      </c>
      <c r="I6605" s="262"/>
      <c r="J6605" s="266">
        <v>6603</v>
      </c>
      <c r="K6605">
        <v>6.6684034315245659E-3</v>
      </c>
      <c r="L6605" s="267">
        <v>9.0778655907509075E-3</v>
      </c>
    </row>
    <row r="6606" spans="1:12" ht="14.4" x14ac:dyDescent="0.3">
      <c r="A6606" s="8">
        <v>34557</v>
      </c>
      <c r="B6606" s="260">
        <v>460.30999800000001</v>
      </c>
      <c r="C6606" s="260">
        <v>461.41000400000001</v>
      </c>
      <c r="D6606" s="260">
        <v>456.88000499999998</v>
      </c>
      <c r="E6606" s="260">
        <v>458.88000499999998</v>
      </c>
      <c r="F6606" s="261">
        <v>458.88000499999998</v>
      </c>
      <c r="G6606" s="260">
        <v>275690000</v>
      </c>
      <c r="H6606" s="263">
        <f t="shared" si="103"/>
        <v>-3.0849077493349882E-3</v>
      </c>
      <c r="I6606" s="262"/>
      <c r="J6606" s="266">
        <v>6604</v>
      </c>
      <c r="K6606">
        <v>-3.0849077493349882E-3</v>
      </c>
      <c r="L6606" s="267">
        <v>9.0808362993708876E-3</v>
      </c>
    </row>
    <row r="6607" spans="1:12" ht="14.4" x14ac:dyDescent="0.3">
      <c r="A6607" s="8">
        <v>34556</v>
      </c>
      <c r="B6607" s="260">
        <v>457.98001099999999</v>
      </c>
      <c r="C6607" s="260">
        <v>460.48001099999999</v>
      </c>
      <c r="D6607" s="260">
        <v>457.98001099999999</v>
      </c>
      <c r="E6607" s="260">
        <v>460.29998799999998</v>
      </c>
      <c r="F6607" s="261">
        <v>460.29998799999998</v>
      </c>
      <c r="G6607" s="260">
        <v>279500000</v>
      </c>
      <c r="H6607" s="263">
        <f t="shared" si="103"/>
        <v>5.1973596532894966E-3</v>
      </c>
      <c r="I6607" s="262"/>
      <c r="J6607" s="266">
        <v>6605</v>
      </c>
      <c r="K6607">
        <v>5.1973596532894966E-3</v>
      </c>
      <c r="L6607" s="267">
        <v>9.0820507200452122E-3</v>
      </c>
    </row>
    <row r="6608" spans="1:12" ht="14.4" x14ac:dyDescent="0.3">
      <c r="A6608" s="8">
        <v>34555</v>
      </c>
      <c r="B6608" s="260">
        <v>457.89001500000001</v>
      </c>
      <c r="C6608" s="260">
        <v>458.16000400000001</v>
      </c>
      <c r="D6608" s="260">
        <v>456.66000400000001</v>
      </c>
      <c r="E6608" s="260">
        <v>457.92001299999998</v>
      </c>
      <c r="F6608" s="261">
        <v>457.92001299999998</v>
      </c>
      <c r="G6608" s="260">
        <v>259140000</v>
      </c>
      <c r="H6608" s="263">
        <f t="shared" si="103"/>
        <v>6.5513549143406767E-5</v>
      </c>
      <c r="I6608" s="262"/>
      <c r="J6608" s="266">
        <v>6606</v>
      </c>
      <c r="K6608">
        <v>6.5513549143406767E-5</v>
      </c>
      <c r="L6608" s="267">
        <v>9.0892207401833056E-3</v>
      </c>
    </row>
    <row r="6609" spans="1:12" ht="14.4" x14ac:dyDescent="0.3">
      <c r="A6609" s="8">
        <v>34554</v>
      </c>
      <c r="B6609" s="260">
        <v>457.07998700000002</v>
      </c>
      <c r="C6609" s="260">
        <v>458.29998799999998</v>
      </c>
      <c r="D6609" s="260">
        <v>457.01001000000002</v>
      </c>
      <c r="E6609" s="260">
        <v>457.89001500000001</v>
      </c>
      <c r="F6609" s="261">
        <v>457.89001500000001</v>
      </c>
      <c r="G6609" s="260">
        <v>217680000</v>
      </c>
      <c r="H6609" s="263">
        <f t="shared" si="103"/>
        <v>1.7502439497713712E-3</v>
      </c>
      <c r="I6609" s="262"/>
      <c r="J6609" s="266">
        <v>6607</v>
      </c>
      <c r="K6609">
        <v>1.7502439497713712E-3</v>
      </c>
      <c r="L6609" s="267">
        <v>9.1016050531687615E-3</v>
      </c>
    </row>
    <row r="6610" spans="1:12" ht="14.4" x14ac:dyDescent="0.3">
      <c r="A6610" s="8">
        <v>34551</v>
      </c>
      <c r="B6610" s="260">
        <v>458.33999599999999</v>
      </c>
      <c r="C6610" s="260">
        <v>458.33999599999999</v>
      </c>
      <c r="D6610" s="260">
        <v>456.07998700000002</v>
      </c>
      <c r="E6610" s="260">
        <v>457.08999599999999</v>
      </c>
      <c r="F6610" s="261">
        <v>457.08999599999999</v>
      </c>
      <c r="G6610" s="260">
        <v>230270000</v>
      </c>
      <c r="H6610" s="263">
        <f t="shared" si="103"/>
        <v>-2.8577618175099876E-3</v>
      </c>
      <c r="I6610" s="262"/>
      <c r="J6610" s="266">
        <v>6608</v>
      </c>
      <c r="K6610">
        <v>-2.8577618175099876E-3</v>
      </c>
      <c r="L6610" s="267">
        <v>9.1044922894219817E-3</v>
      </c>
    </row>
    <row r="6611" spans="1:12" ht="14.4" x14ac:dyDescent="0.3">
      <c r="A6611" s="8">
        <v>34550</v>
      </c>
      <c r="B6611" s="260">
        <v>461.45001200000002</v>
      </c>
      <c r="C6611" s="260">
        <v>461.48998999999998</v>
      </c>
      <c r="D6611" s="260">
        <v>458.39999399999999</v>
      </c>
      <c r="E6611" s="260">
        <v>458.39999399999999</v>
      </c>
      <c r="F6611" s="261">
        <v>458.39999399999999</v>
      </c>
      <c r="G6611" s="260">
        <v>289150000</v>
      </c>
      <c r="H6611" s="263">
        <f t="shared" si="103"/>
        <v>-6.6096390089594855E-3</v>
      </c>
      <c r="I6611" s="262"/>
      <c r="J6611" s="266">
        <v>6609</v>
      </c>
      <c r="K6611">
        <v>-6.6096390089594855E-3</v>
      </c>
      <c r="L6611" s="267">
        <v>9.108067516959582E-3</v>
      </c>
    </row>
    <row r="6612" spans="1:12" ht="14.4" x14ac:dyDescent="0.3">
      <c r="A6612" s="8">
        <v>34549</v>
      </c>
      <c r="B6612" s="260">
        <v>460.64999399999999</v>
      </c>
      <c r="C6612" s="260">
        <v>461.459991</v>
      </c>
      <c r="D6612" s="260">
        <v>459.51001000000002</v>
      </c>
      <c r="E6612" s="260">
        <v>461.45001200000002</v>
      </c>
      <c r="F6612" s="261">
        <v>461.45001200000002</v>
      </c>
      <c r="G6612" s="260">
        <v>283840000</v>
      </c>
      <c r="H6612" s="263">
        <f t="shared" si="103"/>
        <v>1.9324604912821974E-3</v>
      </c>
      <c r="I6612" s="262"/>
      <c r="J6612" s="266">
        <v>6610</v>
      </c>
      <c r="K6612">
        <v>1.9324604912821974E-3</v>
      </c>
      <c r="L6612" s="267">
        <v>9.1097114413489118E-3</v>
      </c>
    </row>
    <row r="6613" spans="1:12" ht="14.4" x14ac:dyDescent="0.3">
      <c r="A6613" s="8">
        <v>34548</v>
      </c>
      <c r="B6613" s="260">
        <v>461.01001000000002</v>
      </c>
      <c r="C6613" s="260">
        <v>462.76998900000001</v>
      </c>
      <c r="D6613" s="260">
        <v>459.70001200000002</v>
      </c>
      <c r="E6613" s="260">
        <v>460.55999800000001</v>
      </c>
      <c r="F6613" s="261">
        <v>460.55999800000001</v>
      </c>
      <c r="G6613" s="260">
        <v>294740000</v>
      </c>
      <c r="H6613" s="263">
        <f t="shared" si="103"/>
        <v>-9.7614366334478325E-4</v>
      </c>
      <c r="I6613" s="262"/>
      <c r="J6613" s="266">
        <v>6611</v>
      </c>
      <c r="K6613">
        <v>-9.7614366334478325E-4</v>
      </c>
      <c r="L6613" s="267">
        <v>9.1104080055507998E-3</v>
      </c>
    </row>
    <row r="6614" spans="1:12" ht="14.4" x14ac:dyDescent="0.3">
      <c r="A6614" s="8">
        <v>34547</v>
      </c>
      <c r="B6614" s="260">
        <v>458.27999899999998</v>
      </c>
      <c r="C6614" s="260">
        <v>461.01001000000002</v>
      </c>
      <c r="D6614" s="260">
        <v>458.07998700000002</v>
      </c>
      <c r="E6614" s="260">
        <v>461.01001000000002</v>
      </c>
      <c r="F6614" s="261">
        <v>461.01001000000002</v>
      </c>
      <c r="G6614" s="260">
        <v>258180000</v>
      </c>
      <c r="H6614" s="263">
        <f t="shared" si="103"/>
        <v>6.0009600226735909E-3</v>
      </c>
      <c r="I6614" s="262"/>
      <c r="J6614" s="266">
        <v>6612</v>
      </c>
      <c r="K6614">
        <v>6.0009600226735909E-3</v>
      </c>
      <c r="L6614" s="267">
        <v>9.1121276018603769E-3</v>
      </c>
    </row>
    <row r="6615" spans="1:12" ht="14.4" x14ac:dyDescent="0.3">
      <c r="A6615" s="8">
        <v>34544</v>
      </c>
      <c r="B6615" s="260">
        <v>454.25</v>
      </c>
      <c r="C6615" s="260">
        <v>459.32998700000002</v>
      </c>
      <c r="D6615" s="260">
        <v>454.25</v>
      </c>
      <c r="E6615" s="260">
        <v>458.26001000000002</v>
      </c>
      <c r="F6615" s="261">
        <v>458.26001000000002</v>
      </c>
      <c r="G6615" s="260">
        <v>269560000</v>
      </c>
      <c r="H6615" s="263">
        <f t="shared" si="103"/>
        <v>8.849991388913259E-3</v>
      </c>
      <c r="I6615" s="262"/>
      <c r="J6615" s="266">
        <v>6613</v>
      </c>
      <c r="K6615">
        <v>8.849991388913259E-3</v>
      </c>
      <c r="L6615" s="267">
        <v>9.1125443983677782E-3</v>
      </c>
    </row>
    <row r="6616" spans="1:12" ht="14.4" x14ac:dyDescent="0.3">
      <c r="A6616" s="8">
        <v>34543</v>
      </c>
      <c r="B6616" s="260">
        <v>452.57000699999998</v>
      </c>
      <c r="C6616" s="260">
        <v>454.92999300000002</v>
      </c>
      <c r="D6616" s="260">
        <v>452.29998799999998</v>
      </c>
      <c r="E6616" s="260">
        <v>454.23998999999998</v>
      </c>
      <c r="F6616" s="261">
        <v>454.23998999999998</v>
      </c>
      <c r="G6616" s="260">
        <v>245990000</v>
      </c>
      <c r="H6616" s="263">
        <f t="shared" si="103"/>
        <v>3.6899992800450915E-3</v>
      </c>
      <c r="I6616" s="262"/>
      <c r="J6616" s="266">
        <v>6614</v>
      </c>
      <c r="K6616">
        <v>3.6899992800450915E-3</v>
      </c>
      <c r="L6616" s="267">
        <v>9.1200623070360927E-3</v>
      </c>
    </row>
    <row r="6617" spans="1:12" ht="14.4" x14ac:dyDescent="0.3">
      <c r="A6617" s="8">
        <v>34542</v>
      </c>
      <c r="B6617" s="260">
        <v>453.35998499999999</v>
      </c>
      <c r="C6617" s="260">
        <v>453.38000499999998</v>
      </c>
      <c r="D6617" s="260">
        <v>451.35998499999999</v>
      </c>
      <c r="E6617" s="260">
        <v>452.57000699999998</v>
      </c>
      <c r="F6617" s="261">
        <v>452.57000699999998</v>
      </c>
      <c r="G6617" s="260">
        <v>251680000</v>
      </c>
      <c r="H6617" s="263">
        <f t="shared" si="103"/>
        <v>-1.7424960872980866E-3</v>
      </c>
      <c r="I6617" s="262"/>
      <c r="J6617" s="266">
        <v>6615</v>
      </c>
      <c r="K6617">
        <v>-1.7424960872980866E-3</v>
      </c>
      <c r="L6617" s="267">
        <v>9.1297880625746848E-3</v>
      </c>
    </row>
    <row r="6618" spans="1:12" ht="14.4" x14ac:dyDescent="0.3">
      <c r="A6618" s="8">
        <v>34541</v>
      </c>
      <c r="B6618" s="260">
        <v>454.25</v>
      </c>
      <c r="C6618" s="260">
        <v>454.25</v>
      </c>
      <c r="D6618" s="260">
        <v>452.77999899999998</v>
      </c>
      <c r="E6618" s="260">
        <v>453.35998499999999</v>
      </c>
      <c r="F6618" s="261">
        <v>453.35998499999999</v>
      </c>
      <c r="G6618" s="260">
        <v>232670000</v>
      </c>
      <c r="H6618" s="263">
        <f t="shared" si="103"/>
        <v>-1.9593065492570288E-3</v>
      </c>
      <c r="I6618" s="262"/>
      <c r="J6618" s="266">
        <v>6616</v>
      </c>
      <c r="K6618">
        <v>-1.9593065492570288E-3</v>
      </c>
      <c r="L6618" s="267">
        <v>9.1357241770398407E-3</v>
      </c>
    </row>
    <row r="6619" spans="1:12" ht="14.4" x14ac:dyDescent="0.3">
      <c r="A6619" s="8">
        <v>34540</v>
      </c>
      <c r="B6619" s="260">
        <v>453.10000600000001</v>
      </c>
      <c r="C6619" s="260">
        <v>454.32000699999998</v>
      </c>
      <c r="D6619" s="260">
        <v>452.76001000000002</v>
      </c>
      <c r="E6619" s="260">
        <v>454.25</v>
      </c>
      <c r="F6619" s="261">
        <v>454.25</v>
      </c>
      <c r="G6619" s="260">
        <v>213470000</v>
      </c>
      <c r="H6619" s="263">
        <f t="shared" si="103"/>
        <v>2.5159785432669409E-3</v>
      </c>
      <c r="I6619" s="262"/>
      <c r="J6619" s="266">
        <v>6617</v>
      </c>
      <c r="K6619">
        <v>2.5159785432669409E-3</v>
      </c>
      <c r="L6619" s="267">
        <v>9.1375635464446929E-3</v>
      </c>
    </row>
    <row r="6620" spans="1:12" ht="14.4" x14ac:dyDescent="0.3">
      <c r="A6620" s="8">
        <v>34537</v>
      </c>
      <c r="B6620" s="260">
        <v>452.60998499999999</v>
      </c>
      <c r="C6620" s="260">
        <v>454.02999899999998</v>
      </c>
      <c r="D6620" s="260">
        <v>452.32998700000002</v>
      </c>
      <c r="E6620" s="260">
        <v>453.10998499999999</v>
      </c>
      <c r="F6620" s="261">
        <v>453.10998499999999</v>
      </c>
      <c r="G6620" s="260">
        <v>261600000</v>
      </c>
      <c r="H6620" s="263">
        <f t="shared" si="103"/>
        <v>1.1047038655145887E-3</v>
      </c>
      <c r="I6620" s="262"/>
      <c r="J6620" s="266">
        <v>6618</v>
      </c>
      <c r="K6620">
        <v>1.1047038655145887E-3</v>
      </c>
      <c r="L6620" s="267">
        <v>9.1426572052478467E-3</v>
      </c>
    </row>
    <row r="6621" spans="1:12" ht="14.4" x14ac:dyDescent="0.3">
      <c r="A6621" s="8">
        <v>34536</v>
      </c>
      <c r="B6621" s="260">
        <v>451.60000600000001</v>
      </c>
      <c r="C6621" s="260">
        <v>453.22000100000002</v>
      </c>
      <c r="D6621" s="260">
        <v>451</v>
      </c>
      <c r="E6621" s="260">
        <v>452.60998499999999</v>
      </c>
      <c r="F6621" s="261">
        <v>452.60998499999999</v>
      </c>
      <c r="G6621" s="260">
        <v>292120000</v>
      </c>
      <c r="H6621" s="263">
        <f t="shared" si="103"/>
        <v>2.2364459401711945E-3</v>
      </c>
      <c r="I6621" s="262"/>
      <c r="J6621" s="266">
        <v>6619</v>
      </c>
      <c r="K6621">
        <v>2.2364459401711945E-3</v>
      </c>
      <c r="L6621" s="267">
        <v>9.1436380808676589E-3</v>
      </c>
    </row>
    <row r="6622" spans="1:12" ht="14.4" x14ac:dyDescent="0.3">
      <c r="A6622" s="8">
        <v>34535</v>
      </c>
      <c r="B6622" s="260">
        <v>453.89001500000001</v>
      </c>
      <c r="C6622" s="260">
        <v>454.16000400000001</v>
      </c>
      <c r="D6622" s="260">
        <v>450.69000199999999</v>
      </c>
      <c r="E6622" s="260">
        <v>451.60000600000001</v>
      </c>
      <c r="F6622" s="261">
        <v>451.60000600000001</v>
      </c>
      <c r="G6622" s="260">
        <v>267840000</v>
      </c>
      <c r="H6622" s="263">
        <f t="shared" si="103"/>
        <v>-4.9794629945179832E-3</v>
      </c>
      <c r="I6622" s="262"/>
      <c r="J6622" s="266">
        <v>6620</v>
      </c>
      <c r="K6622">
        <v>-4.9794629945179832E-3</v>
      </c>
      <c r="L6622" s="267">
        <v>9.1507787957411085E-3</v>
      </c>
    </row>
    <row r="6623" spans="1:12" ht="14.4" x14ac:dyDescent="0.3">
      <c r="A6623" s="8">
        <v>34534</v>
      </c>
      <c r="B6623" s="260">
        <v>455.22000100000002</v>
      </c>
      <c r="C6623" s="260">
        <v>455.29998799999998</v>
      </c>
      <c r="D6623" s="260">
        <v>453.85998499999999</v>
      </c>
      <c r="E6623" s="260">
        <v>453.85998499999999</v>
      </c>
      <c r="F6623" s="261">
        <v>453.85998499999999</v>
      </c>
      <c r="G6623" s="260">
        <v>251530000</v>
      </c>
      <c r="H6623" s="263">
        <f t="shared" si="103"/>
        <v>-2.9876015926638294E-3</v>
      </c>
      <c r="I6623" s="262"/>
      <c r="J6623" s="266">
        <v>6621</v>
      </c>
      <c r="K6623">
        <v>-2.9876015926638294E-3</v>
      </c>
      <c r="L6623" s="267">
        <v>9.1554272922792623E-3</v>
      </c>
    </row>
    <row r="6624" spans="1:12" ht="14.4" x14ac:dyDescent="0.3">
      <c r="A6624" s="8">
        <v>34533</v>
      </c>
      <c r="B6624" s="260">
        <v>454.41000400000001</v>
      </c>
      <c r="C6624" s="260">
        <v>455.709991</v>
      </c>
      <c r="D6624" s="260">
        <v>453.26001000000002</v>
      </c>
      <c r="E6624" s="260">
        <v>455.22000100000002</v>
      </c>
      <c r="F6624" s="261">
        <v>455.22000100000002</v>
      </c>
      <c r="G6624" s="260">
        <v>227460000</v>
      </c>
      <c r="H6624" s="263">
        <f t="shared" si="103"/>
        <v>2.3339725882158698E-3</v>
      </c>
      <c r="I6624" s="262"/>
      <c r="J6624" s="266">
        <v>6622</v>
      </c>
      <c r="K6624">
        <v>2.3339725882158698E-3</v>
      </c>
      <c r="L6624" s="267">
        <v>9.1626411220271011E-3</v>
      </c>
    </row>
    <row r="6625" spans="1:12" ht="14.4" x14ac:dyDescent="0.3">
      <c r="A6625" s="8">
        <v>34530</v>
      </c>
      <c r="B6625" s="260">
        <v>453.27999899999998</v>
      </c>
      <c r="C6625" s="260">
        <v>454.32998700000002</v>
      </c>
      <c r="D6625" s="260">
        <v>452.79998799999998</v>
      </c>
      <c r="E6625" s="260">
        <v>454.16000400000001</v>
      </c>
      <c r="F6625" s="261">
        <v>454.16000400000001</v>
      </c>
      <c r="G6625" s="260">
        <v>275860000</v>
      </c>
      <c r="H6625" s="263">
        <f t="shared" si="103"/>
        <v>1.6541320071976179E-3</v>
      </c>
      <c r="I6625" s="262"/>
      <c r="J6625" s="266">
        <v>6623</v>
      </c>
      <c r="K6625">
        <v>1.6541320071976179E-3</v>
      </c>
      <c r="L6625" s="267">
        <v>9.1743215458056672E-3</v>
      </c>
    </row>
    <row r="6626" spans="1:12" ht="14.4" x14ac:dyDescent="0.3">
      <c r="A6626" s="8">
        <v>34529</v>
      </c>
      <c r="B6626" s="260">
        <v>448.73001099999999</v>
      </c>
      <c r="C6626" s="260">
        <v>454.32998700000002</v>
      </c>
      <c r="D6626" s="260">
        <v>448.73001099999999</v>
      </c>
      <c r="E6626" s="260">
        <v>453.41000400000001</v>
      </c>
      <c r="F6626" s="261">
        <v>453.41000400000001</v>
      </c>
      <c r="G6626" s="260">
        <v>322330000</v>
      </c>
      <c r="H6626" s="263">
        <f t="shared" si="103"/>
        <v>1.042941832566671E-2</v>
      </c>
      <c r="I6626" s="262"/>
      <c r="J6626" s="266">
        <v>6624</v>
      </c>
      <c r="K6626">
        <v>1.042941832566671E-2</v>
      </c>
      <c r="L6626" s="267">
        <v>9.1800909316739586E-3</v>
      </c>
    </row>
    <row r="6627" spans="1:12" ht="14.4" x14ac:dyDescent="0.3">
      <c r="A6627" s="8">
        <v>34528</v>
      </c>
      <c r="B6627" s="260">
        <v>448.02999899999998</v>
      </c>
      <c r="C6627" s="260">
        <v>450.05999800000001</v>
      </c>
      <c r="D6627" s="260">
        <v>447.97000100000002</v>
      </c>
      <c r="E6627" s="260">
        <v>448.73001099999999</v>
      </c>
      <c r="F6627" s="261">
        <v>448.73001099999999</v>
      </c>
      <c r="G6627" s="260">
        <v>265840000</v>
      </c>
      <c r="H6627" s="263">
        <f t="shared" si="103"/>
        <v>1.7412634872303011E-3</v>
      </c>
      <c r="I6627" s="262"/>
      <c r="J6627" s="266">
        <v>6625</v>
      </c>
      <c r="K6627">
        <v>1.7412634872303011E-3</v>
      </c>
      <c r="L6627" s="267">
        <v>9.1808313206598515E-3</v>
      </c>
    </row>
    <row r="6628" spans="1:12" ht="14.4" x14ac:dyDescent="0.3">
      <c r="A6628" s="8">
        <v>34527</v>
      </c>
      <c r="B6628" s="260">
        <v>448.01998900000001</v>
      </c>
      <c r="C6628" s="260">
        <v>448.16000400000001</v>
      </c>
      <c r="D6628" s="260">
        <v>444.64999399999999</v>
      </c>
      <c r="E6628" s="260">
        <v>447.95001200000002</v>
      </c>
      <c r="F6628" s="261">
        <v>447.95001200000002</v>
      </c>
      <c r="G6628" s="260">
        <v>252250000</v>
      </c>
      <c r="H6628" s="263">
        <f t="shared" si="103"/>
        <v>-2.4547158972221424E-4</v>
      </c>
      <c r="I6628" s="262"/>
      <c r="J6628" s="266">
        <v>6626</v>
      </c>
      <c r="K6628">
        <v>-2.4547158972221424E-4</v>
      </c>
      <c r="L6628" s="267">
        <v>9.1837737578390963E-3</v>
      </c>
    </row>
    <row r="6629" spans="1:12" ht="14.4" x14ac:dyDescent="0.3">
      <c r="A6629" s="8">
        <v>34526</v>
      </c>
      <c r="B6629" s="260">
        <v>449.55999800000001</v>
      </c>
      <c r="C6629" s="260">
        <v>450.23998999999998</v>
      </c>
      <c r="D6629" s="260">
        <v>445.26998900000001</v>
      </c>
      <c r="E6629" s="260">
        <v>448.05999800000001</v>
      </c>
      <c r="F6629" s="261">
        <v>448.05999800000001</v>
      </c>
      <c r="G6629" s="260">
        <v>222970000</v>
      </c>
      <c r="H6629" s="263">
        <f t="shared" si="103"/>
        <v>-3.3144033806535829E-3</v>
      </c>
      <c r="I6629" s="262"/>
      <c r="J6629" s="266">
        <v>6627</v>
      </c>
      <c r="K6629">
        <v>-3.3144033806535829E-3</v>
      </c>
      <c r="L6629" s="267">
        <v>9.1844577634422678E-3</v>
      </c>
    </row>
    <row r="6630" spans="1:12" ht="14.4" x14ac:dyDescent="0.3">
      <c r="A6630" s="8">
        <v>34523</v>
      </c>
      <c r="B6630" s="260">
        <v>448.38000499999998</v>
      </c>
      <c r="C6630" s="260">
        <v>449.75</v>
      </c>
      <c r="D6630" s="260">
        <v>446.52999899999998</v>
      </c>
      <c r="E6630" s="260">
        <v>449.54998799999998</v>
      </c>
      <c r="F6630" s="261">
        <v>449.54998799999998</v>
      </c>
      <c r="G6630" s="260">
        <v>236520000</v>
      </c>
      <c r="H6630" s="263">
        <f t="shared" si="103"/>
        <v>2.6093558743771413E-3</v>
      </c>
      <c r="I6630" s="262"/>
      <c r="J6630" s="266">
        <v>6628</v>
      </c>
      <c r="K6630">
        <v>2.6093558743771413E-3</v>
      </c>
      <c r="L6630" s="267">
        <v>9.1929576607471079E-3</v>
      </c>
    </row>
    <row r="6631" spans="1:12" ht="14.4" x14ac:dyDescent="0.3">
      <c r="A6631" s="8">
        <v>34522</v>
      </c>
      <c r="B6631" s="260">
        <v>446.14999399999999</v>
      </c>
      <c r="C6631" s="260">
        <v>448.64001500000001</v>
      </c>
      <c r="D6631" s="260">
        <v>446.14999399999999</v>
      </c>
      <c r="E6631" s="260">
        <v>448.38000499999998</v>
      </c>
      <c r="F6631" s="261">
        <v>448.38000499999998</v>
      </c>
      <c r="G6631" s="260">
        <v>259740000</v>
      </c>
      <c r="H6631" s="263">
        <f t="shared" si="103"/>
        <v>5.0433729513440825E-3</v>
      </c>
      <c r="I6631" s="262"/>
      <c r="J6631" s="266">
        <v>6629</v>
      </c>
      <c r="K6631">
        <v>5.0433729513440825E-3</v>
      </c>
      <c r="L6631" s="267">
        <v>9.2015758529809775E-3</v>
      </c>
    </row>
    <row r="6632" spans="1:12" ht="14.4" x14ac:dyDescent="0.3">
      <c r="A6632" s="8">
        <v>34521</v>
      </c>
      <c r="B6632" s="260">
        <v>446.290009</v>
      </c>
      <c r="C6632" s="260">
        <v>447.27999899999998</v>
      </c>
      <c r="D6632" s="260">
        <v>444.17999300000002</v>
      </c>
      <c r="E6632" s="260">
        <v>446.13000499999998</v>
      </c>
      <c r="F6632" s="261">
        <v>446.13000499999998</v>
      </c>
      <c r="G6632" s="260">
        <v>236230000</v>
      </c>
      <c r="H6632" s="263">
        <f t="shared" si="103"/>
        <v>-5.3764814545842032E-4</v>
      </c>
      <c r="I6632" s="262"/>
      <c r="J6632" s="266">
        <v>6630</v>
      </c>
      <c r="K6632">
        <v>-5.3764814545842032E-4</v>
      </c>
      <c r="L6632" s="267">
        <v>9.202511107267268E-3</v>
      </c>
    </row>
    <row r="6633" spans="1:12" ht="14.4" x14ac:dyDescent="0.3">
      <c r="A6633" s="8">
        <v>34520</v>
      </c>
      <c r="B6633" s="260">
        <v>446.20001200000002</v>
      </c>
      <c r="C6633" s="260">
        <v>447.61999500000002</v>
      </c>
      <c r="D6633" s="260">
        <v>445.14001500000001</v>
      </c>
      <c r="E6633" s="260">
        <v>446.36999500000002</v>
      </c>
      <c r="F6633" s="261">
        <v>446.36999500000002</v>
      </c>
      <c r="G6633" s="260">
        <v>195410000</v>
      </c>
      <c r="H6633" s="263">
        <f t="shared" si="103"/>
        <v>3.8095695972325969E-4</v>
      </c>
      <c r="I6633" s="262"/>
      <c r="J6633" s="266">
        <v>6631</v>
      </c>
      <c r="K6633">
        <v>3.8095695972325969E-4</v>
      </c>
      <c r="L6633" s="267">
        <v>9.2083716067404824E-3</v>
      </c>
    </row>
    <row r="6634" spans="1:12" ht="14.4" x14ac:dyDescent="0.3">
      <c r="A6634" s="8">
        <v>34516</v>
      </c>
      <c r="B6634" s="260">
        <v>444.26998900000001</v>
      </c>
      <c r="C6634" s="260">
        <v>446.45001200000002</v>
      </c>
      <c r="D6634" s="260">
        <v>443.57998700000002</v>
      </c>
      <c r="E6634" s="260">
        <v>446.20001200000002</v>
      </c>
      <c r="F6634" s="261">
        <v>446.20001200000002</v>
      </c>
      <c r="G6634" s="260">
        <v>199030000</v>
      </c>
      <c r="H6634" s="263">
        <f t="shared" si="103"/>
        <v>4.3442569783843886E-3</v>
      </c>
      <c r="I6634" s="262"/>
      <c r="J6634" s="266">
        <v>6632</v>
      </c>
      <c r="K6634">
        <v>4.3442569783843886E-3</v>
      </c>
      <c r="L6634" s="267">
        <v>9.2190904552641624E-3</v>
      </c>
    </row>
    <row r="6635" spans="1:12" ht="14.4" x14ac:dyDescent="0.3">
      <c r="A6635" s="8">
        <v>34515</v>
      </c>
      <c r="B6635" s="260">
        <v>447.63000499999998</v>
      </c>
      <c r="C6635" s="260">
        <v>448.60998499999999</v>
      </c>
      <c r="D6635" s="260">
        <v>443.66000400000001</v>
      </c>
      <c r="E6635" s="260">
        <v>444.26998900000001</v>
      </c>
      <c r="F6635" s="261">
        <v>444.26998900000001</v>
      </c>
      <c r="G6635" s="260">
        <v>293410000</v>
      </c>
      <c r="H6635" s="263">
        <f t="shared" si="103"/>
        <v>-7.5062349763617238E-3</v>
      </c>
      <c r="I6635" s="262"/>
      <c r="J6635" s="266">
        <v>6633</v>
      </c>
      <c r="K6635">
        <v>-7.5062349763617238E-3</v>
      </c>
      <c r="L6635" s="267">
        <v>9.2240459016393987E-3</v>
      </c>
    </row>
    <row r="6636" spans="1:12" ht="14.4" x14ac:dyDescent="0.3">
      <c r="A6636" s="8">
        <v>34514</v>
      </c>
      <c r="B6636" s="260">
        <v>446.04998799999998</v>
      </c>
      <c r="C6636" s="260">
        <v>449.82998700000002</v>
      </c>
      <c r="D6636" s="260">
        <v>446.040009</v>
      </c>
      <c r="E6636" s="260">
        <v>447.63000499999998</v>
      </c>
      <c r="F6636" s="261">
        <v>447.63000499999998</v>
      </c>
      <c r="G6636" s="260">
        <v>264430000</v>
      </c>
      <c r="H6636" s="263">
        <f t="shared" si="103"/>
        <v>3.4972044197537975E-3</v>
      </c>
      <c r="I6636" s="262"/>
      <c r="J6636" s="266">
        <v>6634</v>
      </c>
      <c r="K6636">
        <v>3.4972044197537975E-3</v>
      </c>
      <c r="L6636" s="267">
        <v>9.235131333180711E-3</v>
      </c>
    </row>
    <row r="6637" spans="1:12" ht="14.4" x14ac:dyDescent="0.3">
      <c r="A6637" s="8">
        <v>34513</v>
      </c>
      <c r="B6637" s="260">
        <v>447.35998499999999</v>
      </c>
      <c r="C6637" s="260">
        <v>448.47000100000002</v>
      </c>
      <c r="D6637" s="260">
        <v>443.07998700000002</v>
      </c>
      <c r="E6637" s="260">
        <v>446.07000699999998</v>
      </c>
      <c r="F6637" s="261">
        <v>446.07000699999998</v>
      </c>
      <c r="G6637" s="260">
        <v>267740000</v>
      </c>
      <c r="H6637" s="263">
        <f t="shared" si="103"/>
        <v>-2.7721066051379245E-3</v>
      </c>
      <c r="I6637" s="262"/>
      <c r="J6637" s="266">
        <v>6635</v>
      </c>
      <c r="K6637">
        <v>-2.7721066051379245E-3</v>
      </c>
      <c r="L6637" s="267">
        <v>9.2392223814050239E-3</v>
      </c>
    </row>
    <row r="6638" spans="1:12" ht="14.4" x14ac:dyDescent="0.3">
      <c r="A6638" s="8">
        <v>34512</v>
      </c>
      <c r="B6638" s="260">
        <v>442.77999899999998</v>
      </c>
      <c r="C6638" s="260">
        <v>447.76001000000002</v>
      </c>
      <c r="D6638" s="260">
        <v>439.82998700000002</v>
      </c>
      <c r="E6638" s="260">
        <v>447.30999800000001</v>
      </c>
      <c r="F6638" s="261">
        <v>447.30999800000001</v>
      </c>
      <c r="G6638" s="260">
        <v>250080000</v>
      </c>
      <c r="H6638" s="263">
        <f t="shared" si="103"/>
        <v>1.0185208044766303E-2</v>
      </c>
      <c r="I6638" s="262"/>
      <c r="J6638" s="266">
        <v>6636</v>
      </c>
      <c r="K6638">
        <v>1.0185208044766303E-2</v>
      </c>
      <c r="L6638" s="267">
        <v>9.2607046740149409E-3</v>
      </c>
    </row>
    <row r="6639" spans="1:12" ht="14.4" x14ac:dyDescent="0.3">
      <c r="A6639" s="8">
        <v>34509</v>
      </c>
      <c r="B6639" s="260">
        <v>449.63000499999998</v>
      </c>
      <c r="C6639" s="260">
        <v>449.63000499999998</v>
      </c>
      <c r="D6639" s="260">
        <v>442.51001000000002</v>
      </c>
      <c r="E6639" s="260">
        <v>442.79998799999998</v>
      </c>
      <c r="F6639" s="261">
        <v>442.79998799999998</v>
      </c>
      <c r="G6639" s="260">
        <v>261260000</v>
      </c>
      <c r="H6639" s="263">
        <f t="shared" si="103"/>
        <v>-1.5190305193266624E-2</v>
      </c>
      <c r="I6639" s="262"/>
      <c r="J6639" s="266">
        <v>6637</v>
      </c>
      <c r="K6639">
        <v>-1.5190305193266624E-2</v>
      </c>
      <c r="L6639" s="267">
        <v>9.2625219581071623E-3</v>
      </c>
    </row>
    <row r="6640" spans="1:12" ht="14.4" x14ac:dyDescent="0.3">
      <c r="A6640" s="8">
        <v>34508</v>
      </c>
      <c r="B6640" s="260">
        <v>453.08999599999999</v>
      </c>
      <c r="C6640" s="260">
        <v>454.16000400000001</v>
      </c>
      <c r="D6640" s="260">
        <v>449.42999300000002</v>
      </c>
      <c r="E6640" s="260">
        <v>449.63000499999998</v>
      </c>
      <c r="F6640" s="261">
        <v>449.63000499999998</v>
      </c>
      <c r="G6640" s="260">
        <v>256480000</v>
      </c>
      <c r="H6640" s="263">
        <f t="shared" si="103"/>
        <v>-7.6364321228579992E-3</v>
      </c>
      <c r="I6640" s="262"/>
      <c r="J6640" s="266">
        <v>6638</v>
      </c>
      <c r="K6640">
        <v>-7.6364321228579992E-3</v>
      </c>
      <c r="L6640" s="267">
        <v>9.2740076519482982E-3</v>
      </c>
    </row>
    <row r="6641" spans="1:12" ht="14.4" x14ac:dyDescent="0.3">
      <c r="A6641" s="8">
        <v>34507</v>
      </c>
      <c r="B6641" s="260">
        <v>451.39999399999999</v>
      </c>
      <c r="C6641" s="260">
        <v>453.91000400000001</v>
      </c>
      <c r="D6641" s="260">
        <v>451.39999399999999</v>
      </c>
      <c r="E6641" s="260">
        <v>453.08999599999999</v>
      </c>
      <c r="F6641" s="261">
        <v>453.08999599999999</v>
      </c>
      <c r="G6641" s="260">
        <v>251110000</v>
      </c>
      <c r="H6641" s="263">
        <f t="shared" si="103"/>
        <v>3.8773430573611298E-3</v>
      </c>
      <c r="I6641" s="262"/>
      <c r="J6641" s="266">
        <v>6639</v>
      </c>
      <c r="K6641">
        <v>3.8773430573611298E-3</v>
      </c>
      <c r="L6641" s="267">
        <v>9.2801028712751026E-3</v>
      </c>
    </row>
    <row r="6642" spans="1:12" ht="14.4" x14ac:dyDescent="0.3">
      <c r="A6642" s="8">
        <v>34506</v>
      </c>
      <c r="B6642" s="260">
        <v>455.48001099999999</v>
      </c>
      <c r="C6642" s="260">
        <v>455.48001099999999</v>
      </c>
      <c r="D6642" s="260">
        <v>449.45001200000002</v>
      </c>
      <c r="E6642" s="260">
        <v>451.33999599999999</v>
      </c>
      <c r="F6642" s="261">
        <v>451.33999599999999</v>
      </c>
      <c r="G6642" s="260">
        <v>298730000</v>
      </c>
      <c r="H6642" s="263">
        <f t="shared" si="103"/>
        <v>-9.0893450865399354E-3</v>
      </c>
      <c r="I6642" s="262"/>
      <c r="J6642" s="266">
        <v>6640</v>
      </c>
      <c r="K6642">
        <v>-9.0893450865399354E-3</v>
      </c>
      <c r="L6642" s="267">
        <v>9.3068192434878384E-3</v>
      </c>
    </row>
    <row r="6643" spans="1:12" ht="14.4" x14ac:dyDescent="0.3">
      <c r="A6643" s="8">
        <v>34505</v>
      </c>
      <c r="B6643" s="260">
        <v>458.45001200000002</v>
      </c>
      <c r="C6643" s="260">
        <v>458.45001200000002</v>
      </c>
      <c r="D6643" s="260">
        <v>454.459991</v>
      </c>
      <c r="E6643" s="260">
        <v>455.48001099999999</v>
      </c>
      <c r="F6643" s="261">
        <v>455.48001099999999</v>
      </c>
      <c r="G6643" s="260">
        <v>229520000</v>
      </c>
      <c r="H6643" s="263">
        <f t="shared" si="103"/>
        <v>-6.4783529768999652E-3</v>
      </c>
      <c r="I6643" s="262"/>
      <c r="J6643" s="266">
        <v>6641</v>
      </c>
      <c r="K6643">
        <v>-6.4783529768999652E-3</v>
      </c>
      <c r="L6643" s="267">
        <v>9.3138340611676005E-3</v>
      </c>
    </row>
    <row r="6644" spans="1:12" ht="14.4" x14ac:dyDescent="0.3">
      <c r="A6644" s="8">
        <v>34502</v>
      </c>
      <c r="B6644" s="260">
        <v>461.92999300000002</v>
      </c>
      <c r="C6644" s="260">
        <v>462.16000400000001</v>
      </c>
      <c r="D6644" s="260">
        <v>458.44000199999999</v>
      </c>
      <c r="E6644" s="260">
        <v>458.45001200000002</v>
      </c>
      <c r="F6644" s="261">
        <v>458.45001200000002</v>
      </c>
      <c r="G6644" s="260">
        <v>373450000</v>
      </c>
      <c r="H6644" s="263">
        <f t="shared" si="103"/>
        <v>-7.5335679707639359E-3</v>
      </c>
      <c r="I6644" s="262"/>
      <c r="J6644" s="266">
        <v>6642</v>
      </c>
      <c r="K6644">
        <v>-7.5335679707639359E-3</v>
      </c>
      <c r="L6644" s="267">
        <v>9.3152357001259345E-3</v>
      </c>
    </row>
    <row r="6645" spans="1:12" ht="14.4" x14ac:dyDescent="0.3">
      <c r="A6645" s="8">
        <v>34501</v>
      </c>
      <c r="B6645" s="260">
        <v>460.60998499999999</v>
      </c>
      <c r="C6645" s="260">
        <v>461.92999300000002</v>
      </c>
      <c r="D6645" s="260">
        <v>459.79998799999998</v>
      </c>
      <c r="E6645" s="260">
        <v>461.92999300000002</v>
      </c>
      <c r="F6645" s="261">
        <v>461.92999300000002</v>
      </c>
      <c r="G6645" s="260">
        <v>256390000</v>
      </c>
      <c r="H6645" s="263">
        <f t="shared" si="103"/>
        <v>2.8657824254505249E-3</v>
      </c>
      <c r="I6645" s="262"/>
      <c r="J6645" s="266">
        <v>6643</v>
      </c>
      <c r="K6645">
        <v>2.8657824254505249E-3</v>
      </c>
      <c r="L6645" s="267">
        <v>9.340679103643279E-3</v>
      </c>
    </row>
    <row r="6646" spans="1:12" ht="14.4" x14ac:dyDescent="0.3">
      <c r="A6646" s="8">
        <v>34500</v>
      </c>
      <c r="B6646" s="260">
        <v>462.38000499999998</v>
      </c>
      <c r="C6646" s="260">
        <v>463.23001099999999</v>
      </c>
      <c r="D6646" s="260">
        <v>459.95001200000002</v>
      </c>
      <c r="E6646" s="260">
        <v>460.60998499999999</v>
      </c>
      <c r="F6646" s="261">
        <v>460.60998499999999</v>
      </c>
      <c r="G6646" s="260">
        <v>269740000</v>
      </c>
      <c r="H6646" s="263">
        <f t="shared" si="103"/>
        <v>-3.8064970024709807E-3</v>
      </c>
      <c r="I6646" s="262"/>
      <c r="J6646" s="266">
        <v>6644</v>
      </c>
      <c r="K6646">
        <v>-3.8064970024709807E-3</v>
      </c>
      <c r="L6646" s="267">
        <v>9.3407483666868314E-3</v>
      </c>
    </row>
    <row r="6647" spans="1:12" ht="14.4" x14ac:dyDescent="0.3">
      <c r="A6647" s="8">
        <v>34499</v>
      </c>
      <c r="B6647" s="260">
        <v>459.10000600000001</v>
      </c>
      <c r="C6647" s="260">
        <v>462.51998900000001</v>
      </c>
      <c r="D6647" s="260">
        <v>459.10000600000001</v>
      </c>
      <c r="E6647" s="260">
        <v>462.36999500000002</v>
      </c>
      <c r="F6647" s="261">
        <v>462.36999500000002</v>
      </c>
      <c r="G6647" s="260">
        <v>288550000</v>
      </c>
      <c r="H6647" s="263">
        <f t="shared" si="103"/>
        <v>7.1226071820177875E-3</v>
      </c>
      <c r="I6647" s="262"/>
      <c r="J6647" s="266">
        <v>6645</v>
      </c>
      <c r="K6647">
        <v>7.1226071820177875E-3</v>
      </c>
      <c r="L6647" s="267">
        <v>9.3455135235121951E-3</v>
      </c>
    </row>
    <row r="6648" spans="1:12" ht="14.4" x14ac:dyDescent="0.3">
      <c r="A6648" s="8">
        <v>34498</v>
      </c>
      <c r="B6648" s="260">
        <v>458.67001299999998</v>
      </c>
      <c r="C6648" s="260">
        <v>459.35998499999999</v>
      </c>
      <c r="D6648" s="260">
        <v>457.17999300000002</v>
      </c>
      <c r="E6648" s="260">
        <v>459.10000600000001</v>
      </c>
      <c r="F6648" s="261">
        <v>459.10000600000001</v>
      </c>
      <c r="G6648" s="260">
        <v>243640000</v>
      </c>
      <c r="H6648" s="263">
        <f t="shared" si="103"/>
        <v>9.3747789873506405E-4</v>
      </c>
      <c r="I6648" s="262"/>
      <c r="J6648" s="266">
        <v>6646</v>
      </c>
      <c r="K6648">
        <v>9.3747789873506405E-4</v>
      </c>
      <c r="L6648" s="267">
        <v>9.3706436136782E-3</v>
      </c>
    </row>
    <row r="6649" spans="1:12" ht="14.4" x14ac:dyDescent="0.3">
      <c r="A6649" s="8">
        <v>34495</v>
      </c>
      <c r="B6649" s="260">
        <v>457.85998499999999</v>
      </c>
      <c r="C6649" s="260">
        <v>459.48001099999999</v>
      </c>
      <c r="D6649" s="260">
        <v>457.35998499999999</v>
      </c>
      <c r="E6649" s="260">
        <v>458.67001299999998</v>
      </c>
      <c r="F6649" s="261">
        <v>458.67001299999998</v>
      </c>
      <c r="G6649" s="260">
        <v>222480000</v>
      </c>
      <c r="H6649" s="263">
        <f t="shared" si="103"/>
        <v>1.7691609368309144E-3</v>
      </c>
      <c r="I6649" s="262"/>
      <c r="J6649" s="266">
        <v>6647</v>
      </c>
      <c r="K6649">
        <v>1.7691609368309144E-3</v>
      </c>
      <c r="L6649" s="267">
        <v>9.379572522542309E-3</v>
      </c>
    </row>
    <row r="6650" spans="1:12" ht="14.4" x14ac:dyDescent="0.3">
      <c r="A6650" s="8">
        <v>34494</v>
      </c>
      <c r="B6650" s="260">
        <v>457.05999800000001</v>
      </c>
      <c r="C6650" s="260">
        <v>457.86999500000002</v>
      </c>
      <c r="D6650" s="260">
        <v>455.85998499999999</v>
      </c>
      <c r="E6650" s="260">
        <v>457.85998499999999</v>
      </c>
      <c r="F6650" s="261">
        <v>457.85998499999999</v>
      </c>
      <c r="G6650" s="260">
        <v>252870000</v>
      </c>
      <c r="H6650" s="263">
        <f t="shared" si="103"/>
        <v>1.7502888100042991E-3</v>
      </c>
      <c r="I6650" s="262"/>
      <c r="J6650" s="266">
        <v>6648</v>
      </c>
      <c r="K6650">
        <v>1.7502888100042991E-3</v>
      </c>
      <c r="L6650" s="267">
        <v>9.3923980226587721E-3</v>
      </c>
    </row>
    <row r="6651" spans="1:12" ht="14.4" x14ac:dyDescent="0.3">
      <c r="A6651" s="8">
        <v>34493</v>
      </c>
      <c r="B6651" s="260">
        <v>458.209991</v>
      </c>
      <c r="C6651" s="260">
        <v>459.73998999999998</v>
      </c>
      <c r="D6651" s="260">
        <v>455.42999300000002</v>
      </c>
      <c r="E6651" s="260">
        <v>457.05999800000001</v>
      </c>
      <c r="F6651" s="261">
        <v>457.05999800000001</v>
      </c>
      <c r="G6651" s="260">
        <v>256000000</v>
      </c>
      <c r="H6651" s="263">
        <f t="shared" si="103"/>
        <v>-2.5097510368341028E-3</v>
      </c>
      <c r="I6651" s="262"/>
      <c r="J6651" s="266">
        <v>6649</v>
      </c>
      <c r="K6651">
        <v>-2.5097510368341028E-3</v>
      </c>
      <c r="L6651" s="267">
        <v>9.3994182774667454E-3</v>
      </c>
    </row>
    <row r="6652" spans="1:12" ht="14.4" x14ac:dyDescent="0.3">
      <c r="A6652" s="8">
        <v>34492</v>
      </c>
      <c r="B6652" s="260">
        <v>458.88000499999998</v>
      </c>
      <c r="C6652" s="260">
        <v>459.459991</v>
      </c>
      <c r="D6652" s="260">
        <v>457.64999399999999</v>
      </c>
      <c r="E6652" s="260">
        <v>458.209991</v>
      </c>
      <c r="F6652" s="261">
        <v>458.209991</v>
      </c>
      <c r="G6652" s="260">
        <v>234680000</v>
      </c>
      <c r="H6652" s="263">
        <f t="shared" si="103"/>
        <v>-1.4601072016637128E-3</v>
      </c>
      <c r="I6652" s="262"/>
      <c r="J6652" s="266">
        <v>6650</v>
      </c>
      <c r="K6652">
        <v>-1.4601072016637128E-3</v>
      </c>
      <c r="L6652" s="267">
        <v>9.4053209511186543E-3</v>
      </c>
    </row>
    <row r="6653" spans="1:12" ht="14.4" x14ac:dyDescent="0.3">
      <c r="A6653" s="8">
        <v>34491</v>
      </c>
      <c r="B6653" s="260">
        <v>460.13000499999998</v>
      </c>
      <c r="C6653" s="260">
        <v>461.86999500000002</v>
      </c>
      <c r="D6653" s="260">
        <v>458.85000600000001</v>
      </c>
      <c r="E6653" s="260">
        <v>458.88000499999998</v>
      </c>
      <c r="F6653" s="261">
        <v>458.88000499999998</v>
      </c>
      <c r="G6653" s="260">
        <v>259080000</v>
      </c>
      <c r="H6653" s="263">
        <f t="shared" si="103"/>
        <v>-2.7166235333859613E-3</v>
      </c>
      <c r="I6653" s="262"/>
      <c r="J6653" s="266">
        <v>6651</v>
      </c>
      <c r="K6653">
        <v>-2.7166235333859613E-3</v>
      </c>
      <c r="L6653" s="267">
        <v>9.4079834845461167E-3</v>
      </c>
    </row>
    <row r="6654" spans="1:12" ht="14.4" x14ac:dyDescent="0.3">
      <c r="A6654" s="8">
        <v>34488</v>
      </c>
      <c r="B6654" s="260">
        <v>457.64999399999999</v>
      </c>
      <c r="C6654" s="260">
        <v>460.85998499999999</v>
      </c>
      <c r="D6654" s="260">
        <v>456.26998900000001</v>
      </c>
      <c r="E6654" s="260">
        <v>460.13000499999998</v>
      </c>
      <c r="F6654" s="261">
        <v>460.13000499999998</v>
      </c>
      <c r="G6654" s="260">
        <v>271490000</v>
      </c>
      <c r="H6654" s="263">
        <f t="shared" si="103"/>
        <v>5.4190124167247129E-3</v>
      </c>
      <c r="I6654" s="262"/>
      <c r="J6654" s="266">
        <v>6652</v>
      </c>
      <c r="K6654">
        <v>5.4190124167247129E-3</v>
      </c>
      <c r="L6654" s="267">
        <v>9.4126777252459427E-3</v>
      </c>
    </row>
    <row r="6655" spans="1:12" ht="14.4" x14ac:dyDescent="0.3">
      <c r="A6655" s="8">
        <v>34487</v>
      </c>
      <c r="B6655" s="260">
        <v>457.61999500000002</v>
      </c>
      <c r="C6655" s="260">
        <v>458.5</v>
      </c>
      <c r="D6655" s="260">
        <v>457.26001000000002</v>
      </c>
      <c r="E6655" s="260">
        <v>457.64999399999999</v>
      </c>
      <c r="F6655" s="261">
        <v>457.64999399999999</v>
      </c>
      <c r="G6655" s="260">
        <v>271630000</v>
      </c>
      <c r="H6655" s="263">
        <f t="shared" si="103"/>
        <v>4.3679391171060963E-5</v>
      </c>
      <c r="I6655" s="262"/>
      <c r="J6655" s="266">
        <v>6653</v>
      </c>
      <c r="K6655">
        <v>4.3679391171060963E-5</v>
      </c>
      <c r="L6655" s="267">
        <v>9.4135755615446341E-3</v>
      </c>
    </row>
    <row r="6656" spans="1:12" ht="14.4" x14ac:dyDescent="0.3">
      <c r="A6656" s="8">
        <v>34486</v>
      </c>
      <c r="B6656" s="260">
        <v>456.5</v>
      </c>
      <c r="C6656" s="260">
        <v>458.290009</v>
      </c>
      <c r="D6656" s="260">
        <v>453.98998999999998</v>
      </c>
      <c r="E6656" s="260">
        <v>457.63000499999998</v>
      </c>
      <c r="F6656" s="261">
        <v>457.63000499999998</v>
      </c>
      <c r="G6656" s="260">
        <v>279910000</v>
      </c>
      <c r="H6656" s="263">
        <f t="shared" si="103"/>
        <v>2.4753669222343545E-3</v>
      </c>
      <c r="I6656" s="262"/>
      <c r="J6656" s="266">
        <v>6654</v>
      </c>
      <c r="K6656">
        <v>2.4753669222343545E-3</v>
      </c>
      <c r="L6656" s="267">
        <v>9.4142622180233542E-3</v>
      </c>
    </row>
    <row r="6657" spans="1:12" ht="14.4" x14ac:dyDescent="0.3">
      <c r="A6657" s="8">
        <v>34485</v>
      </c>
      <c r="B6657" s="260">
        <v>457.32000699999998</v>
      </c>
      <c r="C6657" s="260">
        <v>457.60998499999999</v>
      </c>
      <c r="D6657" s="260">
        <v>455.16000400000001</v>
      </c>
      <c r="E6657" s="260">
        <v>456.5</v>
      </c>
      <c r="F6657" s="261">
        <v>456.5</v>
      </c>
      <c r="G6657" s="260">
        <v>216700000</v>
      </c>
      <c r="H6657" s="263">
        <f t="shared" si="103"/>
        <v>-1.814853658393533E-3</v>
      </c>
      <c r="I6657" s="262"/>
      <c r="J6657" s="266">
        <v>6655</v>
      </c>
      <c r="K6657">
        <v>-1.814853658393533E-3</v>
      </c>
      <c r="L6657" s="267">
        <v>9.4150516616268061E-3</v>
      </c>
    </row>
    <row r="6658" spans="1:12" ht="14.4" x14ac:dyDescent="0.3">
      <c r="A6658" s="8">
        <v>34481</v>
      </c>
      <c r="B6658" s="260">
        <v>457.02999899999998</v>
      </c>
      <c r="C6658" s="260">
        <v>457.32998700000002</v>
      </c>
      <c r="D6658" s="260">
        <v>454.67001299999998</v>
      </c>
      <c r="E6658" s="260">
        <v>457.32998700000002</v>
      </c>
      <c r="F6658" s="261">
        <v>457.32998700000002</v>
      </c>
      <c r="G6658" s="260">
        <v>186430000</v>
      </c>
      <c r="H6658" s="263">
        <f t="shared" si="103"/>
        <v>5.9070800591043979E-4</v>
      </c>
      <c r="I6658" s="262"/>
      <c r="J6658" s="266">
        <v>6656</v>
      </c>
      <c r="K6658">
        <v>5.9070800591043979E-4</v>
      </c>
      <c r="L6658" s="267">
        <v>9.4191895544408887E-3</v>
      </c>
    </row>
    <row r="6659" spans="1:12" ht="14.4" x14ac:dyDescent="0.3">
      <c r="A6659" s="8">
        <v>34480</v>
      </c>
      <c r="B6659" s="260">
        <v>456.32998700000002</v>
      </c>
      <c r="C6659" s="260">
        <v>457.76998900000001</v>
      </c>
      <c r="D6659" s="260">
        <v>455.790009</v>
      </c>
      <c r="E6659" s="260">
        <v>457.05999800000001</v>
      </c>
      <c r="F6659" s="261">
        <v>457.05999800000001</v>
      </c>
      <c r="G6659" s="260">
        <v>255740000</v>
      </c>
      <c r="H6659" s="263">
        <f t="shared" si="103"/>
        <v>1.5777753567759207E-3</v>
      </c>
      <c r="I6659" s="262"/>
      <c r="J6659" s="266">
        <v>6657</v>
      </c>
      <c r="K6659">
        <v>1.5777753567759207E-3</v>
      </c>
      <c r="L6659" s="267">
        <v>9.4193386793238083E-3</v>
      </c>
    </row>
    <row r="6660" spans="1:12" ht="14.4" x14ac:dyDescent="0.3">
      <c r="A6660" s="8">
        <v>34479</v>
      </c>
      <c r="B6660" s="260">
        <v>454.83999599999999</v>
      </c>
      <c r="C6660" s="260">
        <v>456.33999599999999</v>
      </c>
      <c r="D6660" s="260">
        <v>452.20001200000002</v>
      </c>
      <c r="E6660" s="260">
        <v>456.33999599999999</v>
      </c>
      <c r="F6660" s="261">
        <v>456.33999599999999</v>
      </c>
      <c r="G6660" s="260">
        <v>254420000</v>
      </c>
      <c r="H6660" s="263">
        <f t="shared" ref="H6660:H6723" si="104">(F6660-F6661)/F6661</f>
        <v>3.3640377448342237E-3</v>
      </c>
      <c r="I6660" s="262"/>
      <c r="J6660" s="266">
        <v>6658</v>
      </c>
      <c r="K6660">
        <v>3.3640377448342237E-3</v>
      </c>
      <c r="L6660" s="267">
        <v>9.4327793072292738E-3</v>
      </c>
    </row>
    <row r="6661" spans="1:12" ht="14.4" x14ac:dyDescent="0.3">
      <c r="A6661" s="8">
        <v>34478</v>
      </c>
      <c r="B6661" s="260">
        <v>453.209991</v>
      </c>
      <c r="C6661" s="260">
        <v>456.76998900000001</v>
      </c>
      <c r="D6661" s="260">
        <v>453.209991</v>
      </c>
      <c r="E6661" s="260">
        <v>454.80999800000001</v>
      </c>
      <c r="F6661" s="261">
        <v>454.80999800000001</v>
      </c>
      <c r="G6661" s="260">
        <v>280040000</v>
      </c>
      <c r="H6661" s="263">
        <f t="shared" si="104"/>
        <v>3.5524844602166342E-3</v>
      </c>
      <c r="I6661" s="262"/>
      <c r="J6661" s="266">
        <v>6659</v>
      </c>
      <c r="K6661">
        <v>3.5524844602166342E-3</v>
      </c>
      <c r="L6661" s="267">
        <v>9.4337874030154412E-3</v>
      </c>
    </row>
    <row r="6662" spans="1:12" ht="14.4" x14ac:dyDescent="0.3">
      <c r="A6662" s="8">
        <v>34477</v>
      </c>
      <c r="B6662" s="260">
        <v>454.92001299999998</v>
      </c>
      <c r="C6662" s="260">
        <v>454.92001299999998</v>
      </c>
      <c r="D6662" s="260">
        <v>451.790009</v>
      </c>
      <c r="E6662" s="260">
        <v>453.20001200000002</v>
      </c>
      <c r="F6662" s="261">
        <v>453.20001200000002</v>
      </c>
      <c r="G6662" s="260">
        <v>249420000</v>
      </c>
      <c r="H6662" s="263">
        <f t="shared" si="104"/>
        <v>-3.7808866412741616E-3</v>
      </c>
      <c r="I6662" s="262"/>
      <c r="J6662" s="266">
        <v>6660</v>
      </c>
      <c r="K6662">
        <v>-3.7808866412741616E-3</v>
      </c>
      <c r="L6662" s="267">
        <v>9.4471928763565534E-3</v>
      </c>
    </row>
    <row r="6663" spans="1:12" ht="14.4" x14ac:dyDescent="0.3">
      <c r="A6663" s="8">
        <v>34474</v>
      </c>
      <c r="B6663" s="260">
        <v>456.48001099999999</v>
      </c>
      <c r="C6663" s="260">
        <v>456.48001099999999</v>
      </c>
      <c r="D6663" s="260">
        <v>454.22000100000002</v>
      </c>
      <c r="E6663" s="260">
        <v>454.92001299999998</v>
      </c>
      <c r="F6663" s="261">
        <v>454.92001299999998</v>
      </c>
      <c r="G6663" s="260">
        <v>295180000</v>
      </c>
      <c r="H6663" s="263">
        <f t="shared" si="104"/>
        <v>-3.4174508464950228E-3</v>
      </c>
      <c r="I6663" s="262"/>
      <c r="J6663" s="266">
        <v>6661</v>
      </c>
      <c r="K6663">
        <v>-3.4174508464950228E-3</v>
      </c>
      <c r="L6663" s="267">
        <v>9.4528922353984395E-3</v>
      </c>
    </row>
    <row r="6664" spans="1:12" ht="14.4" x14ac:dyDescent="0.3">
      <c r="A6664" s="8">
        <v>34473</v>
      </c>
      <c r="B6664" s="260">
        <v>453.69000199999999</v>
      </c>
      <c r="C6664" s="260">
        <v>456.88000499999998</v>
      </c>
      <c r="D6664" s="260">
        <v>453</v>
      </c>
      <c r="E6664" s="260">
        <v>456.48001099999999</v>
      </c>
      <c r="F6664" s="261">
        <v>456.48001099999999</v>
      </c>
      <c r="G6664" s="260">
        <v>303680000</v>
      </c>
      <c r="H6664" s="263">
        <f t="shared" si="104"/>
        <v>6.1495933075465872E-3</v>
      </c>
      <c r="I6664" s="262"/>
      <c r="J6664" s="266">
        <v>6662</v>
      </c>
      <c r="K6664">
        <v>6.1495933075465872E-3</v>
      </c>
      <c r="L6664" s="267">
        <v>9.4529578333750301E-3</v>
      </c>
    </row>
    <row r="6665" spans="1:12" ht="14.4" x14ac:dyDescent="0.3">
      <c r="A6665" s="8">
        <v>34472</v>
      </c>
      <c r="B6665" s="260">
        <v>449.39001500000001</v>
      </c>
      <c r="C6665" s="260">
        <v>454.45001200000002</v>
      </c>
      <c r="D6665" s="260">
        <v>448.86999500000002</v>
      </c>
      <c r="E6665" s="260">
        <v>453.69000199999999</v>
      </c>
      <c r="F6665" s="261">
        <v>453.69000199999999</v>
      </c>
      <c r="G6665" s="260">
        <v>337670000</v>
      </c>
      <c r="H6665" s="263">
        <f t="shared" si="104"/>
        <v>9.6134745267092772E-3</v>
      </c>
      <c r="I6665" s="262"/>
      <c r="J6665" s="266">
        <v>6663</v>
      </c>
      <c r="K6665">
        <v>9.6134745267092772E-3</v>
      </c>
      <c r="L6665" s="267">
        <v>9.4721852919278631E-3</v>
      </c>
    </row>
    <row r="6666" spans="1:12" ht="14.4" x14ac:dyDescent="0.3">
      <c r="A6666" s="8">
        <v>34471</v>
      </c>
      <c r="B6666" s="260">
        <v>444.48998999999998</v>
      </c>
      <c r="C6666" s="260">
        <v>449.36999500000002</v>
      </c>
      <c r="D6666" s="260">
        <v>443.70001200000002</v>
      </c>
      <c r="E6666" s="260">
        <v>449.36999500000002</v>
      </c>
      <c r="F6666" s="261">
        <v>449.36999500000002</v>
      </c>
      <c r="G6666" s="260">
        <v>311280000</v>
      </c>
      <c r="H6666" s="263">
        <f t="shared" si="104"/>
        <v>1.0978886161193507E-2</v>
      </c>
      <c r="I6666" s="262"/>
      <c r="J6666" s="266">
        <v>6664</v>
      </c>
      <c r="K6666">
        <v>1.0978886161193507E-2</v>
      </c>
      <c r="L6666" s="267">
        <v>9.4743538740262988E-3</v>
      </c>
    </row>
    <row r="6667" spans="1:12" ht="14.4" x14ac:dyDescent="0.3">
      <c r="A6667" s="8">
        <v>34470</v>
      </c>
      <c r="B6667" s="260">
        <v>444.14999399999999</v>
      </c>
      <c r="C6667" s="260">
        <v>445.82000699999998</v>
      </c>
      <c r="D6667" s="260">
        <v>443.61999500000002</v>
      </c>
      <c r="E6667" s="260">
        <v>444.48998999999998</v>
      </c>
      <c r="F6667" s="261">
        <v>444.48998999999998</v>
      </c>
      <c r="G6667" s="260">
        <v>234700000</v>
      </c>
      <c r="H6667" s="263">
        <f t="shared" si="104"/>
        <v>7.8798349209758135E-4</v>
      </c>
      <c r="I6667" s="262"/>
      <c r="J6667" s="266">
        <v>6665</v>
      </c>
      <c r="K6667">
        <v>7.8798349209758135E-4</v>
      </c>
      <c r="L6667" s="267">
        <v>9.4915575453737647E-3</v>
      </c>
    </row>
    <row r="6668" spans="1:12" ht="14.4" x14ac:dyDescent="0.3">
      <c r="A6668" s="8">
        <v>34467</v>
      </c>
      <c r="B6668" s="260">
        <v>443.61999500000002</v>
      </c>
      <c r="C6668" s="260">
        <v>444.72000100000002</v>
      </c>
      <c r="D6668" s="260">
        <v>441.209991</v>
      </c>
      <c r="E6668" s="260">
        <v>444.14001500000001</v>
      </c>
      <c r="F6668" s="261">
        <v>444.14001500000001</v>
      </c>
      <c r="G6668" s="260">
        <v>252070000</v>
      </c>
      <c r="H6668" s="263">
        <f t="shared" si="104"/>
        <v>8.7890704225353309E-4</v>
      </c>
      <c r="I6668" s="262"/>
      <c r="J6668" s="266">
        <v>6666</v>
      </c>
      <c r="K6668">
        <v>8.7890704225353309E-4</v>
      </c>
      <c r="L6668" s="267">
        <v>9.4950847699497125E-3</v>
      </c>
    </row>
    <row r="6669" spans="1:12" ht="14.4" x14ac:dyDescent="0.3">
      <c r="A6669" s="8">
        <v>34466</v>
      </c>
      <c r="B6669" s="260">
        <v>441.5</v>
      </c>
      <c r="C6669" s="260">
        <v>444.79998799999998</v>
      </c>
      <c r="D6669" s="260">
        <v>441.5</v>
      </c>
      <c r="E6669" s="260">
        <v>443.75</v>
      </c>
      <c r="F6669" s="261">
        <v>443.75</v>
      </c>
      <c r="G6669" s="260">
        <v>272770000</v>
      </c>
      <c r="H6669" s="263">
        <f t="shared" si="104"/>
        <v>5.1190515100920471E-3</v>
      </c>
      <c r="I6669" s="262"/>
      <c r="J6669" s="266">
        <v>6667</v>
      </c>
      <c r="K6669">
        <v>5.1190515100920471E-3</v>
      </c>
      <c r="L6669" s="267">
        <v>9.4972718171924368E-3</v>
      </c>
    </row>
    <row r="6670" spans="1:12" ht="14.4" x14ac:dyDescent="0.3">
      <c r="A6670" s="8">
        <v>34465</v>
      </c>
      <c r="B6670" s="260">
        <v>446.02999899999998</v>
      </c>
      <c r="C6670" s="260">
        <v>446.02999899999998</v>
      </c>
      <c r="D6670" s="260">
        <v>440.77999899999998</v>
      </c>
      <c r="E6670" s="260">
        <v>441.48998999999998</v>
      </c>
      <c r="F6670" s="261">
        <v>441.48998999999998</v>
      </c>
      <c r="G6670" s="260">
        <v>277400000</v>
      </c>
      <c r="H6670" s="263">
        <f t="shared" si="104"/>
        <v>-1.0134346536303176E-2</v>
      </c>
      <c r="I6670" s="262"/>
      <c r="J6670" s="266">
        <v>6668</v>
      </c>
      <c r="K6670">
        <v>-1.0134346536303176E-2</v>
      </c>
      <c r="L6670" s="267">
        <v>9.4999411673742234E-3</v>
      </c>
    </row>
    <row r="6671" spans="1:12" ht="14.4" x14ac:dyDescent="0.3">
      <c r="A6671" s="8">
        <v>34464</v>
      </c>
      <c r="B6671" s="260">
        <v>442.36999500000002</v>
      </c>
      <c r="C6671" s="260">
        <v>446.83999599999999</v>
      </c>
      <c r="D6671" s="260">
        <v>442.36999500000002</v>
      </c>
      <c r="E6671" s="260">
        <v>446.01001000000002</v>
      </c>
      <c r="F6671" s="261">
        <v>446.01001000000002</v>
      </c>
      <c r="G6671" s="260">
        <v>297660000</v>
      </c>
      <c r="H6671" s="263">
        <f t="shared" si="104"/>
        <v>8.342383210353058E-3</v>
      </c>
      <c r="I6671" s="262"/>
      <c r="J6671" s="266">
        <v>6669</v>
      </c>
      <c r="K6671">
        <v>8.342383210353058E-3</v>
      </c>
      <c r="L6671" s="267">
        <v>9.5116439662237384E-3</v>
      </c>
    </row>
    <row r="6672" spans="1:12" ht="14.4" x14ac:dyDescent="0.3">
      <c r="A6672" s="8">
        <v>34463</v>
      </c>
      <c r="B6672" s="260">
        <v>447.82000699999998</v>
      </c>
      <c r="C6672" s="260">
        <v>447.82000699999998</v>
      </c>
      <c r="D6672" s="260">
        <v>441.83999599999999</v>
      </c>
      <c r="E6672" s="260">
        <v>442.32000699999998</v>
      </c>
      <c r="F6672" s="261">
        <v>442.32000699999998</v>
      </c>
      <c r="G6672" s="260">
        <v>250870000</v>
      </c>
      <c r="H6672" s="263">
        <f t="shared" si="104"/>
        <v>-1.2281720142083782E-2</v>
      </c>
      <c r="I6672" s="262"/>
      <c r="J6672" s="266">
        <v>6670</v>
      </c>
      <c r="K6672">
        <v>-1.2281720142083782E-2</v>
      </c>
      <c r="L6672" s="267">
        <v>9.5165049294969207E-3</v>
      </c>
    </row>
    <row r="6673" spans="1:12" ht="14.4" x14ac:dyDescent="0.3">
      <c r="A6673" s="8">
        <v>34460</v>
      </c>
      <c r="B6673" s="260">
        <v>451.36999500000002</v>
      </c>
      <c r="C6673" s="260">
        <v>451.36999500000002</v>
      </c>
      <c r="D6673" s="260">
        <v>445.64001500000001</v>
      </c>
      <c r="E6673" s="260">
        <v>447.82000699999998</v>
      </c>
      <c r="F6673" s="261">
        <v>447.82000699999998</v>
      </c>
      <c r="G6673" s="260">
        <v>291910000</v>
      </c>
      <c r="H6673" s="263">
        <f t="shared" si="104"/>
        <v>-7.8869200242930732E-3</v>
      </c>
      <c r="I6673" s="262"/>
      <c r="J6673" s="266">
        <v>6671</v>
      </c>
      <c r="K6673">
        <v>-7.8869200242930732E-3</v>
      </c>
      <c r="L6673" s="267">
        <v>9.5346853777024312E-3</v>
      </c>
    </row>
    <row r="6674" spans="1:12" ht="14.4" x14ac:dyDescent="0.3">
      <c r="A6674" s="8">
        <v>34459</v>
      </c>
      <c r="B6674" s="260">
        <v>451.72000100000002</v>
      </c>
      <c r="C6674" s="260">
        <v>452.82000699999998</v>
      </c>
      <c r="D6674" s="260">
        <v>450.72000100000002</v>
      </c>
      <c r="E6674" s="260">
        <v>451.38000499999998</v>
      </c>
      <c r="F6674" s="261">
        <v>451.38000499999998</v>
      </c>
      <c r="G6674" s="260">
        <v>255690000</v>
      </c>
      <c r="H6674" s="263">
        <f t="shared" si="104"/>
        <v>-7.5266979378236989E-4</v>
      </c>
      <c r="I6674" s="262"/>
      <c r="J6674" s="266">
        <v>6672</v>
      </c>
      <c r="K6674">
        <v>-7.5266979378236989E-4</v>
      </c>
      <c r="L6674" s="267">
        <v>9.54109816475706E-3</v>
      </c>
    </row>
    <row r="6675" spans="1:12" ht="14.4" x14ac:dyDescent="0.3">
      <c r="A6675" s="8">
        <v>34458</v>
      </c>
      <c r="B6675" s="260">
        <v>453.040009</v>
      </c>
      <c r="C6675" s="260">
        <v>453.10998499999999</v>
      </c>
      <c r="D6675" s="260">
        <v>449.86999500000002</v>
      </c>
      <c r="E6675" s="260">
        <v>451.72000100000002</v>
      </c>
      <c r="F6675" s="261">
        <v>451.72000100000002</v>
      </c>
      <c r="G6675" s="260">
        <v>267940000</v>
      </c>
      <c r="H6675" s="263">
        <f t="shared" si="104"/>
        <v>-2.8916363218585675E-3</v>
      </c>
      <c r="I6675" s="262"/>
      <c r="J6675" s="266">
        <v>6673</v>
      </c>
      <c r="K6675">
        <v>-2.8916363218585675E-3</v>
      </c>
      <c r="L6675" s="267">
        <v>9.5436985946863676E-3</v>
      </c>
    </row>
    <row r="6676" spans="1:12" ht="14.4" x14ac:dyDescent="0.3">
      <c r="A6676" s="8">
        <v>34457</v>
      </c>
      <c r="B6676" s="260">
        <v>453.05999800000001</v>
      </c>
      <c r="C6676" s="260">
        <v>453.98001099999999</v>
      </c>
      <c r="D6676" s="260">
        <v>450.51001000000002</v>
      </c>
      <c r="E6676" s="260">
        <v>453.02999899999998</v>
      </c>
      <c r="F6676" s="261">
        <v>453.02999899999998</v>
      </c>
      <c r="G6676" s="260">
        <v>288270000</v>
      </c>
      <c r="H6676" s="263">
        <f t="shared" si="104"/>
        <v>2.2096155231608681E-5</v>
      </c>
      <c r="I6676" s="262"/>
      <c r="J6676" s="266">
        <v>6674</v>
      </c>
      <c r="K6676">
        <v>2.2096155231608681E-5</v>
      </c>
      <c r="L6676" s="267">
        <v>9.5478940886266853E-3</v>
      </c>
    </row>
    <row r="6677" spans="1:12" ht="14.4" x14ac:dyDescent="0.3">
      <c r="A6677" s="8">
        <v>34456</v>
      </c>
      <c r="B6677" s="260">
        <v>450.91000400000001</v>
      </c>
      <c r="C6677" s="260">
        <v>453.57000699999998</v>
      </c>
      <c r="D6677" s="260">
        <v>449.04998799999998</v>
      </c>
      <c r="E6677" s="260">
        <v>453.01998900000001</v>
      </c>
      <c r="F6677" s="261">
        <v>453.01998900000001</v>
      </c>
      <c r="G6677" s="260">
        <v>296130000</v>
      </c>
      <c r="H6677" s="263">
        <f t="shared" si="104"/>
        <v>4.6793927419716214E-3</v>
      </c>
      <c r="I6677" s="262"/>
      <c r="J6677" s="266">
        <v>6675</v>
      </c>
      <c r="K6677">
        <v>4.6793927419716214E-3</v>
      </c>
      <c r="L6677" s="267">
        <v>9.5602916213281455E-3</v>
      </c>
    </row>
    <row r="6678" spans="1:12" ht="14.4" x14ac:dyDescent="0.3">
      <c r="A6678" s="8">
        <v>34453</v>
      </c>
      <c r="B6678" s="260">
        <v>449.07000699999998</v>
      </c>
      <c r="C6678" s="260">
        <v>451.35000600000001</v>
      </c>
      <c r="D6678" s="260">
        <v>447.91000400000001</v>
      </c>
      <c r="E6678" s="260">
        <v>450.91000400000001</v>
      </c>
      <c r="F6678" s="261">
        <v>450.91000400000001</v>
      </c>
      <c r="G6678" s="260">
        <v>293970000</v>
      </c>
      <c r="H6678" s="263">
        <f t="shared" si="104"/>
        <v>4.030278280601954E-3</v>
      </c>
      <c r="I6678" s="262"/>
      <c r="J6678" s="266">
        <v>6676</v>
      </c>
      <c r="K6678">
        <v>4.030278280601954E-3</v>
      </c>
      <c r="L6678" s="267">
        <v>9.5621432080942193E-3</v>
      </c>
    </row>
    <row r="6679" spans="1:12" ht="14.4" x14ac:dyDescent="0.3">
      <c r="A6679" s="8">
        <v>34452</v>
      </c>
      <c r="B6679" s="260">
        <v>451.83999599999999</v>
      </c>
      <c r="C6679" s="260">
        <v>452.23001099999999</v>
      </c>
      <c r="D6679" s="260">
        <v>447.97000100000002</v>
      </c>
      <c r="E6679" s="260">
        <v>449.10000600000001</v>
      </c>
      <c r="F6679" s="261">
        <v>449.10000600000001</v>
      </c>
      <c r="G6679" s="260">
        <v>325200000</v>
      </c>
      <c r="H6679" s="263">
        <f t="shared" si="104"/>
        <v>-6.1300573851999392E-3</v>
      </c>
      <c r="I6679" s="262"/>
      <c r="J6679" s="266">
        <v>6677</v>
      </c>
      <c r="K6679">
        <v>-6.1300573851999392E-3</v>
      </c>
      <c r="L6679" s="267">
        <v>9.5660165674893351E-3</v>
      </c>
    </row>
    <row r="6680" spans="1:12" ht="14.4" x14ac:dyDescent="0.3">
      <c r="A6680" s="8">
        <v>34450</v>
      </c>
      <c r="B6680" s="260">
        <v>452.709991</v>
      </c>
      <c r="C6680" s="260">
        <v>452.790009</v>
      </c>
      <c r="D6680" s="260">
        <v>450.66000400000001</v>
      </c>
      <c r="E6680" s="260">
        <v>451.86999500000002</v>
      </c>
      <c r="F6680" s="261">
        <v>451.86999500000002</v>
      </c>
      <c r="G6680" s="260">
        <v>288120000</v>
      </c>
      <c r="H6680" s="263">
        <f t="shared" si="104"/>
        <v>-1.8554836798377289E-3</v>
      </c>
      <c r="I6680" s="262"/>
      <c r="J6680" s="266">
        <v>6678</v>
      </c>
      <c r="K6680">
        <v>-1.8554836798377289E-3</v>
      </c>
      <c r="L6680" s="267">
        <v>9.5863857089999137E-3</v>
      </c>
    </row>
    <row r="6681" spans="1:12" ht="14.4" x14ac:dyDescent="0.3">
      <c r="A6681" s="8">
        <v>34449</v>
      </c>
      <c r="B6681" s="260">
        <v>447.64001500000001</v>
      </c>
      <c r="C6681" s="260">
        <v>452.709991</v>
      </c>
      <c r="D6681" s="260">
        <v>447.57998700000002</v>
      </c>
      <c r="E6681" s="260">
        <v>452.709991</v>
      </c>
      <c r="F6681" s="261">
        <v>452.709991</v>
      </c>
      <c r="G6681" s="260">
        <v>262320000</v>
      </c>
      <c r="H6681" s="263">
        <f t="shared" si="104"/>
        <v>1.1348627087677064E-2</v>
      </c>
      <c r="I6681" s="262"/>
      <c r="J6681" s="266">
        <v>6679</v>
      </c>
      <c r="K6681">
        <v>1.1348627087677064E-2</v>
      </c>
      <c r="L6681" s="267">
        <v>9.5904867803982517E-3</v>
      </c>
    </row>
    <row r="6682" spans="1:12" ht="14.4" x14ac:dyDescent="0.3">
      <c r="A6682" s="8">
        <v>34446</v>
      </c>
      <c r="B6682" s="260">
        <v>448.73001099999999</v>
      </c>
      <c r="C6682" s="260">
        <v>449.959991</v>
      </c>
      <c r="D6682" s="260">
        <v>447.16000400000001</v>
      </c>
      <c r="E6682" s="260">
        <v>447.63000499999998</v>
      </c>
      <c r="F6682" s="261">
        <v>447.63000499999998</v>
      </c>
      <c r="G6682" s="260">
        <v>295710000</v>
      </c>
      <c r="H6682" s="263">
        <f t="shared" si="104"/>
        <v>-2.4513760458067684E-3</v>
      </c>
      <c r="I6682" s="262"/>
      <c r="J6682" s="266">
        <v>6680</v>
      </c>
      <c r="K6682">
        <v>-2.4513760458067684E-3</v>
      </c>
      <c r="L6682" s="267">
        <v>9.5943607902205068E-3</v>
      </c>
    </row>
    <row r="6683" spans="1:12" ht="14.4" x14ac:dyDescent="0.3">
      <c r="A6683" s="8">
        <v>34445</v>
      </c>
      <c r="B6683" s="260">
        <v>441.959991</v>
      </c>
      <c r="C6683" s="260">
        <v>449.14001500000001</v>
      </c>
      <c r="D6683" s="260">
        <v>441.959991</v>
      </c>
      <c r="E6683" s="260">
        <v>448.73001099999999</v>
      </c>
      <c r="F6683" s="261">
        <v>448.73001099999999</v>
      </c>
      <c r="G6683" s="260">
        <v>378770000</v>
      </c>
      <c r="H6683" s="263">
        <f t="shared" si="104"/>
        <v>1.531817390230689E-2</v>
      </c>
      <c r="I6683" s="262"/>
      <c r="J6683" s="266">
        <v>6681</v>
      </c>
      <c r="K6683">
        <v>1.531817390230689E-2</v>
      </c>
      <c r="L6683" s="267">
        <v>9.6082640132781928E-3</v>
      </c>
    </row>
    <row r="6684" spans="1:12" ht="14.4" x14ac:dyDescent="0.3">
      <c r="A6684" s="8">
        <v>34444</v>
      </c>
      <c r="B6684" s="260">
        <v>442.540009</v>
      </c>
      <c r="C6684" s="260">
        <v>445.01001000000002</v>
      </c>
      <c r="D6684" s="260">
        <v>439.39999399999999</v>
      </c>
      <c r="E6684" s="260">
        <v>441.959991</v>
      </c>
      <c r="F6684" s="261">
        <v>441.959991</v>
      </c>
      <c r="G6684" s="260">
        <v>366540000</v>
      </c>
      <c r="H6684" s="263">
        <f t="shared" si="104"/>
        <v>-1.3106566371493781E-3</v>
      </c>
      <c r="I6684" s="262"/>
      <c r="J6684" s="266">
        <v>6682</v>
      </c>
      <c r="K6684">
        <v>-1.3106566371493781E-3</v>
      </c>
      <c r="L6684" s="267">
        <v>9.6134745267092772E-3</v>
      </c>
    </row>
    <row r="6685" spans="1:12" ht="14.4" x14ac:dyDescent="0.3">
      <c r="A6685" s="8">
        <v>34443</v>
      </c>
      <c r="B6685" s="260">
        <v>442.540009</v>
      </c>
      <c r="C6685" s="260">
        <v>444.82000699999998</v>
      </c>
      <c r="D6685" s="260">
        <v>438.82998700000002</v>
      </c>
      <c r="E6685" s="260">
        <v>442.540009</v>
      </c>
      <c r="F6685" s="261">
        <v>442.540009</v>
      </c>
      <c r="G6685" s="260">
        <v>323280000</v>
      </c>
      <c r="H6685" s="263">
        <f t="shared" si="104"/>
        <v>1.8084798993723138E-4</v>
      </c>
      <c r="I6685" s="262"/>
      <c r="J6685" s="266">
        <v>6683</v>
      </c>
      <c r="K6685">
        <v>1.8084798993723138E-4</v>
      </c>
      <c r="L6685" s="267">
        <v>9.6136345352755559E-3</v>
      </c>
    </row>
    <row r="6686" spans="1:12" ht="14.4" x14ac:dyDescent="0.3">
      <c r="A6686" s="8">
        <v>34442</v>
      </c>
      <c r="B6686" s="260">
        <v>446.26998900000001</v>
      </c>
      <c r="C6686" s="260">
        <v>447.86999500000002</v>
      </c>
      <c r="D6686" s="260">
        <v>441.48001099999999</v>
      </c>
      <c r="E6686" s="260">
        <v>442.459991</v>
      </c>
      <c r="F6686" s="261">
        <v>442.459991</v>
      </c>
      <c r="G6686" s="260">
        <v>271470000</v>
      </c>
      <c r="H6686" s="263">
        <f t="shared" si="104"/>
        <v>-8.3374469011657862E-3</v>
      </c>
      <c r="I6686" s="262"/>
      <c r="J6686" s="266">
        <v>6684</v>
      </c>
      <c r="K6686">
        <v>-8.3374469011657862E-3</v>
      </c>
      <c r="L6686" s="267">
        <v>9.6161242925965479E-3</v>
      </c>
    </row>
    <row r="6687" spans="1:12" ht="14.4" x14ac:dyDescent="0.3">
      <c r="A6687" s="8">
        <v>34439</v>
      </c>
      <c r="B6687" s="260">
        <v>446.38000499999998</v>
      </c>
      <c r="C6687" s="260">
        <v>447.85000600000001</v>
      </c>
      <c r="D6687" s="260">
        <v>445.80999800000001</v>
      </c>
      <c r="E6687" s="260">
        <v>446.17999300000002</v>
      </c>
      <c r="F6687" s="261">
        <v>446.17999300000002</v>
      </c>
      <c r="G6687" s="260">
        <v>309550000</v>
      </c>
      <c r="H6687" s="263">
        <f t="shared" si="104"/>
        <v>-4.4807562560952597E-4</v>
      </c>
      <c r="I6687" s="262"/>
      <c r="J6687" s="266">
        <v>6685</v>
      </c>
      <c r="K6687">
        <v>-4.4807562560952597E-4</v>
      </c>
      <c r="L6687" s="267">
        <v>9.624380843066804E-3</v>
      </c>
    </row>
    <row r="6688" spans="1:12" ht="14.4" x14ac:dyDescent="0.3">
      <c r="A6688" s="8">
        <v>34438</v>
      </c>
      <c r="B6688" s="260">
        <v>446.26001000000002</v>
      </c>
      <c r="C6688" s="260">
        <v>447.54998799999998</v>
      </c>
      <c r="D6688" s="260">
        <v>443.57000699999998</v>
      </c>
      <c r="E6688" s="260">
        <v>446.38000499999998</v>
      </c>
      <c r="F6688" s="261">
        <v>446.38000499999998</v>
      </c>
      <c r="G6688" s="260">
        <v>275130000</v>
      </c>
      <c r="H6688" s="263">
        <f t="shared" si="104"/>
        <v>2.6889032696422949E-4</v>
      </c>
      <c r="I6688" s="262"/>
      <c r="J6688" s="266">
        <v>6686</v>
      </c>
      <c r="K6688">
        <v>2.6889032696422949E-4</v>
      </c>
      <c r="L6688" s="267">
        <v>9.6263708233660251E-3</v>
      </c>
    </row>
    <row r="6689" spans="1:12" ht="14.4" x14ac:dyDescent="0.3">
      <c r="A6689" s="8">
        <v>34437</v>
      </c>
      <c r="B6689" s="260">
        <v>447.63000499999998</v>
      </c>
      <c r="C6689" s="260">
        <v>448.57000699999998</v>
      </c>
      <c r="D6689" s="260">
        <v>442.61999500000002</v>
      </c>
      <c r="E6689" s="260">
        <v>446.26001000000002</v>
      </c>
      <c r="F6689" s="261">
        <v>446.26001000000002</v>
      </c>
      <c r="G6689" s="260">
        <v>278030000</v>
      </c>
      <c r="H6689" s="263">
        <f t="shared" si="104"/>
        <v>-2.9269097113559556E-3</v>
      </c>
      <c r="I6689" s="262"/>
      <c r="J6689" s="266">
        <v>6687</v>
      </c>
      <c r="K6689">
        <v>-2.9269097113559556E-3</v>
      </c>
      <c r="L6689" s="267">
        <v>9.6276006864278452E-3</v>
      </c>
    </row>
    <row r="6690" spans="1:12" ht="14.4" x14ac:dyDescent="0.3">
      <c r="A6690" s="8">
        <v>34436</v>
      </c>
      <c r="B6690" s="260">
        <v>449.82998700000002</v>
      </c>
      <c r="C6690" s="260">
        <v>450.79998799999998</v>
      </c>
      <c r="D6690" s="260">
        <v>447.32998700000002</v>
      </c>
      <c r="E6690" s="260">
        <v>447.57000699999998</v>
      </c>
      <c r="F6690" s="261">
        <v>447.57000699999998</v>
      </c>
      <c r="G6690" s="260">
        <v>257990000</v>
      </c>
      <c r="H6690" s="263">
        <f t="shared" si="104"/>
        <v>-5.1125614634513275E-3</v>
      </c>
      <c r="I6690" s="262"/>
      <c r="J6690" s="266">
        <v>6688</v>
      </c>
      <c r="K6690">
        <v>-5.1125614634513275E-3</v>
      </c>
      <c r="L6690" s="267">
        <v>9.630612859097153E-3</v>
      </c>
    </row>
    <row r="6691" spans="1:12" ht="14.4" x14ac:dyDescent="0.3">
      <c r="A6691" s="8">
        <v>34435</v>
      </c>
      <c r="B6691" s="260">
        <v>447.11999500000002</v>
      </c>
      <c r="C6691" s="260">
        <v>450.33999599999999</v>
      </c>
      <c r="D6691" s="260">
        <v>447.10000600000001</v>
      </c>
      <c r="E6691" s="260">
        <v>449.86999500000002</v>
      </c>
      <c r="F6691" s="261">
        <v>449.86999500000002</v>
      </c>
      <c r="G6691" s="260">
        <v>243180000</v>
      </c>
      <c r="H6691" s="263">
        <f t="shared" si="104"/>
        <v>6.1954573089404285E-3</v>
      </c>
      <c r="I6691" s="262"/>
      <c r="J6691" s="266">
        <v>6689</v>
      </c>
      <c r="K6691">
        <v>6.1954573089404285E-3</v>
      </c>
      <c r="L6691" s="267">
        <v>9.6337192939274854E-3</v>
      </c>
    </row>
    <row r="6692" spans="1:12" ht="14.4" x14ac:dyDescent="0.3">
      <c r="A6692" s="8">
        <v>34432</v>
      </c>
      <c r="B6692" s="260">
        <v>450.89001500000001</v>
      </c>
      <c r="C6692" s="260">
        <v>450.89001500000001</v>
      </c>
      <c r="D6692" s="260">
        <v>445.51001000000002</v>
      </c>
      <c r="E6692" s="260">
        <v>447.10000600000001</v>
      </c>
      <c r="F6692" s="261">
        <v>447.10000600000001</v>
      </c>
      <c r="G6692" s="260">
        <v>264090000</v>
      </c>
      <c r="H6692" s="263">
        <f t="shared" si="104"/>
        <v>-8.3836030830419621E-3</v>
      </c>
      <c r="I6692" s="262"/>
      <c r="J6692" s="266">
        <v>6690</v>
      </c>
      <c r="K6692">
        <v>-8.3836030830419621E-3</v>
      </c>
      <c r="L6692" s="267">
        <v>9.6337724835300655E-3</v>
      </c>
    </row>
    <row r="6693" spans="1:12" ht="14.4" x14ac:dyDescent="0.3">
      <c r="A6693" s="8">
        <v>34431</v>
      </c>
      <c r="B6693" s="260">
        <v>448.10998499999999</v>
      </c>
      <c r="C6693" s="260">
        <v>451.10000600000001</v>
      </c>
      <c r="D6693" s="260">
        <v>446.38000499999998</v>
      </c>
      <c r="E6693" s="260">
        <v>450.88000499999998</v>
      </c>
      <c r="F6693" s="261">
        <v>450.88000499999998</v>
      </c>
      <c r="G6693" s="260">
        <v>289280000</v>
      </c>
      <c r="H6693" s="263">
        <f t="shared" si="104"/>
        <v>6.3162974574167341E-3</v>
      </c>
      <c r="I6693" s="262"/>
      <c r="J6693" s="266">
        <v>6691</v>
      </c>
      <c r="K6693">
        <v>6.3162974574167341E-3</v>
      </c>
      <c r="L6693" s="267">
        <v>9.6382793630324769E-3</v>
      </c>
    </row>
    <row r="6694" spans="1:12" ht="14.4" x14ac:dyDescent="0.3">
      <c r="A6694" s="8">
        <v>34430</v>
      </c>
      <c r="B6694" s="260">
        <v>448.290009</v>
      </c>
      <c r="C6694" s="260">
        <v>449.63000499999998</v>
      </c>
      <c r="D6694" s="260">
        <v>444.98001099999999</v>
      </c>
      <c r="E6694" s="260">
        <v>448.04998799999998</v>
      </c>
      <c r="F6694" s="261">
        <v>448.04998799999998</v>
      </c>
      <c r="G6694" s="260">
        <v>302000000</v>
      </c>
      <c r="H6694" s="263">
        <f t="shared" si="104"/>
        <v>-5.3541456463735934E-4</v>
      </c>
      <c r="I6694" s="262"/>
      <c r="J6694" s="266">
        <v>6692</v>
      </c>
      <c r="K6694">
        <v>-5.3541456463735934E-4</v>
      </c>
      <c r="L6694" s="267">
        <v>9.6414981726775806E-3</v>
      </c>
    </row>
    <row r="6695" spans="1:12" ht="14.4" x14ac:dyDescent="0.3">
      <c r="A6695" s="8">
        <v>34429</v>
      </c>
      <c r="B6695" s="260">
        <v>439.14001500000001</v>
      </c>
      <c r="C6695" s="260">
        <v>448.290009</v>
      </c>
      <c r="D6695" s="260">
        <v>439.14001500000001</v>
      </c>
      <c r="E6695" s="260">
        <v>448.290009</v>
      </c>
      <c r="F6695" s="261">
        <v>448.290009</v>
      </c>
      <c r="G6695" s="260">
        <v>365990000</v>
      </c>
      <c r="H6695" s="263">
        <f t="shared" si="104"/>
        <v>2.1347844077458402E-2</v>
      </c>
      <c r="I6695" s="262"/>
      <c r="J6695" s="266">
        <v>6693</v>
      </c>
      <c r="K6695">
        <v>2.1347844077458402E-2</v>
      </c>
      <c r="L6695" s="267">
        <v>9.6431113323515744E-3</v>
      </c>
    </row>
    <row r="6696" spans="1:12" ht="14.4" x14ac:dyDescent="0.3">
      <c r="A6696" s="8">
        <v>34428</v>
      </c>
      <c r="B6696" s="260">
        <v>445.66000400000001</v>
      </c>
      <c r="C6696" s="260">
        <v>445.66000400000001</v>
      </c>
      <c r="D6696" s="260">
        <v>435.85998499999999</v>
      </c>
      <c r="E6696" s="260">
        <v>438.92001299999998</v>
      </c>
      <c r="F6696" s="261">
        <v>438.92001299999998</v>
      </c>
      <c r="G6696" s="260">
        <v>344390000</v>
      </c>
      <c r="H6696" s="263">
        <f t="shared" si="104"/>
        <v>-1.5366615449744927E-2</v>
      </c>
      <c r="I6696" s="262"/>
      <c r="J6696" s="266">
        <v>6694</v>
      </c>
      <c r="K6696">
        <v>-1.5366615449744927E-2</v>
      </c>
      <c r="L6696" s="267">
        <v>9.6445063500695521E-3</v>
      </c>
    </row>
    <row r="6697" spans="1:12" ht="14.4" x14ac:dyDescent="0.3">
      <c r="A6697" s="8">
        <v>34424</v>
      </c>
      <c r="B6697" s="260">
        <v>445.54998799999998</v>
      </c>
      <c r="C6697" s="260">
        <v>447.16000400000001</v>
      </c>
      <c r="D6697" s="260">
        <v>436.16000400000001</v>
      </c>
      <c r="E6697" s="260">
        <v>445.76998900000001</v>
      </c>
      <c r="F6697" s="261">
        <v>445.76998900000001</v>
      </c>
      <c r="G6697" s="260">
        <v>403580000</v>
      </c>
      <c r="H6697" s="263">
        <f t="shared" si="104"/>
        <v>4.9377400050569585E-4</v>
      </c>
      <c r="I6697" s="262"/>
      <c r="J6697" s="266">
        <v>6695</v>
      </c>
      <c r="K6697">
        <v>4.9377400050569585E-4</v>
      </c>
      <c r="L6697" s="267">
        <v>9.6489817493964868E-3</v>
      </c>
    </row>
    <row r="6698" spans="1:12" ht="14.4" x14ac:dyDescent="0.3">
      <c r="A6698" s="8">
        <v>34423</v>
      </c>
      <c r="B6698" s="260">
        <v>452.48001099999999</v>
      </c>
      <c r="C6698" s="260">
        <v>452.48998999999998</v>
      </c>
      <c r="D6698" s="260">
        <v>445.54998799999998</v>
      </c>
      <c r="E6698" s="260">
        <v>445.54998799999998</v>
      </c>
      <c r="F6698" s="261">
        <v>445.54998799999998</v>
      </c>
      <c r="G6698" s="260">
        <v>390520000</v>
      </c>
      <c r="H6698" s="263">
        <f t="shared" si="104"/>
        <v>-1.5315644518051442E-2</v>
      </c>
      <c r="I6698" s="262"/>
      <c r="J6698" s="266">
        <v>6696</v>
      </c>
      <c r="K6698">
        <v>-1.5315644518051442E-2</v>
      </c>
      <c r="L6698" s="267">
        <v>9.6601006743544399E-3</v>
      </c>
    </row>
    <row r="6699" spans="1:12" ht="14.4" x14ac:dyDescent="0.3">
      <c r="A6699" s="8">
        <v>34422</v>
      </c>
      <c r="B6699" s="260">
        <v>460</v>
      </c>
      <c r="C6699" s="260">
        <v>460.32000699999998</v>
      </c>
      <c r="D6699" s="260">
        <v>452.42999300000002</v>
      </c>
      <c r="E6699" s="260">
        <v>452.48001099999999</v>
      </c>
      <c r="F6699" s="261">
        <v>452.48001099999999</v>
      </c>
      <c r="G6699" s="260">
        <v>305360000</v>
      </c>
      <c r="H6699" s="263">
        <f t="shared" si="104"/>
        <v>-1.6347802173913063E-2</v>
      </c>
      <c r="I6699" s="262"/>
      <c r="J6699" s="266">
        <v>6697</v>
      </c>
      <c r="K6699">
        <v>-1.6347802173913063E-2</v>
      </c>
      <c r="L6699" s="267">
        <v>9.6621340440556976E-3</v>
      </c>
    </row>
    <row r="6700" spans="1:12" ht="14.4" x14ac:dyDescent="0.3">
      <c r="A6700" s="8">
        <v>34421</v>
      </c>
      <c r="B6700" s="260">
        <v>460.57998700000002</v>
      </c>
      <c r="C6700" s="260">
        <v>461.11999500000002</v>
      </c>
      <c r="D6700" s="260">
        <v>456.10000600000001</v>
      </c>
      <c r="E6700" s="260">
        <v>460</v>
      </c>
      <c r="F6700" s="261">
        <v>460</v>
      </c>
      <c r="G6700" s="260">
        <v>287350000</v>
      </c>
      <c r="H6700" s="263">
        <f t="shared" si="104"/>
        <v>-1.2592535854147238E-3</v>
      </c>
      <c r="I6700" s="262"/>
      <c r="J6700" s="266">
        <v>6698</v>
      </c>
      <c r="K6700">
        <v>-1.2592535854147238E-3</v>
      </c>
      <c r="L6700" s="267">
        <v>9.6623119971041751E-3</v>
      </c>
    </row>
    <row r="6701" spans="1:12" ht="14.4" x14ac:dyDescent="0.3">
      <c r="A6701" s="8">
        <v>34418</v>
      </c>
      <c r="B6701" s="260">
        <v>464.35000600000001</v>
      </c>
      <c r="C6701" s="260">
        <v>465.290009</v>
      </c>
      <c r="D6701" s="260">
        <v>460.57998700000002</v>
      </c>
      <c r="E6701" s="260">
        <v>460.57998700000002</v>
      </c>
      <c r="F6701" s="261">
        <v>460.57998700000002</v>
      </c>
      <c r="G6701" s="260">
        <v>249640000</v>
      </c>
      <c r="H6701" s="263">
        <f t="shared" si="104"/>
        <v>-8.1189166604640692E-3</v>
      </c>
      <c r="I6701" s="262"/>
      <c r="J6701" s="266">
        <v>6699</v>
      </c>
      <c r="K6701">
        <v>-8.1189166604640692E-3</v>
      </c>
      <c r="L6701" s="267">
        <v>9.6727376354577704E-3</v>
      </c>
    </row>
    <row r="6702" spans="1:12" ht="14.4" x14ac:dyDescent="0.3">
      <c r="A6702" s="8">
        <v>34417</v>
      </c>
      <c r="B6702" s="260">
        <v>468.57000699999998</v>
      </c>
      <c r="C6702" s="260">
        <v>468.57000699999998</v>
      </c>
      <c r="D6702" s="260">
        <v>462.41000400000001</v>
      </c>
      <c r="E6702" s="260">
        <v>464.35000600000001</v>
      </c>
      <c r="F6702" s="261">
        <v>464.35000600000001</v>
      </c>
      <c r="G6702" s="260">
        <v>303740000</v>
      </c>
      <c r="H6702" s="263">
        <f t="shared" si="104"/>
        <v>-8.94267921525564E-3</v>
      </c>
      <c r="I6702" s="262"/>
      <c r="J6702" s="266">
        <v>6700</v>
      </c>
      <c r="K6702">
        <v>-8.94267921525564E-3</v>
      </c>
      <c r="L6702" s="267">
        <v>9.674771051991285E-3</v>
      </c>
    </row>
    <row r="6703" spans="1:12" ht="14.4" x14ac:dyDescent="0.3">
      <c r="A6703" s="8">
        <v>34416</v>
      </c>
      <c r="B6703" s="260">
        <v>468.89001500000001</v>
      </c>
      <c r="C6703" s="260">
        <v>470.38000499999998</v>
      </c>
      <c r="D6703" s="260">
        <v>468.51998900000001</v>
      </c>
      <c r="E6703" s="260">
        <v>468.540009</v>
      </c>
      <c r="F6703" s="261">
        <v>468.540009</v>
      </c>
      <c r="G6703" s="260">
        <v>281500000</v>
      </c>
      <c r="H6703" s="263">
        <f t="shared" si="104"/>
        <v>-5.5456272750584428E-4</v>
      </c>
      <c r="I6703" s="262"/>
      <c r="J6703" s="266">
        <v>6701</v>
      </c>
      <c r="K6703">
        <v>-5.5456272750584428E-4</v>
      </c>
      <c r="L6703" s="267">
        <v>9.6804377291133253E-3</v>
      </c>
    </row>
    <row r="6704" spans="1:12" ht="14.4" x14ac:dyDescent="0.3">
      <c r="A6704" s="8">
        <v>34415</v>
      </c>
      <c r="B6704" s="260">
        <v>468.39999399999999</v>
      </c>
      <c r="C6704" s="260">
        <v>470.47000100000002</v>
      </c>
      <c r="D6704" s="260">
        <v>467.88000499999998</v>
      </c>
      <c r="E6704" s="260">
        <v>468.79998799999998</v>
      </c>
      <c r="F6704" s="261">
        <v>468.79998799999998</v>
      </c>
      <c r="G6704" s="260">
        <v>282240000</v>
      </c>
      <c r="H6704" s="263">
        <f t="shared" si="104"/>
        <v>5.5487043796933696E-4</v>
      </c>
      <c r="I6704" s="262"/>
      <c r="J6704" s="266">
        <v>6702</v>
      </c>
      <c r="K6704">
        <v>5.5487043796933696E-4</v>
      </c>
      <c r="L6704" s="267">
        <v>9.6822201844415662E-3</v>
      </c>
    </row>
    <row r="6705" spans="1:12" ht="14.4" x14ac:dyDescent="0.3">
      <c r="A6705" s="8">
        <v>34414</v>
      </c>
      <c r="B6705" s="260">
        <v>471.05999800000001</v>
      </c>
      <c r="C6705" s="260">
        <v>471.05999800000001</v>
      </c>
      <c r="D6705" s="260">
        <v>467.23001099999999</v>
      </c>
      <c r="E6705" s="260">
        <v>468.540009</v>
      </c>
      <c r="F6705" s="261">
        <v>468.540009</v>
      </c>
      <c r="G6705" s="260">
        <v>247380000</v>
      </c>
      <c r="H6705" s="263">
        <f t="shared" si="104"/>
        <v>-5.3496136600416867E-3</v>
      </c>
      <c r="I6705" s="262"/>
      <c r="J6705" s="266">
        <v>6703</v>
      </c>
      <c r="K6705">
        <v>-5.3496136600416867E-3</v>
      </c>
      <c r="L6705" s="267">
        <v>9.6952851413394606E-3</v>
      </c>
    </row>
    <row r="6706" spans="1:12" ht="14.4" x14ac:dyDescent="0.3">
      <c r="A6706" s="8">
        <v>34411</v>
      </c>
      <c r="B6706" s="260">
        <v>470.89001500000001</v>
      </c>
      <c r="C6706" s="260">
        <v>471.08999599999999</v>
      </c>
      <c r="D6706" s="260">
        <v>467.82998700000002</v>
      </c>
      <c r="E6706" s="260">
        <v>471.05999800000001</v>
      </c>
      <c r="F6706" s="261">
        <v>471.05999800000001</v>
      </c>
      <c r="G6706" s="260">
        <v>462240000</v>
      </c>
      <c r="H6706" s="263">
        <f t="shared" si="104"/>
        <v>3.3978339783120686E-4</v>
      </c>
      <c r="I6706" s="262"/>
      <c r="J6706" s="266">
        <v>6704</v>
      </c>
      <c r="K6706">
        <v>3.3978339783120686E-4</v>
      </c>
      <c r="L6706" s="267">
        <v>9.7035626221327973E-3</v>
      </c>
    </row>
    <row r="6707" spans="1:12" ht="14.4" x14ac:dyDescent="0.3">
      <c r="A6707" s="8">
        <v>34410</v>
      </c>
      <c r="B6707" s="260">
        <v>469.42001299999998</v>
      </c>
      <c r="C6707" s="260">
        <v>471.04998799999998</v>
      </c>
      <c r="D6707" s="260">
        <v>468.61999500000002</v>
      </c>
      <c r="E6707" s="260">
        <v>470.89999399999999</v>
      </c>
      <c r="F6707" s="261">
        <v>470.89999399999999</v>
      </c>
      <c r="G6707" s="260">
        <v>303930000</v>
      </c>
      <c r="H6707" s="263">
        <f t="shared" si="104"/>
        <v>3.1527863299684444E-3</v>
      </c>
      <c r="I6707" s="262"/>
      <c r="J6707" s="266">
        <v>6705</v>
      </c>
      <c r="K6707">
        <v>3.1527863299684444E-3</v>
      </c>
      <c r="L6707" s="267">
        <v>9.7173998269550303E-3</v>
      </c>
    </row>
    <row r="6708" spans="1:12" ht="14.4" x14ac:dyDescent="0.3">
      <c r="A6708" s="8">
        <v>34409</v>
      </c>
      <c r="B6708" s="260">
        <v>467.040009</v>
      </c>
      <c r="C6708" s="260">
        <v>469.85000600000001</v>
      </c>
      <c r="D6708" s="260">
        <v>465.48001099999999</v>
      </c>
      <c r="E6708" s="260">
        <v>469.42001299999998</v>
      </c>
      <c r="F6708" s="261">
        <v>469.42001299999998</v>
      </c>
      <c r="G6708" s="260">
        <v>307640000</v>
      </c>
      <c r="H6708" s="263">
        <f t="shared" si="104"/>
        <v>5.1604953821010402E-3</v>
      </c>
      <c r="I6708" s="262"/>
      <c r="J6708" s="266">
        <v>6706</v>
      </c>
      <c r="K6708">
        <v>5.1604953821010402E-3</v>
      </c>
      <c r="L6708" s="267">
        <v>9.7204588281482526E-3</v>
      </c>
    </row>
    <row r="6709" spans="1:12" ht="14.4" x14ac:dyDescent="0.3">
      <c r="A6709" s="8">
        <v>34408</v>
      </c>
      <c r="B6709" s="260">
        <v>467.39001500000001</v>
      </c>
      <c r="C6709" s="260">
        <v>468.98998999999998</v>
      </c>
      <c r="D6709" s="260">
        <v>466.040009</v>
      </c>
      <c r="E6709" s="260">
        <v>467.01001000000002</v>
      </c>
      <c r="F6709" s="261">
        <v>467.01001000000002</v>
      </c>
      <c r="G6709" s="260">
        <v>303750000</v>
      </c>
      <c r="H6709" s="263">
        <f t="shared" si="104"/>
        <v>-8.1303619633376809E-4</v>
      </c>
      <c r="I6709" s="262"/>
      <c r="J6709" s="266">
        <v>6707</v>
      </c>
      <c r="K6709">
        <v>-8.1303619633376809E-4</v>
      </c>
      <c r="L6709" s="267">
        <v>9.7210448744800074E-3</v>
      </c>
    </row>
    <row r="6710" spans="1:12" ht="14.4" x14ac:dyDescent="0.3">
      <c r="A6710" s="8">
        <v>34407</v>
      </c>
      <c r="B6710" s="260">
        <v>466.44000199999999</v>
      </c>
      <c r="C6710" s="260">
        <v>467.60000600000001</v>
      </c>
      <c r="D6710" s="260">
        <v>466.07998700000002</v>
      </c>
      <c r="E6710" s="260">
        <v>467.39001500000001</v>
      </c>
      <c r="F6710" s="261">
        <v>467.39001500000001</v>
      </c>
      <c r="G6710" s="260">
        <v>260150000</v>
      </c>
      <c r="H6710" s="263">
        <f t="shared" si="104"/>
        <v>2.0367314036672454E-3</v>
      </c>
      <c r="I6710" s="262"/>
      <c r="J6710" s="266">
        <v>6708</v>
      </c>
      <c r="K6710">
        <v>2.0367314036672454E-3</v>
      </c>
      <c r="L6710" s="267">
        <v>9.7218201446123403E-3</v>
      </c>
    </row>
    <row r="6711" spans="1:12" ht="14.4" x14ac:dyDescent="0.3">
      <c r="A6711" s="8">
        <v>34404</v>
      </c>
      <c r="B6711" s="260">
        <v>463.85998499999999</v>
      </c>
      <c r="C6711" s="260">
        <v>466.60998499999999</v>
      </c>
      <c r="D6711" s="260">
        <v>462.540009</v>
      </c>
      <c r="E6711" s="260">
        <v>466.44000199999999</v>
      </c>
      <c r="F6711" s="261">
        <v>466.44000199999999</v>
      </c>
      <c r="G6711" s="260">
        <v>303890000</v>
      </c>
      <c r="H6711" s="263">
        <f t="shared" si="104"/>
        <v>5.4753352723690705E-3</v>
      </c>
      <c r="I6711" s="262"/>
      <c r="J6711" s="266">
        <v>6709</v>
      </c>
      <c r="K6711">
        <v>5.4753352723690705E-3</v>
      </c>
      <c r="L6711" s="267">
        <v>9.7306600561739287E-3</v>
      </c>
    </row>
    <row r="6712" spans="1:12" ht="14.4" x14ac:dyDescent="0.3">
      <c r="A6712" s="8">
        <v>34403</v>
      </c>
      <c r="B6712" s="260">
        <v>467.07998700000002</v>
      </c>
      <c r="C6712" s="260">
        <v>467.290009</v>
      </c>
      <c r="D6712" s="260">
        <v>462.459991</v>
      </c>
      <c r="E6712" s="260">
        <v>463.89999399999999</v>
      </c>
      <c r="F6712" s="261">
        <v>463.89999399999999</v>
      </c>
      <c r="G6712" s="260">
        <v>369370000</v>
      </c>
      <c r="H6712" s="263">
        <f t="shared" si="104"/>
        <v>-6.7657346240985825E-3</v>
      </c>
      <c r="I6712" s="262"/>
      <c r="J6712" s="266">
        <v>6710</v>
      </c>
      <c r="K6712">
        <v>-6.7657346240985825E-3</v>
      </c>
      <c r="L6712" s="267">
        <v>9.7317708374375748E-3</v>
      </c>
    </row>
    <row r="6713" spans="1:12" ht="14.4" x14ac:dyDescent="0.3">
      <c r="A6713" s="8">
        <v>34402</v>
      </c>
      <c r="B6713" s="260">
        <v>465.94000199999999</v>
      </c>
      <c r="C6713" s="260">
        <v>467.42001299999998</v>
      </c>
      <c r="D6713" s="260">
        <v>463.39999399999999</v>
      </c>
      <c r="E6713" s="260">
        <v>467.05999800000001</v>
      </c>
      <c r="F6713" s="261">
        <v>467.05999800000001</v>
      </c>
      <c r="G6713" s="260">
        <v>309810000</v>
      </c>
      <c r="H6713" s="263">
        <f t="shared" si="104"/>
        <v>2.5328260224433212E-3</v>
      </c>
      <c r="I6713" s="262"/>
      <c r="J6713" s="266">
        <v>6711</v>
      </c>
      <c r="K6713">
        <v>2.5328260224433212E-3</v>
      </c>
      <c r="L6713" s="267">
        <v>9.7385152036381598E-3</v>
      </c>
    </row>
    <row r="6714" spans="1:12" ht="14.4" x14ac:dyDescent="0.3">
      <c r="A6714" s="8">
        <v>34401</v>
      </c>
      <c r="B6714" s="260">
        <v>466.92001299999998</v>
      </c>
      <c r="C6714" s="260">
        <v>467.790009</v>
      </c>
      <c r="D6714" s="260">
        <v>465.01998900000001</v>
      </c>
      <c r="E6714" s="260">
        <v>465.88000499999998</v>
      </c>
      <c r="F6714" s="261">
        <v>465.88000499999998</v>
      </c>
      <c r="G6714" s="260">
        <v>298110000</v>
      </c>
      <c r="H6714" s="263">
        <f t="shared" si="104"/>
        <v>-2.2059904289393468E-3</v>
      </c>
      <c r="I6714" s="262"/>
      <c r="J6714" s="266">
        <v>6712</v>
      </c>
      <c r="K6714">
        <v>-2.2059904289393468E-3</v>
      </c>
      <c r="L6714" s="267">
        <v>9.7409573659846017E-3</v>
      </c>
    </row>
    <row r="6715" spans="1:12" ht="14.4" x14ac:dyDescent="0.3">
      <c r="A6715" s="8">
        <v>34400</v>
      </c>
      <c r="B6715" s="260">
        <v>464.73998999999998</v>
      </c>
      <c r="C6715" s="260">
        <v>468.07000699999998</v>
      </c>
      <c r="D6715" s="260">
        <v>464.73998999999998</v>
      </c>
      <c r="E6715" s="260">
        <v>466.91000400000001</v>
      </c>
      <c r="F6715" s="261">
        <v>466.91000400000001</v>
      </c>
      <c r="G6715" s="260">
        <v>285590000</v>
      </c>
      <c r="H6715" s="263">
        <f t="shared" si="104"/>
        <v>4.6693076702954642E-3</v>
      </c>
      <c r="I6715" s="262"/>
      <c r="J6715" s="266">
        <v>6713</v>
      </c>
      <c r="K6715">
        <v>4.6693076702954642E-3</v>
      </c>
      <c r="L6715" s="267">
        <v>9.756693560462857E-3</v>
      </c>
    </row>
    <row r="6716" spans="1:12" ht="14.4" x14ac:dyDescent="0.3">
      <c r="A6716" s="8">
        <v>34397</v>
      </c>
      <c r="B6716" s="260">
        <v>463.02999899999998</v>
      </c>
      <c r="C6716" s="260">
        <v>466.16000400000001</v>
      </c>
      <c r="D6716" s="260">
        <v>462.41000400000001</v>
      </c>
      <c r="E6716" s="260">
        <v>464.73998999999998</v>
      </c>
      <c r="F6716" s="261">
        <v>464.73998999999998</v>
      </c>
      <c r="G6716" s="260">
        <v>311850000</v>
      </c>
      <c r="H6716" s="263">
        <f t="shared" si="104"/>
        <v>3.7363771033804539E-3</v>
      </c>
      <c r="I6716" s="262"/>
      <c r="J6716" s="266">
        <v>6714</v>
      </c>
      <c r="K6716">
        <v>3.7363771033804539E-3</v>
      </c>
      <c r="L6716" s="267">
        <v>9.7572288811614682E-3</v>
      </c>
    </row>
    <row r="6717" spans="1:12" ht="14.4" x14ac:dyDescent="0.3">
      <c r="A6717" s="8">
        <v>34396</v>
      </c>
      <c r="B6717" s="260">
        <v>464.80999800000001</v>
      </c>
      <c r="C6717" s="260">
        <v>464.82998700000002</v>
      </c>
      <c r="D6717" s="260">
        <v>462.5</v>
      </c>
      <c r="E6717" s="260">
        <v>463.01001000000002</v>
      </c>
      <c r="F6717" s="261">
        <v>463.01001000000002</v>
      </c>
      <c r="G6717" s="260">
        <v>291790000</v>
      </c>
      <c r="H6717" s="263">
        <f t="shared" si="104"/>
        <v>-3.8725242738861759E-3</v>
      </c>
      <c r="I6717" s="262"/>
      <c r="J6717" s="266">
        <v>6715</v>
      </c>
      <c r="K6717">
        <v>-3.8725242738861759E-3</v>
      </c>
      <c r="L6717" s="267">
        <v>9.7595720491692132E-3</v>
      </c>
    </row>
    <row r="6718" spans="1:12" ht="14.4" x14ac:dyDescent="0.3">
      <c r="A6718" s="8">
        <v>34395</v>
      </c>
      <c r="B6718" s="260">
        <v>464.39999399999999</v>
      </c>
      <c r="C6718" s="260">
        <v>464.86999500000002</v>
      </c>
      <c r="D6718" s="260">
        <v>457.48998999999998</v>
      </c>
      <c r="E6718" s="260">
        <v>464.80999800000001</v>
      </c>
      <c r="F6718" s="261">
        <v>464.80999800000001</v>
      </c>
      <c r="G6718" s="260">
        <v>361130000</v>
      </c>
      <c r="H6718" s="263">
        <f t="shared" si="104"/>
        <v>7.966497252749875E-4</v>
      </c>
      <c r="I6718" s="262"/>
      <c r="J6718" s="266">
        <v>6716</v>
      </c>
      <c r="K6718">
        <v>7.966497252749875E-4</v>
      </c>
      <c r="L6718" s="267">
        <v>9.7607877155629578E-3</v>
      </c>
    </row>
    <row r="6719" spans="1:12" ht="14.4" x14ac:dyDescent="0.3">
      <c r="A6719" s="8">
        <v>34394</v>
      </c>
      <c r="B6719" s="260">
        <v>467.19000199999999</v>
      </c>
      <c r="C6719" s="260">
        <v>467.42999300000002</v>
      </c>
      <c r="D6719" s="260">
        <v>462.01998900000001</v>
      </c>
      <c r="E6719" s="260">
        <v>464.44000199999999</v>
      </c>
      <c r="F6719" s="261">
        <v>464.44000199999999</v>
      </c>
      <c r="G6719" s="260">
        <v>304450000</v>
      </c>
      <c r="H6719" s="263">
        <f t="shared" si="104"/>
        <v>-5.779879507860213E-3</v>
      </c>
      <c r="I6719" s="262"/>
      <c r="J6719" s="266">
        <v>6717</v>
      </c>
      <c r="K6719">
        <v>-5.779879507860213E-3</v>
      </c>
      <c r="L6719" s="267">
        <v>9.7774957575619461E-3</v>
      </c>
    </row>
    <row r="6720" spans="1:12" ht="14.4" x14ac:dyDescent="0.3">
      <c r="A6720" s="8">
        <v>34393</v>
      </c>
      <c r="B6720" s="260">
        <v>466.07000699999998</v>
      </c>
      <c r="C6720" s="260">
        <v>469.16000400000001</v>
      </c>
      <c r="D6720" s="260">
        <v>466.07000699999998</v>
      </c>
      <c r="E6720" s="260">
        <v>467.14001500000001</v>
      </c>
      <c r="F6720" s="261">
        <v>467.14001500000001</v>
      </c>
      <c r="G6720" s="260">
        <v>268690000</v>
      </c>
      <c r="H6720" s="263">
        <f t="shared" si="104"/>
        <v>2.2958096078472389E-3</v>
      </c>
      <c r="I6720" s="262"/>
      <c r="J6720" s="266">
        <v>6718</v>
      </c>
      <c r="K6720">
        <v>2.2958096078472389E-3</v>
      </c>
      <c r="L6720" s="267">
        <v>9.7869165780325243E-3</v>
      </c>
    </row>
    <row r="6721" spans="1:12" ht="14.4" x14ac:dyDescent="0.3">
      <c r="A6721" s="8">
        <v>34390</v>
      </c>
      <c r="B6721" s="260">
        <v>464.32998700000002</v>
      </c>
      <c r="C6721" s="260">
        <v>466.48001099999999</v>
      </c>
      <c r="D6721" s="260">
        <v>464.32998700000002</v>
      </c>
      <c r="E6721" s="260">
        <v>466.07000699999998</v>
      </c>
      <c r="F6721" s="261">
        <v>466.07000699999998</v>
      </c>
      <c r="G6721" s="260">
        <v>273680000</v>
      </c>
      <c r="H6721" s="263">
        <f t="shared" si="104"/>
        <v>3.8986709193409809E-3</v>
      </c>
      <c r="I6721" s="262"/>
      <c r="J6721" s="266">
        <v>6719</v>
      </c>
      <c r="K6721">
        <v>3.8986709193409809E-3</v>
      </c>
      <c r="L6721" s="267">
        <v>9.7919379206825637E-3</v>
      </c>
    </row>
    <row r="6722" spans="1:12" ht="14.4" x14ac:dyDescent="0.3">
      <c r="A6722" s="8">
        <v>34389</v>
      </c>
      <c r="B6722" s="260">
        <v>470.64999399999999</v>
      </c>
      <c r="C6722" s="260">
        <v>470.64999399999999</v>
      </c>
      <c r="D6722" s="260">
        <v>464.26001000000002</v>
      </c>
      <c r="E6722" s="260">
        <v>464.26001000000002</v>
      </c>
      <c r="F6722" s="261">
        <v>464.26001000000002</v>
      </c>
      <c r="G6722" s="260">
        <v>342940000</v>
      </c>
      <c r="H6722" s="263">
        <f t="shared" si="104"/>
        <v>-1.3660778798526445E-2</v>
      </c>
      <c r="I6722" s="262"/>
      <c r="J6722" s="266">
        <v>6720</v>
      </c>
      <c r="K6722">
        <v>-1.3660778798526445E-2</v>
      </c>
      <c r="L6722" s="267">
        <v>9.794704165487193E-3</v>
      </c>
    </row>
    <row r="6723" spans="1:12" ht="14.4" x14ac:dyDescent="0.3">
      <c r="A6723" s="8">
        <v>34388</v>
      </c>
      <c r="B6723" s="260">
        <v>471.48001099999999</v>
      </c>
      <c r="C6723" s="260">
        <v>472.41000400000001</v>
      </c>
      <c r="D6723" s="260">
        <v>469.47000100000002</v>
      </c>
      <c r="E6723" s="260">
        <v>470.69000199999999</v>
      </c>
      <c r="F6723" s="261">
        <v>470.69000199999999</v>
      </c>
      <c r="G6723" s="260">
        <v>309910000</v>
      </c>
      <c r="H6723" s="263">
        <f t="shared" si="104"/>
        <v>-1.6332011511025748E-3</v>
      </c>
      <c r="I6723" s="262"/>
      <c r="J6723" s="266">
        <v>6721</v>
      </c>
      <c r="K6723">
        <v>-1.6332011511025748E-3</v>
      </c>
      <c r="L6723" s="267">
        <v>9.7966525849819026E-3</v>
      </c>
    </row>
    <row r="6724" spans="1:12" ht="14.4" x14ac:dyDescent="0.3">
      <c r="A6724" s="8">
        <v>34387</v>
      </c>
      <c r="B6724" s="260">
        <v>467.69000199999999</v>
      </c>
      <c r="C6724" s="260">
        <v>471.64999399999999</v>
      </c>
      <c r="D6724" s="260">
        <v>467.57998700000002</v>
      </c>
      <c r="E6724" s="260">
        <v>471.459991</v>
      </c>
      <c r="F6724" s="261">
        <v>471.459991</v>
      </c>
      <c r="G6724" s="260">
        <v>270900000</v>
      </c>
      <c r="H6724" s="263">
        <f t="shared" ref="H6724:H6787" si="105">(F6724-F6725)/F6725</f>
        <v>8.0608714829871631E-3</v>
      </c>
      <c r="I6724" s="262"/>
      <c r="J6724" s="266">
        <v>6722</v>
      </c>
      <c r="K6724">
        <v>8.0608714829871631E-3</v>
      </c>
      <c r="L6724" s="267">
        <v>9.8043901018441595E-3</v>
      </c>
    </row>
    <row r="6725" spans="1:12" ht="14.4" x14ac:dyDescent="0.3">
      <c r="A6725" s="8">
        <v>34383</v>
      </c>
      <c r="B6725" s="260">
        <v>470.290009</v>
      </c>
      <c r="C6725" s="260">
        <v>471.08999599999999</v>
      </c>
      <c r="D6725" s="260">
        <v>466.07000699999998</v>
      </c>
      <c r="E6725" s="260">
        <v>467.69000199999999</v>
      </c>
      <c r="F6725" s="261">
        <v>467.69000199999999</v>
      </c>
      <c r="G6725" s="260">
        <v>293210000</v>
      </c>
      <c r="H6725" s="263">
        <f t="shared" si="105"/>
        <v>-5.6342093433193645E-3</v>
      </c>
      <c r="I6725" s="262"/>
      <c r="J6725" s="266">
        <v>6723</v>
      </c>
      <c r="K6725">
        <v>-5.6342093433193645E-3</v>
      </c>
      <c r="L6725" s="267">
        <v>9.8156952924232151E-3</v>
      </c>
    </row>
    <row r="6726" spans="1:12" ht="14.4" x14ac:dyDescent="0.3">
      <c r="A6726" s="8">
        <v>34382</v>
      </c>
      <c r="B6726" s="260">
        <v>472.790009</v>
      </c>
      <c r="C6726" s="260">
        <v>475.11999500000002</v>
      </c>
      <c r="D6726" s="260">
        <v>468.44000199999999</v>
      </c>
      <c r="E6726" s="260">
        <v>470.33999599999999</v>
      </c>
      <c r="F6726" s="261">
        <v>470.33999599999999</v>
      </c>
      <c r="G6726" s="260">
        <v>340030000</v>
      </c>
      <c r="H6726" s="263">
        <f t="shared" si="105"/>
        <v>-5.1820320932374287E-3</v>
      </c>
      <c r="I6726" s="262"/>
      <c r="J6726" s="266">
        <v>6724</v>
      </c>
      <c r="K6726">
        <v>-5.1820320932374287E-3</v>
      </c>
      <c r="L6726" s="267">
        <v>9.817931696702243E-3</v>
      </c>
    </row>
    <row r="6727" spans="1:12" ht="14.4" x14ac:dyDescent="0.3">
      <c r="A6727" s="8">
        <v>34381</v>
      </c>
      <c r="B6727" s="260">
        <v>472.52999899999998</v>
      </c>
      <c r="C6727" s="260">
        <v>474.16000400000001</v>
      </c>
      <c r="D6727" s="260">
        <v>471.94000199999999</v>
      </c>
      <c r="E6727" s="260">
        <v>472.790009</v>
      </c>
      <c r="F6727" s="261">
        <v>472.790009</v>
      </c>
      <c r="G6727" s="260">
        <v>295450000</v>
      </c>
      <c r="H6727" s="263">
        <f t="shared" si="105"/>
        <v>5.7144672455325092E-4</v>
      </c>
      <c r="I6727" s="262"/>
      <c r="J6727" s="266">
        <v>6725</v>
      </c>
      <c r="K6727">
        <v>5.7144672455325092E-4</v>
      </c>
      <c r="L6727" s="267">
        <v>9.8217297426483694E-3</v>
      </c>
    </row>
    <row r="6728" spans="1:12" ht="14.4" x14ac:dyDescent="0.3">
      <c r="A6728" s="8">
        <v>34380</v>
      </c>
      <c r="B6728" s="260">
        <v>470.23001099999999</v>
      </c>
      <c r="C6728" s="260">
        <v>473.41000400000001</v>
      </c>
      <c r="D6728" s="260">
        <v>470.23001099999999</v>
      </c>
      <c r="E6728" s="260">
        <v>472.51998900000001</v>
      </c>
      <c r="F6728" s="261">
        <v>472.51998900000001</v>
      </c>
      <c r="G6728" s="260">
        <v>306790000</v>
      </c>
      <c r="H6728" s="263">
        <f t="shared" si="105"/>
        <v>4.8699103554239532E-3</v>
      </c>
      <c r="I6728" s="262"/>
      <c r="J6728" s="266">
        <v>6726</v>
      </c>
      <c r="K6728">
        <v>4.8699103554239532E-3</v>
      </c>
      <c r="L6728" s="267">
        <v>9.8234518730239452E-3</v>
      </c>
    </row>
    <row r="6729" spans="1:12" ht="14.4" x14ac:dyDescent="0.3">
      <c r="A6729" s="8">
        <v>34379</v>
      </c>
      <c r="B6729" s="260">
        <v>470.17999300000002</v>
      </c>
      <c r="C6729" s="260">
        <v>471.98998999999998</v>
      </c>
      <c r="D6729" s="260">
        <v>469.04998799999998</v>
      </c>
      <c r="E6729" s="260">
        <v>470.23001099999999</v>
      </c>
      <c r="F6729" s="261">
        <v>470.23001099999999</v>
      </c>
      <c r="G6729" s="260">
        <v>263190000</v>
      </c>
      <c r="H6729" s="263">
        <f t="shared" si="105"/>
        <v>1.0638053669792351E-4</v>
      </c>
      <c r="I6729" s="262"/>
      <c r="J6729" s="266">
        <v>6727</v>
      </c>
      <c r="K6729">
        <v>1.0638053669792351E-4</v>
      </c>
      <c r="L6729" s="267">
        <v>9.836897630274153E-3</v>
      </c>
    </row>
    <row r="6730" spans="1:12" ht="14.4" x14ac:dyDescent="0.3">
      <c r="A6730" s="8">
        <v>34376</v>
      </c>
      <c r="B6730" s="260">
        <v>468.92999300000002</v>
      </c>
      <c r="C6730" s="260">
        <v>471.13000499999998</v>
      </c>
      <c r="D6730" s="260">
        <v>466.89001500000001</v>
      </c>
      <c r="E6730" s="260">
        <v>470.17999300000002</v>
      </c>
      <c r="F6730" s="261">
        <v>470.17999300000002</v>
      </c>
      <c r="G6730" s="260">
        <v>213740000</v>
      </c>
      <c r="H6730" s="263">
        <f t="shared" si="105"/>
        <v>2.6656430995233866E-3</v>
      </c>
      <c r="I6730" s="262"/>
      <c r="J6730" s="266">
        <v>6728</v>
      </c>
      <c r="K6730">
        <v>2.6656430995233866E-3</v>
      </c>
      <c r="L6730" s="267">
        <v>9.8383720246841225E-3</v>
      </c>
    </row>
    <row r="6731" spans="1:12" ht="14.4" x14ac:dyDescent="0.3">
      <c r="A6731" s="8">
        <v>34375</v>
      </c>
      <c r="B6731" s="260">
        <v>472.80999800000001</v>
      </c>
      <c r="C6731" s="260">
        <v>473.13000499999998</v>
      </c>
      <c r="D6731" s="260">
        <v>468.91000400000001</v>
      </c>
      <c r="E6731" s="260">
        <v>468.92999300000002</v>
      </c>
      <c r="F6731" s="261">
        <v>468.92999300000002</v>
      </c>
      <c r="G6731" s="260">
        <v>327250000</v>
      </c>
      <c r="H6731" s="263">
        <f t="shared" si="105"/>
        <v>-8.1223345164576112E-3</v>
      </c>
      <c r="I6731" s="262"/>
      <c r="J6731" s="266">
        <v>6729</v>
      </c>
      <c r="K6731">
        <v>-8.1223345164576112E-3</v>
      </c>
      <c r="L6731" s="267">
        <v>9.8485126462408701E-3</v>
      </c>
    </row>
    <row r="6732" spans="1:12" ht="14.4" x14ac:dyDescent="0.3">
      <c r="A6732" s="8">
        <v>34374</v>
      </c>
      <c r="B6732" s="260">
        <v>471.04998799999998</v>
      </c>
      <c r="C6732" s="260">
        <v>473.41000400000001</v>
      </c>
      <c r="D6732" s="260">
        <v>471.04998799999998</v>
      </c>
      <c r="E6732" s="260">
        <v>472.76998900000001</v>
      </c>
      <c r="F6732" s="261">
        <v>472.76998900000001</v>
      </c>
      <c r="G6732" s="260">
        <v>332670000</v>
      </c>
      <c r="H6732" s="263">
        <f t="shared" si="105"/>
        <v>3.6514192629594649E-3</v>
      </c>
      <c r="I6732" s="262"/>
      <c r="J6732" s="266">
        <v>6730</v>
      </c>
      <c r="K6732">
        <v>3.6514192629594649E-3</v>
      </c>
      <c r="L6732" s="267">
        <v>9.853025320562963E-3</v>
      </c>
    </row>
    <row r="6733" spans="1:12" ht="14.4" x14ac:dyDescent="0.3">
      <c r="A6733" s="8">
        <v>34373</v>
      </c>
      <c r="B6733" s="260">
        <v>471.76001000000002</v>
      </c>
      <c r="C6733" s="260">
        <v>472.32998700000002</v>
      </c>
      <c r="D6733" s="260">
        <v>469.5</v>
      </c>
      <c r="E6733" s="260">
        <v>471.04998799999998</v>
      </c>
      <c r="F6733" s="261">
        <v>471.04998799999998</v>
      </c>
      <c r="G6733" s="260">
        <v>318180000</v>
      </c>
      <c r="H6733" s="263">
        <f t="shared" si="105"/>
        <v>-1.5050491456451293E-3</v>
      </c>
      <c r="I6733" s="262"/>
      <c r="J6733" s="266">
        <v>6731</v>
      </c>
      <c r="K6733">
        <v>-1.5050491456451293E-3</v>
      </c>
      <c r="L6733" s="267">
        <v>9.8641368944475706E-3</v>
      </c>
    </row>
    <row r="6734" spans="1:12" ht="14.4" x14ac:dyDescent="0.3">
      <c r="A6734" s="8">
        <v>34372</v>
      </c>
      <c r="B6734" s="260">
        <v>469.80999800000001</v>
      </c>
      <c r="C6734" s="260">
        <v>472.08999599999999</v>
      </c>
      <c r="D6734" s="260">
        <v>467.57000699999998</v>
      </c>
      <c r="E6734" s="260">
        <v>471.76001000000002</v>
      </c>
      <c r="F6734" s="261">
        <v>471.76001000000002</v>
      </c>
      <c r="G6734" s="260">
        <v>348270000</v>
      </c>
      <c r="H6734" s="263">
        <f t="shared" si="105"/>
        <v>4.1506396379414967E-3</v>
      </c>
      <c r="I6734" s="262"/>
      <c r="J6734" s="266">
        <v>6732</v>
      </c>
      <c r="K6734">
        <v>4.1506396379414967E-3</v>
      </c>
      <c r="L6734" s="267">
        <v>9.8951094088166984E-3</v>
      </c>
    </row>
    <row r="6735" spans="1:12" ht="14.4" x14ac:dyDescent="0.3">
      <c r="A6735" s="8">
        <v>34369</v>
      </c>
      <c r="B6735" s="260">
        <v>480.67999300000002</v>
      </c>
      <c r="C6735" s="260">
        <v>481.01998900000001</v>
      </c>
      <c r="D6735" s="260">
        <v>469.27999899999998</v>
      </c>
      <c r="E6735" s="260">
        <v>469.80999800000001</v>
      </c>
      <c r="F6735" s="261">
        <v>469.80999800000001</v>
      </c>
      <c r="G6735" s="260">
        <v>378380000</v>
      </c>
      <c r="H6735" s="263">
        <f t="shared" si="105"/>
        <v>-2.2674779397293607E-2</v>
      </c>
      <c r="I6735" s="262"/>
      <c r="J6735" s="266">
        <v>6733</v>
      </c>
      <c r="K6735">
        <v>-2.2674779397293607E-2</v>
      </c>
      <c r="L6735" s="267">
        <v>9.9027106626515746E-3</v>
      </c>
    </row>
    <row r="6736" spans="1:12" ht="14.4" x14ac:dyDescent="0.3">
      <c r="A6736" s="8">
        <v>34368</v>
      </c>
      <c r="B6736" s="260">
        <v>481.959991</v>
      </c>
      <c r="C6736" s="260">
        <v>481.959991</v>
      </c>
      <c r="D6736" s="260">
        <v>478.709991</v>
      </c>
      <c r="E6736" s="260">
        <v>480.709991</v>
      </c>
      <c r="F6736" s="261">
        <v>480.709991</v>
      </c>
      <c r="G6736" s="260">
        <v>318350000</v>
      </c>
      <c r="H6736" s="263">
        <f t="shared" si="105"/>
        <v>-2.6763672199170076E-3</v>
      </c>
      <c r="I6736" s="262"/>
      <c r="J6736" s="266">
        <v>6734</v>
      </c>
      <c r="K6736">
        <v>-2.6763672199170076E-3</v>
      </c>
      <c r="L6736" s="267">
        <v>9.9168076219135863E-3</v>
      </c>
    </row>
    <row r="6737" spans="1:12" ht="14.4" x14ac:dyDescent="0.3">
      <c r="A6737" s="8">
        <v>34367</v>
      </c>
      <c r="B6737" s="260">
        <v>479.61999500000002</v>
      </c>
      <c r="C6737" s="260">
        <v>482.23001099999999</v>
      </c>
      <c r="D6737" s="260">
        <v>479.57000699999998</v>
      </c>
      <c r="E6737" s="260">
        <v>482</v>
      </c>
      <c r="F6737" s="261">
        <v>482</v>
      </c>
      <c r="G6737" s="260">
        <v>328960000</v>
      </c>
      <c r="H6737" s="263">
        <f t="shared" si="105"/>
        <v>4.9622722672351951E-3</v>
      </c>
      <c r="I6737" s="262"/>
      <c r="J6737" s="266">
        <v>6735</v>
      </c>
      <c r="K6737">
        <v>4.9622722672351951E-3</v>
      </c>
      <c r="L6737" s="267">
        <v>9.9223461787305688E-3</v>
      </c>
    </row>
    <row r="6738" spans="1:12" ht="14.4" x14ac:dyDescent="0.3">
      <c r="A6738" s="8">
        <v>34366</v>
      </c>
      <c r="B6738" s="260">
        <v>481.60000600000001</v>
      </c>
      <c r="C6738" s="260">
        <v>481.64001500000001</v>
      </c>
      <c r="D6738" s="260">
        <v>479.17999300000002</v>
      </c>
      <c r="E6738" s="260">
        <v>479.61999500000002</v>
      </c>
      <c r="F6738" s="261">
        <v>479.61999500000002</v>
      </c>
      <c r="G6738" s="260">
        <v>322510000</v>
      </c>
      <c r="H6738" s="263">
        <f t="shared" si="105"/>
        <v>-4.1319533688654268E-3</v>
      </c>
      <c r="I6738" s="262"/>
      <c r="J6738" s="266">
        <v>6736</v>
      </c>
      <c r="K6738">
        <v>-4.1319533688654268E-3</v>
      </c>
      <c r="L6738" s="267">
        <v>9.9255680315668161E-3</v>
      </c>
    </row>
    <row r="6739" spans="1:12" ht="14.4" x14ac:dyDescent="0.3">
      <c r="A6739" s="8">
        <v>34365</v>
      </c>
      <c r="B6739" s="260">
        <v>478.70001200000002</v>
      </c>
      <c r="C6739" s="260">
        <v>482.85000600000001</v>
      </c>
      <c r="D6739" s="260">
        <v>478.70001200000002</v>
      </c>
      <c r="E6739" s="260">
        <v>481.60998499999999</v>
      </c>
      <c r="F6739" s="261">
        <v>481.60998499999999</v>
      </c>
      <c r="G6739" s="260">
        <v>322870000</v>
      </c>
      <c r="H6739" s="263">
        <f t="shared" si="105"/>
        <v>6.0789073053124955E-3</v>
      </c>
      <c r="I6739" s="262"/>
      <c r="J6739" s="266">
        <v>6737</v>
      </c>
      <c r="K6739">
        <v>6.0789073053124955E-3</v>
      </c>
      <c r="L6739" s="267">
        <v>9.9341743421052942E-3</v>
      </c>
    </row>
    <row r="6740" spans="1:12" ht="14.4" x14ac:dyDescent="0.3">
      <c r="A6740" s="8">
        <v>34362</v>
      </c>
      <c r="B6740" s="260">
        <v>477.04998799999998</v>
      </c>
      <c r="C6740" s="260">
        <v>479.75</v>
      </c>
      <c r="D6740" s="260">
        <v>477.04998799999998</v>
      </c>
      <c r="E6740" s="260">
        <v>478.70001200000002</v>
      </c>
      <c r="F6740" s="261">
        <v>478.70001200000002</v>
      </c>
      <c r="G6740" s="260">
        <v>313140000</v>
      </c>
      <c r="H6740" s="263">
        <f t="shared" si="105"/>
        <v>3.4588073399134649E-3</v>
      </c>
      <c r="I6740" s="262"/>
      <c r="J6740" s="266">
        <v>6738</v>
      </c>
      <c r="K6740">
        <v>3.4588073399134649E-3</v>
      </c>
      <c r="L6740" s="267">
        <v>9.9407799622498929E-3</v>
      </c>
    </row>
    <row r="6741" spans="1:12" ht="14.4" x14ac:dyDescent="0.3">
      <c r="A6741" s="8">
        <v>34361</v>
      </c>
      <c r="B6741" s="260">
        <v>473.20001200000002</v>
      </c>
      <c r="C6741" s="260">
        <v>477.51998900000001</v>
      </c>
      <c r="D6741" s="260">
        <v>473.20001200000002</v>
      </c>
      <c r="E6741" s="260">
        <v>477.04998799999998</v>
      </c>
      <c r="F6741" s="261">
        <v>477.04998799999998</v>
      </c>
      <c r="G6741" s="260">
        <v>346500000</v>
      </c>
      <c r="H6741" s="263">
        <f t="shared" si="105"/>
        <v>8.1360437497198738E-3</v>
      </c>
      <c r="I6741" s="262"/>
      <c r="J6741" s="266">
        <v>6739</v>
      </c>
      <c r="K6741">
        <v>8.1360437497198738E-3</v>
      </c>
      <c r="L6741" s="267">
        <v>9.941318284424348E-3</v>
      </c>
    </row>
    <row r="6742" spans="1:12" ht="14.4" x14ac:dyDescent="0.3">
      <c r="A6742" s="8">
        <v>34360</v>
      </c>
      <c r="B6742" s="260">
        <v>470.92001299999998</v>
      </c>
      <c r="C6742" s="260">
        <v>473.44000199999999</v>
      </c>
      <c r="D6742" s="260">
        <v>470.72000100000002</v>
      </c>
      <c r="E6742" s="260">
        <v>473.20001200000002</v>
      </c>
      <c r="F6742" s="261">
        <v>473.20001200000002</v>
      </c>
      <c r="G6742" s="260">
        <v>304660000</v>
      </c>
      <c r="H6742" s="263">
        <f t="shared" si="105"/>
        <v>4.8415844242322148E-3</v>
      </c>
      <c r="I6742" s="262"/>
      <c r="J6742" s="266">
        <v>6740</v>
      </c>
      <c r="K6742">
        <v>4.8415844242322148E-3</v>
      </c>
      <c r="L6742" s="267">
        <v>9.9522296163130457E-3</v>
      </c>
    </row>
    <row r="6743" spans="1:12" ht="14.4" x14ac:dyDescent="0.3">
      <c r="A6743" s="8">
        <v>34359</v>
      </c>
      <c r="B6743" s="260">
        <v>471.97000100000002</v>
      </c>
      <c r="C6743" s="260">
        <v>472.55999800000001</v>
      </c>
      <c r="D6743" s="260">
        <v>470.26998900000001</v>
      </c>
      <c r="E6743" s="260">
        <v>470.92001299999998</v>
      </c>
      <c r="F6743" s="261">
        <v>470.92001299999998</v>
      </c>
      <c r="G6743" s="260">
        <v>326120000</v>
      </c>
      <c r="H6743" s="263">
        <f t="shared" si="105"/>
        <v>-2.2246922426750627E-3</v>
      </c>
      <c r="I6743" s="262"/>
      <c r="J6743" s="266">
        <v>6741</v>
      </c>
      <c r="K6743">
        <v>-2.2246922426750627E-3</v>
      </c>
      <c r="L6743" s="267">
        <v>9.9531391624075802E-3</v>
      </c>
    </row>
    <row r="6744" spans="1:12" ht="14.4" x14ac:dyDescent="0.3">
      <c r="A6744" s="8">
        <v>34358</v>
      </c>
      <c r="B6744" s="260">
        <v>474.72000100000002</v>
      </c>
      <c r="C6744" s="260">
        <v>475.20001200000002</v>
      </c>
      <c r="D6744" s="260">
        <v>471.48998999999998</v>
      </c>
      <c r="E6744" s="260">
        <v>471.97000100000002</v>
      </c>
      <c r="F6744" s="261">
        <v>471.97000100000002</v>
      </c>
      <c r="G6744" s="260">
        <v>296900000</v>
      </c>
      <c r="H6744" s="263">
        <f t="shared" si="105"/>
        <v>-5.7928884272984314E-3</v>
      </c>
      <c r="I6744" s="262"/>
      <c r="J6744" s="266">
        <v>6742</v>
      </c>
      <c r="K6744">
        <v>-5.7928884272984314E-3</v>
      </c>
      <c r="L6744" s="267">
        <v>9.9556768793406369E-3</v>
      </c>
    </row>
    <row r="6745" spans="1:12" ht="14.4" x14ac:dyDescent="0.3">
      <c r="A6745" s="8">
        <v>34355</v>
      </c>
      <c r="B6745" s="260">
        <v>474.98001099999999</v>
      </c>
      <c r="C6745" s="260">
        <v>475.55999800000001</v>
      </c>
      <c r="D6745" s="260">
        <v>473.72000100000002</v>
      </c>
      <c r="E6745" s="260">
        <v>474.72000100000002</v>
      </c>
      <c r="F6745" s="261">
        <v>474.72000100000002</v>
      </c>
      <c r="G6745" s="260">
        <v>346350000</v>
      </c>
      <c r="H6745" s="263">
        <f t="shared" si="105"/>
        <v>-5.4741250995500449E-4</v>
      </c>
      <c r="I6745" s="262"/>
      <c r="J6745" s="266">
        <v>6743</v>
      </c>
      <c r="K6745">
        <v>-5.4741250995500449E-4</v>
      </c>
      <c r="L6745" s="267">
        <v>9.9713006682970329E-3</v>
      </c>
    </row>
    <row r="6746" spans="1:12" ht="14.4" x14ac:dyDescent="0.3">
      <c r="A6746" s="8">
        <v>34354</v>
      </c>
      <c r="B6746" s="260">
        <v>474.29998799999998</v>
      </c>
      <c r="C6746" s="260">
        <v>475</v>
      </c>
      <c r="D6746" s="260">
        <v>473.42001299999998</v>
      </c>
      <c r="E6746" s="260">
        <v>474.98001099999999</v>
      </c>
      <c r="F6746" s="261">
        <v>474.98001099999999</v>
      </c>
      <c r="G6746" s="260">
        <v>310450000</v>
      </c>
      <c r="H6746" s="263">
        <f t="shared" si="105"/>
        <v>1.4337402850619629E-3</v>
      </c>
      <c r="I6746" s="262"/>
      <c r="J6746" s="266">
        <v>6744</v>
      </c>
      <c r="K6746">
        <v>1.4337402850619629E-3</v>
      </c>
      <c r="L6746" s="267">
        <v>9.972932122878031E-3</v>
      </c>
    </row>
    <row r="6747" spans="1:12" ht="14.4" x14ac:dyDescent="0.3">
      <c r="A6747" s="8">
        <v>34353</v>
      </c>
      <c r="B6747" s="260">
        <v>474.25</v>
      </c>
      <c r="C6747" s="260">
        <v>474.70001200000002</v>
      </c>
      <c r="D6747" s="260">
        <v>472.209991</v>
      </c>
      <c r="E6747" s="260">
        <v>474.29998799999998</v>
      </c>
      <c r="F6747" s="261">
        <v>474.29998799999998</v>
      </c>
      <c r="G6747" s="260">
        <v>311370000</v>
      </c>
      <c r="H6747" s="263">
        <f t="shared" si="105"/>
        <v>1.0540432261462272E-4</v>
      </c>
      <c r="I6747" s="262"/>
      <c r="J6747" s="266">
        <v>6745</v>
      </c>
      <c r="K6747">
        <v>1.0540432261462272E-4</v>
      </c>
      <c r="L6747" s="267">
        <v>9.9756086407894445E-3</v>
      </c>
    </row>
    <row r="6748" spans="1:12" ht="14.4" x14ac:dyDescent="0.3">
      <c r="A6748" s="8">
        <v>34352</v>
      </c>
      <c r="B6748" s="260">
        <v>473.29998799999998</v>
      </c>
      <c r="C6748" s="260">
        <v>475.19000199999999</v>
      </c>
      <c r="D6748" s="260">
        <v>473.290009</v>
      </c>
      <c r="E6748" s="260">
        <v>474.25</v>
      </c>
      <c r="F6748" s="261">
        <v>474.25</v>
      </c>
      <c r="G6748" s="260">
        <v>308840000</v>
      </c>
      <c r="H6748" s="263">
        <f t="shared" si="105"/>
        <v>2.0072090092679556E-3</v>
      </c>
      <c r="I6748" s="262"/>
      <c r="J6748" s="266">
        <v>6746</v>
      </c>
      <c r="K6748">
        <v>2.0072090092679556E-3</v>
      </c>
      <c r="L6748" s="267">
        <v>9.9770526956578821E-3</v>
      </c>
    </row>
    <row r="6749" spans="1:12" ht="14.4" x14ac:dyDescent="0.3">
      <c r="A6749" s="8">
        <v>34351</v>
      </c>
      <c r="B6749" s="260">
        <v>474.91000400000001</v>
      </c>
      <c r="C6749" s="260">
        <v>474.91000400000001</v>
      </c>
      <c r="D6749" s="260">
        <v>472.83999599999999</v>
      </c>
      <c r="E6749" s="260">
        <v>473.29998799999998</v>
      </c>
      <c r="F6749" s="261">
        <v>473.29998799999998</v>
      </c>
      <c r="G6749" s="260">
        <v>233980000</v>
      </c>
      <c r="H6749" s="263">
        <f t="shared" si="105"/>
        <v>-3.390149684023144E-3</v>
      </c>
      <c r="I6749" s="262"/>
      <c r="J6749" s="266">
        <v>6747</v>
      </c>
      <c r="K6749">
        <v>-3.390149684023144E-3</v>
      </c>
      <c r="L6749" s="267">
        <v>9.980598400737551E-3</v>
      </c>
    </row>
    <row r="6750" spans="1:12" ht="14.4" x14ac:dyDescent="0.3">
      <c r="A6750" s="8">
        <v>34348</v>
      </c>
      <c r="B6750" s="260">
        <v>472.5</v>
      </c>
      <c r="C6750" s="260">
        <v>475.32000699999998</v>
      </c>
      <c r="D6750" s="260">
        <v>472.5</v>
      </c>
      <c r="E6750" s="260">
        <v>474.91000400000001</v>
      </c>
      <c r="F6750" s="261">
        <v>474.91000400000001</v>
      </c>
      <c r="G6750" s="260">
        <v>304920000</v>
      </c>
      <c r="H6750" s="263">
        <f t="shared" si="105"/>
        <v>5.1643553978784574E-3</v>
      </c>
      <c r="I6750" s="262"/>
      <c r="J6750" s="266">
        <v>6748</v>
      </c>
      <c r="K6750">
        <v>5.1643553978784574E-3</v>
      </c>
      <c r="L6750" s="267">
        <v>9.9845392628472324E-3</v>
      </c>
    </row>
    <row r="6751" spans="1:12" ht="14.4" x14ac:dyDescent="0.3">
      <c r="A6751" s="8">
        <v>34347</v>
      </c>
      <c r="B6751" s="260">
        <v>474.17001299999998</v>
      </c>
      <c r="C6751" s="260">
        <v>474.17001299999998</v>
      </c>
      <c r="D6751" s="260">
        <v>471.79998799999998</v>
      </c>
      <c r="E6751" s="260">
        <v>472.47000100000002</v>
      </c>
      <c r="F6751" s="261">
        <v>472.47000100000002</v>
      </c>
      <c r="G6751" s="260">
        <v>277970000</v>
      </c>
      <c r="H6751" s="263">
        <f t="shared" si="105"/>
        <v>-3.5852372638333803E-3</v>
      </c>
      <c r="I6751" s="262"/>
      <c r="J6751" s="266">
        <v>6749</v>
      </c>
      <c r="K6751">
        <v>-3.5852372638333803E-3</v>
      </c>
      <c r="L6751" s="267">
        <v>9.9928808281404945E-3</v>
      </c>
    </row>
    <row r="6752" spans="1:12" ht="14.4" x14ac:dyDescent="0.3">
      <c r="A6752" s="8">
        <v>34346</v>
      </c>
      <c r="B6752" s="260">
        <v>474.13000499999998</v>
      </c>
      <c r="C6752" s="260">
        <v>475.05999800000001</v>
      </c>
      <c r="D6752" s="260">
        <v>472.14001500000001</v>
      </c>
      <c r="E6752" s="260">
        <v>474.17001299999998</v>
      </c>
      <c r="F6752" s="261">
        <v>474.17001299999998</v>
      </c>
      <c r="G6752" s="260">
        <v>310690000</v>
      </c>
      <c r="H6752" s="263">
        <f t="shared" si="105"/>
        <v>8.43819196804477E-5</v>
      </c>
      <c r="I6752" s="262"/>
      <c r="J6752" s="266">
        <v>6750</v>
      </c>
      <c r="K6752">
        <v>8.43819196804477E-5</v>
      </c>
      <c r="L6752" s="267">
        <v>9.9942626906455081E-3</v>
      </c>
    </row>
    <row r="6753" spans="1:12" ht="14.4" x14ac:dyDescent="0.3">
      <c r="A6753" s="8">
        <v>34345</v>
      </c>
      <c r="B6753" s="260">
        <v>475.26998900000001</v>
      </c>
      <c r="C6753" s="260">
        <v>475.27999899999998</v>
      </c>
      <c r="D6753" s="260">
        <v>473.26998900000001</v>
      </c>
      <c r="E6753" s="260">
        <v>474.13000499999998</v>
      </c>
      <c r="F6753" s="261">
        <v>474.13000499999998</v>
      </c>
      <c r="G6753" s="260">
        <v>305490000</v>
      </c>
      <c r="H6753" s="263">
        <f t="shared" si="105"/>
        <v>-2.3986029549196439E-3</v>
      </c>
      <c r="I6753" s="262"/>
      <c r="J6753" s="266">
        <v>6751</v>
      </c>
      <c r="K6753">
        <v>-2.3986029549196439E-3</v>
      </c>
      <c r="L6753" s="267">
        <v>9.9977422435445686E-3</v>
      </c>
    </row>
    <row r="6754" spans="1:12" ht="14.4" x14ac:dyDescent="0.3">
      <c r="A6754" s="8">
        <v>34344</v>
      </c>
      <c r="B6754" s="260">
        <v>469.89999399999999</v>
      </c>
      <c r="C6754" s="260">
        <v>475.26998900000001</v>
      </c>
      <c r="D6754" s="260">
        <v>469.54998799999998</v>
      </c>
      <c r="E6754" s="260">
        <v>475.26998900000001</v>
      </c>
      <c r="F6754" s="261">
        <v>475.26998900000001</v>
      </c>
      <c r="G6754" s="260">
        <v>319490000</v>
      </c>
      <c r="H6754" s="263">
        <f t="shared" si="105"/>
        <v>1.1427952901825356E-2</v>
      </c>
      <c r="I6754" s="262"/>
      <c r="J6754" s="266">
        <v>6752</v>
      </c>
      <c r="K6754">
        <v>1.1427952901825356E-2</v>
      </c>
      <c r="L6754" s="267">
        <v>1.0011794083979494E-2</v>
      </c>
    </row>
    <row r="6755" spans="1:12" ht="14.4" x14ac:dyDescent="0.3">
      <c r="A6755" s="8">
        <v>34341</v>
      </c>
      <c r="B6755" s="260">
        <v>467.08999599999999</v>
      </c>
      <c r="C6755" s="260">
        <v>470.26001000000002</v>
      </c>
      <c r="D6755" s="260">
        <v>467.02999899999998</v>
      </c>
      <c r="E6755" s="260">
        <v>469.89999399999999</v>
      </c>
      <c r="F6755" s="261">
        <v>469.89999399999999</v>
      </c>
      <c r="G6755" s="260">
        <v>324920000</v>
      </c>
      <c r="H6755" s="263">
        <f t="shared" si="105"/>
        <v>5.951359457434433E-3</v>
      </c>
      <c r="I6755" s="262"/>
      <c r="J6755" s="266">
        <v>6753</v>
      </c>
      <c r="K6755">
        <v>5.951359457434433E-3</v>
      </c>
      <c r="L6755" s="267">
        <v>1.0018750646686987E-2</v>
      </c>
    </row>
    <row r="6756" spans="1:12" ht="14.4" x14ac:dyDescent="0.3">
      <c r="A6756" s="8">
        <v>34340</v>
      </c>
      <c r="B6756" s="260">
        <v>467.54998799999998</v>
      </c>
      <c r="C6756" s="260">
        <v>469</v>
      </c>
      <c r="D6756" s="260">
        <v>467.01998900000001</v>
      </c>
      <c r="E6756" s="260">
        <v>467.11999500000002</v>
      </c>
      <c r="F6756" s="261">
        <v>467.11999500000002</v>
      </c>
      <c r="G6756" s="260">
        <v>365960000</v>
      </c>
      <c r="H6756" s="263">
        <f t="shared" si="105"/>
        <v>-9.1967278587539532E-4</v>
      </c>
      <c r="I6756" s="262"/>
      <c r="J6756" s="266">
        <v>6754</v>
      </c>
      <c r="K6756">
        <v>-9.1967278587539532E-4</v>
      </c>
      <c r="L6756" s="267">
        <v>1.0030472202741655E-2</v>
      </c>
    </row>
    <row r="6757" spans="1:12" ht="14.4" x14ac:dyDescent="0.3">
      <c r="A6757" s="8">
        <v>34339</v>
      </c>
      <c r="B6757" s="260">
        <v>466.89001500000001</v>
      </c>
      <c r="C6757" s="260">
        <v>467.82000699999998</v>
      </c>
      <c r="D6757" s="260">
        <v>465.92001299999998</v>
      </c>
      <c r="E6757" s="260">
        <v>467.54998799999998</v>
      </c>
      <c r="F6757" s="261">
        <v>467.54998799999998</v>
      </c>
      <c r="G6757" s="260">
        <v>400030000</v>
      </c>
      <c r="H6757" s="263">
        <f t="shared" si="105"/>
        <v>1.4135513264295864E-3</v>
      </c>
      <c r="I6757" s="262"/>
      <c r="J6757" s="266">
        <v>6755</v>
      </c>
      <c r="K6757">
        <v>1.4135513264295864E-3</v>
      </c>
      <c r="L6757" s="267">
        <v>1.0032817691978705E-2</v>
      </c>
    </row>
    <row r="6758" spans="1:12" ht="14.4" x14ac:dyDescent="0.3">
      <c r="A6758" s="8">
        <v>34338</v>
      </c>
      <c r="B6758" s="260">
        <v>465.44000199999999</v>
      </c>
      <c r="C6758" s="260">
        <v>466.89001500000001</v>
      </c>
      <c r="D6758" s="260">
        <v>464.44000199999999</v>
      </c>
      <c r="E6758" s="260">
        <v>466.89001500000001</v>
      </c>
      <c r="F6758" s="261">
        <v>466.89001500000001</v>
      </c>
      <c r="G6758" s="260">
        <v>326600000</v>
      </c>
      <c r="H6758" s="263">
        <f t="shared" si="105"/>
        <v>3.1153596462901627E-3</v>
      </c>
      <c r="I6758" s="262"/>
      <c r="J6758" s="266">
        <v>6756</v>
      </c>
      <c r="K6758">
        <v>3.1153596462901627E-3</v>
      </c>
      <c r="L6758" s="267">
        <v>1.00348318845189E-2</v>
      </c>
    </row>
    <row r="6759" spans="1:12" ht="14.4" x14ac:dyDescent="0.3">
      <c r="A6759" s="8">
        <v>34337</v>
      </c>
      <c r="B6759" s="260">
        <v>466.51001000000002</v>
      </c>
      <c r="C6759" s="260">
        <v>466.94000199999999</v>
      </c>
      <c r="D6759" s="260">
        <v>464.35998499999999</v>
      </c>
      <c r="E6759" s="260">
        <v>465.44000199999999</v>
      </c>
      <c r="F6759" s="261">
        <v>465.44000199999999</v>
      </c>
      <c r="G6759" s="260">
        <v>270140000</v>
      </c>
      <c r="H6759" s="263">
        <f t="shared" si="105"/>
        <v>-2.1653124107970274E-3</v>
      </c>
      <c r="I6759" s="262"/>
      <c r="J6759" s="266">
        <v>6757</v>
      </c>
      <c r="K6759">
        <v>-2.1653124107970274E-3</v>
      </c>
      <c r="L6759" s="267">
        <v>1.003534384463314E-2</v>
      </c>
    </row>
    <row r="6760" spans="1:12" ht="14.4" x14ac:dyDescent="0.3">
      <c r="A6760" s="8">
        <v>34334</v>
      </c>
      <c r="B6760" s="260">
        <v>468.66000400000001</v>
      </c>
      <c r="C6760" s="260">
        <v>470.75</v>
      </c>
      <c r="D6760" s="260">
        <v>466.45001200000002</v>
      </c>
      <c r="E6760" s="260">
        <v>466.45001200000002</v>
      </c>
      <c r="F6760" s="261">
        <v>466.45001200000002</v>
      </c>
      <c r="G6760" s="260">
        <v>168590000</v>
      </c>
      <c r="H6760" s="263">
        <f t="shared" si="105"/>
        <v>-4.673102871934634E-3</v>
      </c>
      <c r="I6760" s="262"/>
      <c r="J6760" s="266">
        <v>6758</v>
      </c>
      <c r="K6760">
        <v>-4.673102871934634E-3</v>
      </c>
      <c r="L6760" s="267">
        <v>1.0040137017230288E-2</v>
      </c>
    </row>
    <row r="6761" spans="1:12" ht="14.4" x14ac:dyDescent="0.3">
      <c r="A6761" s="8">
        <v>34333</v>
      </c>
      <c r="B6761" s="260">
        <v>470.57998700000002</v>
      </c>
      <c r="C6761" s="260">
        <v>470.57998700000002</v>
      </c>
      <c r="D6761" s="260">
        <v>468.08999599999999</v>
      </c>
      <c r="E6761" s="260">
        <v>468.64001500000001</v>
      </c>
      <c r="F6761" s="261">
        <v>468.64001500000001</v>
      </c>
      <c r="G6761" s="260">
        <v>195860000</v>
      </c>
      <c r="H6761" s="263">
        <f t="shared" si="105"/>
        <v>-4.122512757857702E-3</v>
      </c>
      <c r="I6761" s="262"/>
      <c r="J6761" s="266">
        <v>6759</v>
      </c>
      <c r="K6761">
        <v>-4.122512757857702E-3</v>
      </c>
      <c r="L6761" s="267">
        <v>1.004271846708174E-2</v>
      </c>
    </row>
    <row r="6762" spans="1:12" ht="14.4" x14ac:dyDescent="0.3">
      <c r="A6762" s="8">
        <v>34332</v>
      </c>
      <c r="B6762" s="260">
        <v>470.88000499999998</v>
      </c>
      <c r="C6762" s="260">
        <v>471.290009</v>
      </c>
      <c r="D6762" s="260">
        <v>469.86999500000002</v>
      </c>
      <c r="E6762" s="260">
        <v>470.57998700000002</v>
      </c>
      <c r="F6762" s="261">
        <v>470.57998700000002</v>
      </c>
      <c r="G6762" s="260">
        <v>269570000</v>
      </c>
      <c r="H6762" s="263">
        <f t="shared" si="105"/>
        <v>-7.6446043757390518E-4</v>
      </c>
      <c r="I6762" s="262"/>
      <c r="J6762" s="266">
        <v>6760</v>
      </c>
      <c r="K6762">
        <v>-7.6446043757390518E-4</v>
      </c>
      <c r="L6762" s="267">
        <v>1.004371824813878E-2</v>
      </c>
    </row>
    <row r="6763" spans="1:12" ht="14.4" x14ac:dyDescent="0.3">
      <c r="A6763" s="8">
        <v>34331</v>
      </c>
      <c r="B6763" s="260">
        <v>470.60998499999999</v>
      </c>
      <c r="C6763" s="260">
        <v>471.04998799999998</v>
      </c>
      <c r="D6763" s="260">
        <v>469.42999300000002</v>
      </c>
      <c r="E6763" s="260">
        <v>470.94000199999999</v>
      </c>
      <c r="F6763" s="261">
        <v>470.94000199999999</v>
      </c>
      <c r="G6763" s="260">
        <v>200960000</v>
      </c>
      <c r="H6763" s="263">
        <f t="shared" si="105"/>
        <v>8.5007224114707518E-4</v>
      </c>
      <c r="I6763" s="262"/>
      <c r="J6763" s="266">
        <v>6761</v>
      </c>
      <c r="K6763">
        <v>8.5007224114707518E-4</v>
      </c>
      <c r="L6763" s="267">
        <v>1.0043754738020664E-2</v>
      </c>
    </row>
    <row r="6764" spans="1:12" ht="14.4" x14ac:dyDescent="0.3">
      <c r="A6764" s="8">
        <v>34330</v>
      </c>
      <c r="B6764" s="260">
        <v>467.39999399999999</v>
      </c>
      <c r="C6764" s="260">
        <v>470.54998799999998</v>
      </c>
      <c r="D6764" s="260">
        <v>467.35000600000001</v>
      </c>
      <c r="E6764" s="260">
        <v>470.540009</v>
      </c>
      <c r="F6764" s="261">
        <v>470.540009</v>
      </c>
      <c r="G6764" s="260">
        <v>171200000</v>
      </c>
      <c r="H6764" s="263">
        <f t="shared" si="105"/>
        <v>6.7611022427029478E-3</v>
      </c>
      <c r="I6764" s="262"/>
      <c r="J6764" s="266">
        <v>6762</v>
      </c>
      <c r="K6764">
        <v>6.7611022427029478E-3</v>
      </c>
      <c r="L6764" s="267">
        <v>1.0044307493407305E-2</v>
      </c>
    </row>
    <row r="6765" spans="1:12" ht="14.4" x14ac:dyDescent="0.3">
      <c r="A6765" s="8">
        <v>34326</v>
      </c>
      <c r="B6765" s="260">
        <v>467.29998799999998</v>
      </c>
      <c r="C6765" s="260">
        <v>468.97000100000002</v>
      </c>
      <c r="D6765" s="260">
        <v>467.29998799999998</v>
      </c>
      <c r="E6765" s="260">
        <v>467.38000499999998</v>
      </c>
      <c r="F6765" s="261">
        <v>467.38000499999998</v>
      </c>
      <c r="G6765" s="260">
        <v>227240000</v>
      </c>
      <c r="H6765" s="263">
        <f t="shared" si="105"/>
        <v>1.2838739857334489E-4</v>
      </c>
      <c r="I6765" s="262"/>
      <c r="J6765" s="266">
        <v>6763</v>
      </c>
      <c r="K6765">
        <v>1.2838739857334489E-4</v>
      </c>
      <c r="L6765" s="267">
        <v>1.0052705843222792E-2</v>
      </c>
    </row>
    <row r="6766" spans="1:12" ht="14.4" x14ac:dyDescent="0.3">
      <c r="A6766" s="8">
        <v>34325</v>
      </c>
      <c r="B6766" s="260">
        <v>465.07998700000002</v>
      </c>
      <c r="C6766" s="260">
        <v>467.38000499999998</v>
      </c>
      <c r="D6766" s="260">
        <v>465.07998700000002</v>
      </c>
      <c r="E6766" s="260">
        <v>467.32000699999998</v>
      </c>
      <c r="F6766" s="261">
        <v>467.32000699999998</v>
      </c>
      <c r="G6766" s="260">
        <v>272440000</v>
      </c>
      <c r="H6766" s="263">
        <f t="shared" si="105"/>
        <v>4.3413261381816124E-3</v>
      </c>
      <c r="I6766" s="262"/>
      <c r="J6766" s="266">
        <v>6764</v>
      </c>
      <c r="K6766">
        <v>4.3413261381816124E-3</v>
      </c>
      <c r="L6766" s="267">
        <v>1.0053584464402337E-2</v>
      </c>
    </row>
    <row r="6767" spans="1:12" ht="14.4" x14ac:dyDescent="0.3">
      <c r="A6767" s="8">
        <v>34324</v>
      </c>
      <c r="B6767" s="260">
        <v>465.83999599999999</v>
      </c>
      <c r="C6767" s="260">
        <v>465.92001299999998</v>
      </c>
      <c r="D6767" s="260">
        <v>464.02999899999998</v>
      </c>
      <c r="E6767" s="260">
        <v>465.29998799999998</v>
      </c>
      <c r="F6767" s="261">
        <v>465.29998799999998</v>
      </c>
      <c r="G6767" s="260">
        <v>273370000</v>
      </c>
      <c r="H6767" s="263">
        <f t="shared" si="105"/>
        <v>-1.1806761681141264E-3</v>
      </c>
      <c r="I6767" s="262"/>
      <c r="J6767" s="266">
        <v>6765</v>
      </c>
      <c r="K6767">
        <v>-1.1806761681141264E-3</v>
      </c>
      <c r="L6767" s="267">
        <v>1.0061033795872011E-2</v>
      </c>
    </row>
    <row r="6768" spans="1:12" ht="14.4" x14ac:dyDescent="0.3">
      <c r="A6768" s="8">
        <v>34323</v>
      </c>
      <c r="B6768" s="260">
        <v>466.38000499999998</v>
      </c>
      <c r="C6768" s="260">
        <v>466.89999399999999</v>
      </c>
      <c r="D6768" s="260">
        <v>465.52999899999998</v>
      </c>
      <c r="E6768" s="260">
        <v>465.85000600000001</v>
      </c>
      <c r="F6768" s="261">
        <v>465.85000600000001</v>
      </c>
      <c r="G6768" s="260">
        <v>255900000</v>
      </c>
      <c r="H6768" s="263">
        <f t="shared" si="105"/>
        <v>-1.136410211239599E-3</v>
      </c>
      <c r="I6768" s="262"/>
      <c r="J6768" s="266">
        <v>6766</v>
      </c>
      <c r="K6768">
        <v>-1.136410211239599E-3</v>
      </c>
      <c r="L6768" s="267">
        <v>1.0061854263894573E-2</v>
      </c>
    </row>
    <row r="6769" spans="1:12" ht="14.4" x14ac:dyDescent="0.3">
      <c r="A6769" s="8">
        <v>34320</v>
      </c>
      <c r="B6769" s="260">
        <v>463.33999599999999</v>
      </c>
      <c r="C6769" s="260">
        <v>466.38000499999998</v>
      </c>
      <c r="D6769" s="260">
        <v>463.33999599999999</v>
      </c>
      <c r="E6769" s="260">
        <v>466.38000499999998</v>
      </c>
      <c r="F6769" s="261">
        <v>466.38000499999998</v>
      </c>
      <c r="G6769" s="260">
        <v>363750000</v>
      </c>
      <c r="H6769" s="263">
        <f t="shared" si="105"/>
        <v>6.5610761562660304E-3</v>
      </c>
      <c r="I6769" s="262"/>
      <c r="J6769" s="266">
        <v>6767</v>
      </c>
      <c r="K6769">
        <v>6.5610761562660304E-3</v>
      </c>
      <c r="L6769" s="267">
        <v>1.0062729898031988E-2</v>
      </c>
    </row>
    <row r="6770" spans="1:12" ht="14.4" x14ac:dyDescent="0.3">
      <c r="A6770" s="8">
        <v>34319</v>
      </c>
      <c r="B6770" s="260">
        <v>461.85998499999999</v>
      </c>
      <c r="C6770" s="260">
        <v>463.98001099999999</v>
      </c>
      <c r="D6770" s="260">
        <v>461.85998499999999</v>
      </c>
      <c r="E6770" s="260">
        <v>463.33999599999999</v>
      </c>
      <c r="F6770" s="261">
        <v>463.33999599999999</v>
      </c>
      <c r="G6770" s="260">
        <v>284620000</v>
      </c>
      <c r="H6770" s="263">
        <f t="shared" si="105"/>
        <v>3.2478780811352683E-3</v>
      </c>
      <c r="I6770" s="262"/>
      <c r="J6770" s="266">
        <v>6768</v>
      </c>
      <c r="K6770">
        <v>3.2478780811352683E-3</v>
      </c>
      <c r="L6770" s="267">
        <v>1.0068708580203079E-2</v>
      </c>
    </row>
    <row r="6771" spans="1:12" ht="14.4" x14ac:dyDescent="0.3">
      <c r="A6771" s="8">
        <v>34318</v>
      </c>
      <c r="B6771" s="260">
        <v>463.05999800000001</v>
      </c>
      <c r="C6771" s="260">
        <v>463.69000199999999</v>
      </c>
      <c r="D6771" s="260">
        <v>461.83999599999999</v>
      </c>
      <c r="E6771" s="260">
        <v>461.83999599999999</v>
      </c>
      <c r="F6771" s="261">
        <v>461.83999599999999</v>
      </c>
      <c r="G6771" s="260">
        <v>331770000</v>
      </c>
      <c r="H6771" s="263">
        <f t="shared" si="105"/>
        <v>-2.6346521082998456E-3</v>
      </c>
      <c r="I6771" s="262"/>
      <c r="J6771" s="266">
        <v>6769</v>
      </c>
      <c r="K6771">
        <v>-2.6346521082998456E-3</v>
      </c>
      <c r="L6771" s="267">
        <v>1.00785425681629E-2</v>
      </c>
    </row>
    <row r="6772" spans="1:12" ht="14.4" x14ac:dyDescent="0.3">
      <c r="A6772" s="8">
        <v>34317</v>
      </c>
      <c r="B6772" s="260">
        <v>465.73001099999999</v>
      </c>
      <c r="C6772" s="260">
        <v>466.11999500000002</v>
      </c>
      <c r="D6772" s="260">
        <v>462.459991</v>
      </c>
      <c r="E6772" s="260">
        <v>463.05999800000001</v>
      </c>
      <c r="F6772" s="261">
        <v>463.05999800000001</v>
      </c>
      <c r="G6772" s="260">
        <v>275050000</v>
      </c>
      <c r="H6772" s="263">
        <f t="shared" si="105"/>
        <v>-5.6689154648336317E-3</v>
      </c>
      <c r="I6772" s="262"/>
      <c r="J6772" s="266">
        <v>6770</v>
      </c>
      <c r="K6772">
        <v>-5.6689154648336317E-3</v>
      </c>
      <c r="L6772" s="267">
        <v>1.0086124089753533E-2</v>
      </c>
    </row>
    <row r="6773" spans="1:12" ht="14.4" x14ac:dyDescent="0.3">
      <c r="A6773" s="8">
        <v>34316</v>
      </c>
      <c r="B6773" s="260">
        <v>463.92999300000002</v>
      </c>
      <c r="C6773" s="260">
        <v>465.709991</v>
      </c>
      <c r="D6773" s="260">
        <v>462.709991</v>
      </c>
      <c r="E6773" s="260">
        <v>465.70001200000002</v>
      </c>
      <c r="F6773" s="261">
        <v>465.70001200000002</v>
      </c>
      <c r="G6773" s="260">
        <v>256580000</v>
      </c>
      <c r="H6773" s="263">
        <f t="shared" si="105"/>
        <v>3.8152717580386976E-3</v>
      </c>
      <c r="I6773" s="262"/>
      <c r="J6773" s="266">
        <v>6771</v>
      </c>
      <c r="K6773">
        <v>3.8152717580386976E-3</v>
      </c>
      <c r="L6773" s="267">
        <v>1.0087105353614264E-2</v>
      </c>
    </row>
    <row r="6774" spans="1:12" ht="14.4" x14ac:dyDescent="0.3">
      <c r="A6774" s="8">
        <v>34313</v>
      </c>
      <c r="B6774" s="260">
        <v>464.17999300000002</v>
      </c>
      <c r="C6774" s="260">
        <v>464.86999500000002</v>
      </c>
      <c r="D6774" s="260">
        <v>462.66000400000001</v>
      </c>
      <c r="E6774" s="260">
        <v>463.92999300000002</v>
      </c>
      <c r="F6774" s="261">
        <v>463.92999300000002</v>
      </c>
      <c r="G6774" s="260">
        <v>245620000</v>
      </c>
      <c r="H6774" s="263">
        <f t="shared" si="105"/>
        <v>-5.3858417805611883E-4</v>
      </c>
      <c r="I6774" s="262"/>
      <c r="J6774" s="266">
        <v>6772</v>
      </c>
      <c r="K6774">
        <v>-5.3858417805611883E-4</v>
      </c>
      <c r="L6774" s="267">
        <v>1.0102378890717755E-2</v>
      </c>
    </row>
    <row r="6775" spans="1:12" ht="14.4" x14ac:dyDescent="0.3">
      <c r="A6775" s="8">
        <v>34312</v>
      </c>
      <c r="B6775" s="260">
        <v>466.290009</v>
      </c>
      <c r="C6775" s="260">
        <v>466.540009</v>
      </c>
      <c r="D6775" s="260">
        <v>463.86999500000002</v>
      </c>
      <c r="E6775" s="260">
        <v>464.17999300000002</v>
      </c>
      <c r="F6775" s="261">
        <v>464.17999300000002</v>
      </c>
      <c r="G6775" s="260">
        <v>287570000</v>
      </c>
      <c r="H6775" s="263">
        <f t="shared" si="105"/>
        <v>-4.5251151842714546E-3</v>
      </c>
      <c r="I6775" s="262"/>
      <c r="J6775" s="266">
        <v>6773</v>
      </c>
      <c r="K6775">
        <v>-4.5251151842714546E-3</v>
      </c>
      <c r="L6775" s="267">
        <v>1.0109273250546658E-2</v>
      </c>
    </row>
    <row r="6776" spans="1:12" ht="14.4" x14ac:dyDescent="0.3">
      <c r="A6776" s="8">
        <v>34311</v>
      </c>
      <c r="B6776" s="260">
        <v>465.88000499999998</v>
      </c>
      <c r="C6776" s="260">
        <v>466.73001099999999</v>
      </c>
      <c r="D6776" s="260">
        <v>465.42001299999998</v>
      </c>
      <c r="E6776" s="260">
        <v>466.290009</v>
      </c>
      <c r="F6776" s="261">
        <v>466.290009</v>
      </c>
      <c r="G6776" s="260">
        <v>314460000</v>
      </c>
      <c r="H6776" s="263">
        <f t="shared" si="105"/>
        <v>-1.0069435897047494E-3</v>
      </c>
      <c r="I6776" s="262"/>
      <c r="J6776" s="266">
        <v>6774</v>
      </c>
      <c r="K6776">
        <v>-1.0069435897047494E-3</v>
      </c>
      <c r="L6776" s="267">
        <v>1.0112805588774917E-2</v>
      </c>
    </row>
    <row r="6777" spans="1:12" ht="14.4" x14ac:dyDescent="0.3">
      <c r="A6777" s="8">
        <v>34310</v>
      </c>
      <c r="B6777" s="260">
        <v>466.42999300000002</v>
      </c>
      <c r="C6777" s="260">
        <v>466.76998900000001</v>
      </c>
      <c r="D6777" s="260">
        <v>465.44000199999999</v>
      </c>
      <c r="E6777" s="260">
        <v>466.76001000000002</v>
      </c>
      <c r="F6777" s="261">
        <v>466.76001000000002</v>
      </c>
      <c r="G6777" s="260">
        <v>285690000</v>
      </c>
      <c r="H6777" s="263">
        <f t="shared" si="105"/>
        <v>7.0753811923067737E-4</v>
      </c>
      <c r="I6777" s="262"/>
      <c r="J6777" s="266">
        <v>6775</v>
      </c>
      <c r="K6777">
        <v>7.0753811923067737E-4</v>
      </c>
      <c r="L6777" s="267">
        <v>1.0119228593896468E-2</v>
      </c>
    </row>
    <row r="6778" spans="1:12" ht="14.4" x14ac:dyDescent="0.3">
      <c r="A6778" s="8">
        <v>34309</v>
      </c>
      <c r="B6778" s="260">
        <v>464.89001500000001</v>
      </c>
      <c r="C6778" s="260">
        <v>466.89001500000001</v>
      </c>
      <c r="D6778" s="260">
        <v>464.39999399999999</v>
      </c>
      <c r="E6778" s="260">
        <v>466.42999300000002</v>
      </c>
      <c r="F6778" s="261">
        <v>466.42999300000002</v>
      </c>
      <c r="G6778" s="260">
        <v>292370000</v>
      </c>
      <c r="H6778" s="263">
        <f t="shared" si="105"/>
        <v>3.3125641556315619E-3</v>
      </c>
      <c r="I6778" s="262"/>
      <c r="J6778" s="266">
        <v>6776</v>
      </c>
      <c r="K6778">
        <v>3.3125641556315619E-3</v>
      </c>
      <c r="L6778" s="267">
        <v>1.0121965679073336E-2</v>
      </c>
    </row>
    <row r="6779" spans="1:12" ht="14.4" x14ac:dyDescent="0.3">
      <c r="A6779" s="8">
        <v>34306</v>
      </c>
      <c r="B6779" s="260">
        <v>463.13000499999998</v>
      </c>
      <c r="C6779" s="260">
        <v>464.89001500000001</v>
      </c>
      <c r="D6779" s="260">
        <v>462.67001299999998</v>
      </c>
      <c r="E6779" s="260">
        <v>464.89001500000001</v>
      </c>
      <c r="F6779" s="261">
        <v>464.89001500000001</v>
      </c>
      <c r="G6779" s="260">
        <v>268360000</v>
      </c>
      <c r="H6779" s="263">
        <f t="shared" si="105"/>
        <v>3.8436441831415286E-3</v>
      </c>
      <c r="I6779" s="262"/>
      <c r="J6779" s="266">
        <v>6777</v>
      </c>
      <c r="K6779">
        <v>3.8436441831415286E-3</v>
      </c>
      <c r="L6779" s="267">
        <v>1.0139089613871102E-2</v>
      </c>
    </row>
    <row r="6780" spans="1:12" ht="14.4" x14ac:dyDescent="0.3">
      <c r="A6780" s="8">
        <v>34305</v>
      </c>
      <c r="B6780" s="260">
        <v>461.89001500000001</v>
      </c>
      <c r="C6780" s="260">
        <v>463.22000100000002</v>
      </c>
      <c r="D6780" s="260">
        <v>461.45001200000002</v>
      </c>
      <c r="E6780" s="260">
        <v>463.10998499999999</v>
      </c>
      <c r="F6780" s="261">
        <v>463.10998499999999</v>
      </c>
      <c r="G6780" s="260">
        <v>256370000</v>
      </c>
      <c r="H6780" s="263">
        <f t="shared" si="105"/>
        <v>2.6412564904655694E-3</v>
      </c>
      <c r="I6780" s="262"/>
      <c r="J6780" s="266">
        <v>6778</v>
      </c>
      <c r="K6780">
        <v>2.6412564904655694E-3</v>
      </c>
      <c r="L6780" s="267">
        <v>1.0142153300132213E-2</v>
      </c>
    </row>
    <row r="6781" spans="1:12" ht="14.4" x14ac:dyDescent="0.3">
      <c r="A6781" s="8">
        <v>34304</v>
      </c>
      <c r="B6781" s="260">
        <v>461.92999300000002</v>
      </c>
      <c r="C6781" s="260">
        <v>464.47000100000002</v>
      </c>
      <c r="D6781" s="260">
        <v>461.63000499999998</v>
      </c>
      <c r="E6781" s="260">
        <v>461.89001500000001</v>
      </c>
      <c r="F6781" s="261">
        <v>461.89001500000001</v>
      </c>
      <c r="G6781" s="260">
        <v>293870000</v>
      </c>
      <c r="H6781" s="263">
        <f t="shared" si="105"/>
        <v>2.1656163635191942E-4</v>
      </c>
      <c r="I6781" s="262"/>
      <c r="J6781" s="266">
        <v>6779</v>
      </c>
      <c r="K6781">
        <v>2.1656163635191942E-4</v>
      </c>
      <c r="L6781" s="267">
        <v>1.0145655642792566E-2</v>
      </c>
    </row>
    <row r="6782" spans="1:12" ht="14.4" x14ac:dyDescent="0.3">
      <c r="A6782" s="8">
        <v>34303</v>
      </c>
      <c r="B6782" s="260">
        <v>461.89999399999999</v>
      </c>
      <c r="C6782" s="260">
        <v>463.61999500000002</v>
      </c>
      <c r="D6782" s="260">
        <v>460.45001200000002</v>
      </c>
      <c r="E6782" s="260">
        <v>461.790009</v>
      </c>
      <c r="F6782" s="261">
        <v>461.790009</v>
      </c>
      <c r="G6782" s="260">
        <v>286660000</v>
      </c>
      <c r="H6782" s="263">
        <f t="shared" si="105"/>
        <v>-2.3811431354986046E-4</v>
      </c>
      <c r="I6782" s="262"/>
      <c r="J6782" s="266">
        <v>6780</v>
      </c>
      <c r="K6782">
        <v>-2.3811431354986046E-4</v>
      </c>
      <c r="L6782" s="267">
        <v>1.0150148662718838E-2</v>
      </c>
    </row>
    <row r="6783" spans="1:12" ht="14.4" x14ac:dyDescent="0.3">
      <c r="A6783" s="8">
        <v>34302</v>
      </c>
      <c r="B6783" s="260">
        <v>463.05999800000001</v>
      </c>
      <c r="C6783" s="260">
        <v>464.82998700000002</v>
      </c>
      <c r="D6783" s="260">
        <v>461.82998700000002</v>
      </c>
      <c r="E6783" s="260">
        <v>461.89999399999999</v>
      </c>
      <c r="F6783" s="261">
        <v>461.89999399999999</v>
      </c>
      <c r="G6783" s="260">
        <v>272710000</v>
      </c>
      <c r="H6783" s="263">
        <f t="shared" si="105"/>
        <v>-2.5050835853025139E-3</v>
      </c>
      <c r="I6783" s="262"/>
      <c r="J6783" s="266">
        <v>6781</v>
      </c>
      <c r="K6783">
        <v>-2.5050835853025139E-3</v>
      </c>
      <c r="L6783" s="267">
        <v>1.0158508543839304E-2</v>
      </c>
    </row>
    <row r="6784" spans="1:12" ht="14.4" x14ac:dyDescent="0.3">
      <c r="A6784" s="8">
        <v>34299</v>
      </c>
      <c r="B6784" s="260">
        <v>462.35998499999999</v>
      </c>
      <c r="C6784" s="260">
        <v>463.63000499999998</v>
      </c>
      <c r="D6784" s="260">
        <v>462.35998499999999</v>
      </c>
      <c r="E6784" s="260">
        <v>463.05999800000001</v>
      </c>
      <c r="F6784" s="261">
        <v>463.05999800000001</v>
      </c>
      <c r="G6784" s="260">
        <v>90220000</v>
      </c>
      <c r="H6784" s="263">
        <f t="shared" si="105"/>
        <v>1.5139999626049229E-3</v>
      </c>
      <c r="I6784" s="262"/>
      <c r="J6784" s="266">
        <v>6782</v>
      </c>
      <c r="K6784">
        <v>1.5139999626049229E-3</v>
      </c>
      <c r="L6784" s="267">
        <v>1.0183915394119629E-2</v>
      </c>
    </row>
    <row r="6785" spans="1:12" ht="14.4" x14ac:dyDescent="0.3">
      <c r="A6785" s="8">
        <v>34297</v>
      </c>
      <c r="B6785" s="260">
        <v>461.02999899999998</v>
      </c>
      <c r="C6785" s="260">
        <v>462.89999399999999</v>
      </c>
      <c r="D6785" s="260">
        <v>461.02999899999998</v>
      </c>
      <c r="E6785" s="260">
        <v>462.35998499999999</v>
      </c>
      <c r="F6785" s="261">
        <v>462.35998499999999</v>
      </c>
      <c r="G6785" s="260">
        <v>230630000</v>
      </c>
      <c r="H6785" s="263">
        <f t="shared" si="105"/>
        <v>2.8848144434957248E-3</v>
      </c>
      <c r="I6785" s="262"/>
      <c r="J6785" s="266">
        <v>6783</v>
      </c>
      <c r="K6785">
        <v>2.8848144434957248E-3</v>
      </c>
      <c r="L6785" s="267">
        <v>1.0185208044766303E-2</v>
      </c>
    </row>
    <row r="6786" spans="1:12" ht="14.4" x14ac:dyDescent="0.3">
      <c r="A6786" s="8">
        <v>34296</v>
      </c>
      <c r="B6786" s="260">
        <v>459.13000499999998</v>
      </c>
      <c r="C6786" s="260">
        <v>461.76998900000001</v>
      </c>
      <c r="D6786" s="260">
        <v>458.47000100000002</v>
      </c>
      <c r="E6786" s="260">
        <v>461.02999899999998</v>
      </c>
      <c r="F6786" s="261">
        <v>461.02999899999998</v>
      </c>
      <c r="G6786" s="260">
        <v>260400000</v>
      </c>
      <c r="H6786" s="263">
        <f t="shared" si="105"/>
        <v>4.1382483813054045E-3</v>
      </c>
      <c r="I6786" s="262"/>
      <c r="J6786" s="266">
        <v>6784</v>
      </c>
      <c r="K6786">
        <v>4.1382483813054045E-3</v>
      </c>
      <c r="L6786" s="267">
        <v>1.0193211219701973E-2</v>
      </c>
    </row>
    <row r="6787" spans="1:12" ht="14.4" x14ac:dyDescent="0.3">
      <c r="A6787" s="8">
        <v>34295</v>
      </c>
      <c r="B6787" s="260">
        <v>462.60000600000001</v>
      </c>
      <c r="C6787" s="260">
        <v>462.60000600000001</v>
      </c>
      <c r="D6787" s="260">
        <v>457.07998700000002</v>
      </c>
      <c r="E6787" s="260">
        <v>459.13000499999998</v>
      </c>
      <c r="F6787" s="261">
        <v>459.13000499999998</v>
      </c>
      <c r="G6787" s="260">
        <v>280130000</v>
      </c>
      <c r="H6787" s="263">
        <f t="shared" si="105"/>
        <v>-7.5010829117888615E-3</v>
      </c>
      <c r="I6787" s="262"/>
      <c r="J6787" s="266">
        <v>6785</v>
      </c>
      <c r="K6787">
        <v>-7.5010829117888615E-3</v>
      </c>
      <c r="L6787" s="267">
        <v>1.0195626058366453E-2</v>
      </c>
    </row>
    <row r="6788" spans="1:12" ht="14.4" x14ac:dyDescent="0.3">
      <c r="A6788" s="8">
        <v>34292</v>
      </c>
      <c r="B6788" s="260">
        <v>463.58999599999999</v>
      </c>
      <c r="C6788" s="260">
        <v>463.60000600000001</v>
      </c>
      <c r="D6788" s="260">
        <v>460.02999899999998</v>
      </c>
      <c r="E6788" s="260">
        <v>462.60000600000001</v>
      </c>
      <c r="F6788" s="261">
        <v>462.60000600000001</v>
      </c>
      <c r="G6788" s="260">
        <v>302970000</v>
      </c>
      <c r="H6788" s="263">
        <f t="shared" ref="H6788:H6851" si="106">(F6788-F6789)/F6789</f>
        <v>-2.2000539471987387E-3</v>
      </c>
      <c r="I6788" s="262"/>
      <c r="J6788" s="266">
        <v>6786</v>
      </c>
      <c r="K6788">
        <v>-2.2000539471987387E-3</v>
      </c>
      <c r="L6788" s="267">
        <v>1.0199620684366674E-2</v>
      </c>
    </row>
    <row r="6789" spans="1:12" ht="14.4" x14ac:dyDescent="0.3">
      <c r="A6789" s="8">
        <v>34291</v>
      </c>
      <c r="B6789" s="260">
        <v>464.82998700000002</v>
      </c>
      <c r="C6789" s="260">
        <v>464.88000499999998</v>
      </c>
      <c r="D6789" s="260">
        <v>461.73001099999999</v>
      </c>
      <c r="E6789" s="260">
        <v>463.61999500000002</v>
      </c>
      <c r="F6789" s="261">
        <v>463.61999500000002</v>
      </c>
      <c r="G6789" s="260">
        <v>313490000</v>
      </c>
      <c r="H6789" s="263">
        <f t="shared" si="106"/>
        <v>-2.5601923476697465E-3</v>
      </c>
      <c r="I6789" s="262"/>
      <c r="J6789" s="266">
        <v>6787</v>
      </c>
      <c r="K6789">
        <v>-2.5601923476697465E-3</v>
      </c>
      <c r="L6789" s="267">
        <v>1.020173247233894E-2</v>
      </c>
    </row>
    <row r="6790" spans="1:12" ht="14.4" x14ac:dyDescent="0.3">
      <c r="A6790" s="8">
        <v>34290</v>
      </c>
      <c r="B6790" s="260">
        <v>466.73998999999998</v>
      </c>
      <c r="C6790" s="260">
        <v>467.23998999999998</v>
      </c>
      <c r="D6790" s="260">
        <v>462.73001099999999</v>
      </c>
      <c r="E6790" s="260">
        <v>464.80999800000001</v>
      </c>
      <c r="F6790" s="261">
        <v>464.80999800000001</v>
      </c>
      <c r="G6790" s="260">
        <v>316940000</v>
      </c>
      <c r="H6790" s="263">
        <f t="shared" si="106"/>
        <v>-4.1350474382963638E-3</v>
      </c>
      <c r="I6790" s="262"/>
      <c r="J6790" s="266">
        <v>6788</v>
      </c>
      <c r="K6790">
        <v>-4.1350474382963638E-3</v>
      </c>
      <c r="L6790" s="267">
        <v>1.0223646515500033E-2</v>
      </c>
    </row>
    <row r="6791" spans="1:12" ht="14.4" x14ac:dyDescent="0.3">
      <c r="A6791" s="8">
        <v>34289</v>
      </c>
      <c r="B6791" s="260">
        <v>463.75</v>
      </c>
      <c r="C6791" s="260">
        <v>466.73998999999998</v>
      </c>
      <c r="D6791" s="260">
        <v>462.97000100000002</v>
      </c>
      <c r="E6791" s="260">
        <v>466.73998999999998</v>
      </c>
      <c r="F6791" s="261">
        <v>466.73998999999998</v>
      </c>
      <c r="G6791" s="260">
        <v>303980000</v>
      </c>
      <c r="H6791" s="263">
        <f t="shared" si="106"/>
        <v>6.4474177897573641E-3</v>
      </c>
      <c r="I6791" s="262"/>
      <c r="J6791" s="266">
        <v>6789</v>
      </c>
      <c r="K6791">
        <v>6.4474177897573641E-3</v>
      </c>
      <c r="L6791" s="267">
        <v>1.0226124403794673E-2</v>
      </c>
    </row>
    <row r="6792" spans="1:12" ht="14.4" x14ac:dyDescent="0.3">
      <c r="A6792" s="8">
        <v>34288</v>
      </c>
      <c r="B6792" s="260">
        <v>465.39001500000001</v>
      </c>
      <c r="C6792" s="260">
        <v>466.13000499999998</v>
      </c>
      <c r="D6792" s="260">
        <v>463.01001000000002</v>
      </c>
      <c r="E6792" s="260">
        <v>463.75</v>
      </c>
      <c r="F6792" s="261">
        <v>463.75</v>
      </c>
      <c r="G6792" s="260">
        <v>251030000</v>
      </c>
      <c r="H6792" s="263">
        <f t="shared" si="106"/>
        <v>-3.5239582869005157E-3</v>
      </c>
      <c r="I6792" s="262"/>
      <c r="J6792" s="266">
        <v>6790</v>
      </c>
      <c r="K6792">
        <v>-3.5239582869005157E-3</v>
      </c>
      <c r="L6792" s="267">
        <v>1.0254006993006123E-2</v>
      </c>
    </row>
    <row r="6793" spans="1:12" ht="14.4" x14ac:dyDescent="0.3">
      <c r="A6793" s="8">
        <v>34285</v>
      </c>
      <c r="B6793" s="260">
        <v>462.64001500000001</v>
      </c>
      <c r="C6793" s="260">
        <v>465.83999599999999</v>
      </c>
      <c r="D6793" s="260">
        <v>462.64001500000001</v>
      </c>
      <c r="E6793" s="260">
        <v>465.39001500000001</v>
      </c>
      <c r="F6793" s="261">
        <v>465.39001500000001</v>
      </c>
      <c r="G6793" s="260">
        <v>326240000</v>
      </c>
      <c r="H6793" s="263">
        <f t="shared" si="106"/>
        <v>5.9441464439689675E-3</v>
      </c>
      <c r="I6793" s="262"/>
      <c r="J6793" s="266">
        <v>6791</v>
      </c>
      <c r="K6793">
        <v>5.9441464439689675E-3</v>
      </c>
      <c r="L6793" s="267">
        <v>1.0264935780914678E-2</v>
      </c>
    </row>
    <row r="6794" spans="1:12" ht="14.4" x14ac:dyDescent="0.3">
      <c r="A6794" s="8">
        <v>34284</v>
      </c>
      <c r="B6794" s="260">
        <v>463.72000100000002</v>
      </c>
      <c r="C6794" s="260">
        <v>464.959991</v>
      </c>
      <c r="D6794" s="260">
        <v>462.48998999999998</v>
      </c>
      <c r="E6794" s="260">
        <v>462.64001500000001</v>
      </c>
      <c r="F6794" s="261">
        <v>462.64001500000001</v>
      </c>
      <c r="G6794" s="260">
        <v>283820000</v>
      </c>
      <c r="H6794" s="263">
        <f t="shared" si="106"/>
        <v>-2.3289614372273312E-3</v>
      </c>
      <c r="I6794" s="262"/>
      <c r="J6794" s="266">
        <v>6792</v>
      </c>
      <c r="K6794">
        <v>-2.3289614372273312E-3</v>
      </c>
      <c r="L6794" s="267">
        <v>1.0269933234256847E-2</v>
      </c>
    </row>
    <row r="6795" spans="1:12" ht="14.4" x14ac:dyDescent="0.3">
      <c r="A6795" s="8">
        <v>34283</v>
      </c>
      <c r="B6795" s="260">
        <v>460.39999399999999</v>
      </c>
      <c r="C6795" s="260">
        <v>463.72000100000002</v>
      </c>
      <c r="D6795" s="260">
        <v>459.57000699999998</v>
      </c>
      <c r="E6795" s="260">
        <v>463.72000100000002</v>
      </c>
      <c r="F6795" s="261">
        <v>463.72000100000002</v>
      </c>
      <c r="G6795" s="260">
        <v>283450000</v>
      </c>
      <c r="H6795" s="263">
        <f t="shared" si="106"/>
        <v>7.3643127663547319E-3</v>
      </c>
      <c r="I6795" s="262"/>
      <c r="J6795" s="266">
        <v>6793</v>
      </c>
      <c r="K6795">
        <v>7.3643127663547319E-3</v>
      </c>
      <c r="L6795" s="267">
        <v>1.0270908322907885E-2</v>
      </c>
    </row>
    <row r="6796" spans="1:12" ht="14.4" x14ac:dyDescent="0.3">
      <c r="A6796" s="8">
        <v>34282</v>
      </c>
      <c r="B6796" s="260">
        <v>460.209991</v>
      </c>
      <c r="C6796" s="260">
        <v>463.42001299999998</v>
      </c>
      <c r="D6796" s="260">
        <v>460.209991</v>
      </c>
      <c r="E6796" s="260">
        <v>460.32998700000002</v>
      </c>
      <c r="F6796" s="261">
        <v>460.32998700000002</v>
      </c>
      <c r="G6796" s="260">
        <v>276360000</v>
      </c>
      <c r="H6796" s="263">
        <f t="shared" si="106"/>
        <v>2.6074184034830016E-4</v>
      </c>
      <c r="I6796" s="262"/>
      <c r="J6796" s="266">
        <v>6794</v>
      </c>
      <c r="K6796">
        <v>2.6074184034830016E-4</v>
      </c>
      <c r="L6796" s="267">
        <v>1.0282453245581436E-2</v>
      </c>
    </row>
    <row r="6797" spans="1:12" ht="14.4" x14ac:dyDescent="0.3">
      <c r="A6797" s="8">
        <v>34281</v>
      </c>
      <c r="B6797" s="260">
        <v>459.57000699999998</v>
      </c>
      <c r="C6797" s="260">
        <v>461.540009</v>
      </c>
      <c r="D6797" s="260">
        <v>458.77999899999998</v>
      </c>
      <c r="E6797" s="260">
        <v>460.209991</v>
      </c>
      <c r="F6797" s="261">
        <v>460.209991</v>
      </c>
      <c r="G6797" s="260">
        <v>234340000</v>
      </c>
      <c r="H6797" s="263">
        <f t="shared" si="106"/>
        <v>1.3925712954545068E-3</v>
      </c>
      <c r="I6797" s="262"/>
      <c r="J6797" s="266">
        <v>6795</v>
      </c>
      <c r="K6797">
        <v>1.3925712954545068E-3</v>
      </c>
      <c r="L6797" s="267">
        <v>1.0287014740795157E-2</v>
      </c>
    </row>
    <row r="6798" spans="1:12" ht="14.4" x14ac:dyDescent="0.3">
      <c r="A6798" s="8">
        <v>34278</v>
      </c>
      <c r="B6798" s="260">
        <v>457.48998999999998</v>
      </c>
      <c r="C6798" s="260">
        <v>459.63000499999998</v>
      </c>
      <c r="D6798" s="260">
        <v>454.35998499999999</v>
      </c>
      <c r="E6798" s="260">
        <v>459.57000699999998</v>
      </c>
      <c r="F6798" s="261">
        <v>459.57000699999998</v>
      </c>
      <c r="G6798" s="260">
        <v>336890000</v>
      </c>
      <c r="H6798" s="263">
        <f t="shared" si="106"/>
        <v>4.5465847241816116E-3</v>
      </c>
      <c r="I6798" s="262"/>
      <c r="J6798" s="266">
        <v>6796</v>
      </c>
      <c r="K6798">
        <v>4.5465847241816116E-3</v>
      </c>
      <c r="L6798" s="267">
        <v>1.0291406800400634E-2</v>
      </c>
    </row>
    <row r="6799" spans="1:12" ht="14.4" x14ac:dyDescent="0.3">
      <c r="A6799" s="8">
        <v>34277</v>
      </c>
      <c r="B6799" s="260">
        <v>463.01998900000001</v>
      </c>
      <c r="C6799" s="260">
        <v>463.16000400000001</v>
      </c>
      <c r="D6799" s="260">
        <v>457.26001000000002</v>
      </c>
      <c r="E6799" s="260">
        <v>457.48998999999998</v>
      </c>
      <c r="F6799" s="261">
        <v>457.48998999999998</v>
      </c>
      <c r="G6799" s="260">
        <v>323430000</v>
      </c>
      <c r="H6799" s="263">
        <f t="shared" si="106"/>
        <v>-1.1943326705923341E-2</v>
      </c>
      <c r="I6799" s="262"/>
      <c r="J6799" s="266">
        <v>6797</v>
      </c>
      <c r="K6799">
        <v>-1.1943326705923341E-2</v>
      </c>
      <c r="L6799" s="267">
        <v>1.0292059984214751E-2</v>
      </c>
    </row>
    <row r="6800" spans="1:12" ht="14.4" x14ac:dyDescent="0.3">
      <c r="A6800" s="8">
        <v>34276</v>
      </c>
      <c r="B6800" s="260">
        <v>468.44000199999999</v>
      </c>
      <c r="C6800" s="260">
        <v>468.60998499999999</v>
      </c>
      <c r="D6800" s="260">
        <v>460.95001200000002</v>
      </c>
      <c r="E6800" s="260">
        <v>463.01998900000001</v>
      </c>
      <c r="F6800" s="261">
        <v>463.01998900000001</v>
      </c>
      <c r="G6800" s="260">
        <v>342110000</v>
      </c>
      <c r="H6800" s="263">
        <f t="shared" si="106"/>
        <v>-1.1570346206257558E-2</v>
      </c>
      <c r="I6800" s="262"/>
      <c r="J6800" s="266">
        <v>6798</v>
      </c>
      <c r="K6800">
        <v>-1.1570346206257558E-2</v>
      </c>
      <c r="L6800" s="267">
        <v>1.0295301962278503E-2</v>
      </c>
    </row>
    <row r="6801" spans="1:12" ht="14.4" x14ac:dyDescent="0.3">
      <c r="A6801" s="8">
        <v>34275</v>
      </c>
      <c r="B6801" s="260">
        <v>469.10000600000001</v>
      </c>
      <c r="C6801" s="260">
        <v>469.10000600000001</v>
      </c>
      <c r="D6801" s="260">
        <v>466.20001200000002</v>
      </c>
      <c r="E6801" s="260">
        <v>468.44000199999999</v>
      </c>
      <c r="F6801" s="261">
        <v>468.44000199999999</v>
      </c>
      <c r="G6801" s="260">
        <v>304780000</v>
      </c>
      <c r="H6801" s="263">
        <f t="shared" si="106"/>
        <v>-1.4069579866942379E-3</v>
      </c>
      <c r="I6801" s="262"/>
      <c r="J6801" s="266">
        <v>6799</v>
      </c>
      <c r="K6801">
        <v>-1.4069579866942379E-3</v>
      </c>
      <c r="L6801" s="267">
        <v>1.0300096517175592E-2</v>
      </c>
    </row>
    <row r="6802" spans="1:12" ht="14.4" x14ac:dyDescent="0.3">
      <c r="A6802" s="8">
        <v>34274</v>
      </c>
      <c r="B6802" s="260">
        <v>467.82998700000002</v>
      </c>
      <c r="C6802" s="260">
        <v>469.10998499999999</v>
      </c>
      <c r="D6802" s="260">
        <v>467.32998700000002</v>
      </c>
      <c r="E6802" s="260">
        <v>469.10000600000001</v>
      </c>
      <c r="F6802" s="261">
        <v>469.10000600000001</v>
      </c>
      <c r="G6802" s="260">
        <v>256030000</v>
      </c>
      <c r="H6802" s="263">
        <f t="shared" si="106"/>
        <v>2.7147019970739728E-3</v>
      </c>
      <c r="I6802" s="262"/>
      <c r="J6802" s="266">
        <v>6800</v>
      </c>
      <c r="K6802">
        <v>2.7147019970739728E-3</v>
      </c>
      <c r="L6802" s="267">
        <v>1.0303087784137547E-2</v>
      </c>
    </row>
    <row r="6803" spans="1:12" ht="14.4" x14ac:dyDescent="0.3">
      <c r="A6803" s="8">
        <v>34271</v>
      </c>
      <c r="B6803" s="260">
        <v>467.72000100000002</v>
      </c>
      <c r="C6803" s="260">
        <v>468.20001200000002</v>
      </c>
      <c r="D6803" s="260">
        <v>467.36999500000002</v>
      </c>
      <c r="E6803" s="260">
        <v>467.82998700000002</v>
      </c>
      <c r="F6803" s="261">
        <v>467.82998700000002</v>
      </c>
      <c r="G6803" s="260">
        <v>270570000</v>
      </c>
      <c r="H6803" s="263">
        <f t="shared" si="106"/>
        <v>2.1374724231673577E-4</v>
      </c>
      <c r="I6803" s="262"/>
      <c r="J6803" s="266">
        <v>6801</v>
      </c>
      <c r="K6803">
        <v>2.1374724231673577E-4</v>
      </c>
      <c r="L6803" s="267">
        <v>1.0310469408141809E-2</v>
      </c>
    </row>
    <row r="6804" spans="1:12" ht="14.4" x14ac:dyDescent="0.3">
      <c r="A6804" s="8">
        <v>34270</v>
      </c>
      <c r="B6804" s="260">
        <v>464.51998900000001</v>
      </c>
      <c r="C6804" s="260">
        <v>468.76001000000002</v>
      </c>
      <c r="D6804" s="260">
        <v>464.51998900000001</v>
      </c>
      <c r="E6804" s="260">
        <v>467.73001099999999</v>
      </c>
      <c r="F6804" s="261">
        <v>467.73001099999999</v>
      </c>
      <c r="G6804" s="260">
        <v>301220000</v>
      </c>
      <c r="H6804" s="263">
        <f t="shared" si="106"/>
        <v>6.7153657922353859E-3</v>
      </c>
      <c r="I6804" s="262"/>
      <c r="J6804" s="266">
        <v>6802</v>
      </c>
      <c r="K6804">
        <v>6.7153657922353859E-3</v>
      </c>
      <c r="L6804" s="267">
        <v>1.031769993500662E-2</v>
      </c>
    </row>
    <row r="6805" spans="1:12" ht="14.4" x14ac:dyDescent="0.3">
      <c r="A6805" s="8">
        <v>34269</v>
      </c>
      <c r="B6805" s="260">
        <v>464.29998799999998</v>
      </c>
      <c r="C6805" s="260">
        <v>464.60998499999999</v>
      </c>
      <c r="D6805" s="260">
        <v>463.35998499999999</v>
      </c>
      <c r="E6805" s="260">
        <v>464.60998499999999</v>
      </c>
      <c r="F6805" s="261">
        <v>464.60998499999999</v>
      </c>
      <c r="G6805" s="260">
        <v>279830000</v>
      </c>
      <c r="H6805" s="263">
        <f t="shared" si="106"/>
        <v>6.6766531986214449E-4</v>
      </c>
      <c r="I6805" s="262"/>
      <c r="J6805" s="266">
        <v>6803</v>
      </c>
      <c r="K6805">
        <v>6.6766531986214449E-4</v>
      </c>
      <c r="L6805" s="267">
        <v>1.0318688874419725E-2</v>
      </c>
    </row>
    <row r="6806" spans="1:12" ht="14.4" x14ac:dyDescent="0.3">
      <c r="A6806" s="8">
        <v>34268</v>
      </c>
      <c r="B6806" s="260">
        <v>464.20001200000002</v>
      </c>
      <c r="C6806" s="260">
        <v>464.32000699999998</v>
      </c>
      <c r="D6806" s="260">
        <v>462.64999399999999</v>
      </c>
      <c r="E6806" s="260">
        <v>464.29998799999998</v>
      </c>
      <c r="F6806" s="261">
        <v>464.29998799999998</v>
      </c>
      <c r="G6806" s="260">
        <v>284530000</v>
      </c>
      <c r="H6806" s="263">
        <f t="shared" si="106"/>
        <v>2.1537267862020143E-4</v>
      </c>
      <c r="I6806" s="262"/>
      <c r="J6806" s="266">
        <v>6804</v>
      </c>
      <c r="K6806">
        <v>2.1537267862020143E-4</v>
      </c>
      <c r="L6806" s="267">
        <v>1.0337815249497857E-2</v>
      </c>
    </row>
    <row r="6807" spans="1:12" ht="14.4" x14ac:dyDescent="0.3">
      <c r="A6807" s="8">
        <v>34267</v>
      </c>
      <c r="B6807" s="260">
        <v>463.26998900000001</v>
      </c>
      <c r="C6807" s="260">
        <v>464.48998999999998</v>
      </c>
      <c r="D6807" s="260">
        <v>462.04998799999998</v>
      </c>
      <c r="E6807" s="260">
        <v>464.20001200000002</v>
      </c>
      <c r="F6807" s="261">
        <v>464.20001200000002</v>
      </c>
      <c r="G6807" s="260">
        <v>260310000</v>
      </c>
      <c r="H6807" s="263">
        <f t="shared" si="106"/>
        <v>2.0075183415345422E-3</v>
      </c>
      <c r="I6807" s="262"/>
      <c r="J6807" s="266">
        <v>6805</v>
      </c>
      <c r="K6807">
        <v>2.0075183415345422E-3</v>
      </c>
      <c r="L6807" s="267">
        <v>1.0349777401379308E-2</v>
      </c>
    </row>
    <row r="6808" spans="1:12" ht="14.4" x14ac:dyDescent="0.3">
      <c r="A6808" s="8">
        <v>34264</v>
      </c>
      <c r="B6808" s="260">
        <v>465.35998499999999</v>
      </c>
      <c r="C6808" s="260">
        <v>467.82000699999998</v>
      </c>
      <c r="D6808" s="260">
        <v>463.26998900000001</v>
      </c>
      <c r="E6808" s="260">
        <v>463.26998900000001</v>
      </c>
      <c r="F6808" s="261">
        <v>463.26998900000001</v>
      </c>
      <c r="G6808" s="260">
        <v>301440000</v>
      </c>
      <c r="H6808" s="263">
        <f t="shared" si="106"/>
        <v>-4.4911381884284382E-3</v>
      </c>
      <c r="I6808" s="262"/>
      <c r="J6808" s="266">
        <v>6806</v>
      </c>
      <c r="K6808">
        <v>-4.4911381884284382E-3</v>
      </c>
      <c r="L6808" s="267">
        <v>1.0351642881683817E-2</v>
      </c>
    </row>
    <row r="6809" spans="1:12" ht="14.4" x14ac:dyDescent="0.3">
      <c r="A6809" s="8">
        <v>34263</v>
      </c>
      <c r="B6809" s="260">
        <v>466.05999800000001</v>
      </c>
      <c r="C6809" s="260">
        <v>466.64001500000001</v>
      </c>
      <c r="D6809" s="260">
        <v>464.38000499999998</v>
      </c>
      <c r="E6809" s="260">
        <v>465.35998499999999</v>
      </c>
      <c r="F6809" s="261">
        <v>465.35998499999999</v>
      </c>
      <c r="G6809" s="260">
        <v>289600000</v>
      </c>
      <c r="H6809" s="263">
        <f t="shared" si="106"/>
        <v>-1.5234234971914441E-3</v>
      </c>
      <c r="I6809" s="262"/>
      <c r="J6809" s="266">
        <v>6807</v>
      </c>
      <c r="K6809">
        <v>-1.5234234971914441E-3</v>
      </c>
      <c r="L6809" s="267">
        <v>1.0357480797865606E-2</v>
      </c>
    </row>
    <row r="6810" spans="1:12" ht="14.4" x14ac:dyDescent="0.3">
      <c r="A6810" s="8">
        <v>34262</v>
      </c>
      <c r="B6810" s="260">
        <v>466.209991</v>
      </c>
      <c r="C6810" s="260">
        <v>466.86999500000002</v>
      </c>
      <c r="D6810" s="260">
        <v>464.540009</v>
      </c>
      <c r="E6810" s="260">
        <v>466.07000699999998</v>
      </c>
      <c r="F6810" s="261">
        <v>466.07000699999998</v>
      </c>
      <c r="G6810" s="260">
        <v>305670000</v>
      </c>
      <c r="H6810" s="263">
        <f t="shared" si="106"/>
        <v>-3.0025954548886267E-4</v>
      </c>
      <c r="I6810" s="262"/>
      <c r="J6810" s="266">
        <v>6808</v>
      </c>
      <c r="K6810">
        <v>-3.0025954548886267E-4</v>
      </c>
      <c r="L6810" s="267">
        <v>1.0396124183703725E-2</v>
      </c>
    </row>
    <row r="6811" spans="1:12" ht="14.4" x14ac:dyDescent="0.3">
      <c r="A6811" s="8">
        <v>34261</v>
      </c>
      <c r="B6811" s="260">
        <v>468.41000400000001</v>
      </c>
      <c r="C6811" s="260">
        <v>468.64001500000001</v>
      </c>
      <c r="D6811" s="260">
        <v>464.79998799999998</v>
      </c>
      <c r="E6811" s="260">
        <v>466.209991</v>
      </c>
      <c r="F6811" s="261">
        <v>466.209991</v>
      </c>
      <c r="G6811" s="260">
        <v>304400000</v>
      </c>
      <c r="H6811" s="263">
        <f t="shared" si="106"/>
        <v>-4.7817716781273405E-3</v>
      </c>
      <c r="I6811" s="262"/>
      <c r="J6811" s="266">
        <v>6809</v>
      </c>
      <c r="K6811">
        <v>-4.7817716781273405E-3</v>
      </c>
      <c r="L6811" s="267">
        <v>1.0416510156543617E-2</v>
      </c>
    </row>
    <row r="6812" spans="1:12" ht="14.4" x14ac:dyDescent="0.3">
      <c r="A6812" s="8">
        <v>34260</v>
      </c>
      <c r="B6812" s="260">
        <v>469.5</v>
      </c>
      <c r="C6812" s="260">
        <v>470.040009</v>
      </c>
      <c r="D6812" s="260">
        <v>468.01998900000001</v>
      </c>
      <c r="E6812" s="260">
        <v>468.45001200000002</v>
      </c>
      <c r="F6812" s="261">
        <v>468.45001200000002</v>
      </c>
      <c r="G6812" s="260">
        <v>329580000</v>
      </c>
      <c r="H6812" s="263">
        <f t="shared" si="106"/>
        <v>-2.2363961661341532E-3</v>
      </c>
      <c r="I6812" s="262"/>
      <c r="J6812" s="266">
        <v>6810</v>
      </c>
      <c r="K6812">
        <v>-2.2363961661341532E-3</v>
      </c>
      <c r="L6812" s="267">
        <v>1.0419218560000009E-2</v>
      </c>
    </row>
    <row r="6813" spans="1:12" ht="14.4" x14ac:dyDescent="0.3">
      <c r="A6813" s="8">
        <v>34257</v>
      </c>
      <c r="B6813" s="260">
        <v>466.82998700000002</v>
      </c>
      <c r="C6813" s="260">
        <v>471.10000600000001</v>
      </c>
      <c r="D6813" s="260">
        <v>466.82998700000002</v>
      </c>
      <c r="E6813" s="260">
        <v>469.5</v>
      </c>
      <c r="F6813" s="261">
        <v>469.5</v>
      </c>
      <c r="G6813" s="260">
        <v>366110000</v>
      </c>
      <c r="H6813" s="263">
        <f t="shared" si="106"/>
        <v>5.7194547787265066E-3</v>
      </c>
      <c r="I6813" s="262"/>
      <c r="J6813" s="266">
        <v>6811</v>
      </c>
      <c r="K6813">
        <v>5.7194547787265066E-3</v>
      </c>
      <c r="L6813" s="267">
        <v>1.0422230229357425E-2</v>
      </c>
    </row>
    <row r="6814" spans="1:12" ht="14.4" x14ac:dyDescent="0.3">
      <c r="A6814" s="8">
        <v>34256</v>
      </c>
      <c r="B6814" s="260">
        <v>461.54998799999998</v>
      </c>
      <c r="C6814" s="260">
        <v>466.82998700000002</v>
      </c>
      <c r="D6814" s="260">
        <v>461.54998799999998</v>
      </c>
      <c r="E6814" s="260">
        <v>466.82998700000002</v>
      </c>
      <c r="F6814" s="261">
        <v>466.82998700000002</v>
      </c>
      <c r="G6814" s="260">
        <v>352530000</v>
      </c>
      <c r="H6814" s="263">
        <f t="shared" si="106"/>
        <v>1.1571208727626009E-2</v>
      </c>
      <c r="I6814" s="262"/>
      <c r="J6814" s="266">
        <v>6812</v>
      </c>
      <c r="K6814">
        <v>1.1571208727626009E-2</v>
      </c>
      <c r="L6814" s="267">
        <v>1.042941832566671E-2</v>
      </c>
    </row>
    <row r="6815" spans="1:12" ht="14.4" x14ac:dyDescent="0.3">
      <c r="A6815" s="8">
        <v>34255</v>
      </c>
      <c r="B6815" s="260">
        <v>461.11999500000002</v>
      </c>
      <c r="C6815" s="260">
        <v>461.98001099999999</v>
      </c>
      <c r="D6815" s="260">
        <v>460.76001000000002</v>
      </c>
      <c r="E6815" s="260">
        <v>461.48998999999998</v>
      </c>
      <c r="F6815" s="261">
        <v>461.48998999999998</v>
      </c>
      <c r="G6815" s="260">
        <v>290930000</v>
      </c>
      <c r="H6815" s="263">
        <f t="shared" si="106"/>
        <v>8.0238333625060065E-4</v>
      </c>
      <c r="I6815" s="262"/>
      <c r="J6815" s="266">
        <v>6813</v>
      </c>
      <c r="K6815">
        <v>8.0238333625060065E-4</v>
      </c>
      <c r="L6815" s="267">
        <v>1.0434204752046693E-2</v>
      </c>
    </row>
    <row r="6816" spans="1:12" ht="14.4" x14ac:dyDescent="0.3">
      <c r="A6816" s="8">
        <v>34254</v>
      </c>
      <c r="B6816" s="260">
        <v>461.040009</v>
      </c>
      <c r="C6816" s="260">
        <v>462.47000100000002</v>
      </c>
      <c r="D6816" s="260">
        <v>460.73001099999999</v>
      </c>
      <c r="E6816" s="260">
        <v>461.11999500000002</v>
      </c>
      <c r="F6816" s="261">
        <v>461.11999500000002</v>
      </c>
      <c r="G6816" s="260">
        <v>263970000</v>
      </c>
      <c r="H6816" s="263">
        <f t="shared" si="106"/>
        <v>5.207212233041751E-4</v>
      </c>
      <c r="I6816" s="262"/>
      <c r="J6816" s="266">
        <v>6814</v>
      </c>
      <c r="K6816">
        <v>5.207212233041751E-4</v>
      </c>
      <c r="L6816" s="267">
        <v>1.0439635045840022E-2</v>
      </c>
    </row>
    <row r="6817" spans="1:12" ht="14.4" x14ac:dyDescent="0.3">
      <c r="A6817" s="8">
        <v>34253</v>
      </c>
      <c r="B6817" s="260">
        <v>460.30999800000001</v>
      </c>
      <c r="C6817" s="260">
        <v>461.86999500000002</v>
      </c>
      <c r="D6817" s="260">
        <v>460.30999800000001</v>
      </c>
      <c r="E6817" s="260">
        <v>460.88000499999998</v>
      </c>
      <c r="F6817" s="261">
        <v>460.88000499999998</v>
      </c>
      <c r="G6817" s="260">
        <v>183060000</v>
      </c>
      <c r="H6817" s="263">
        <f t="shared" si="106"/>
        <v>1.2383111435263145E-3</v>
      </c>
      <c r="I6817" s="262"/>
      <c r="J6817" s="266">
        <v>6815</v>
      </c>
      <c r="K6817">
        <v>1.2383111435263145E-3</v>
      </c>
      <c r="L6817" s="267">
        <v>1.0449532633197438E-2</v>
      </c>
    </row>
    <row r="6818" spans="1:12" ht="14.4" x14ac:dyDescent="0.3">
      <c r="A6818" s="8">
        <v>34250</v>
      </c>
      <c r="B6818" s="260">
        <v>459.17999300000002</v>
      </c>
      <c r="C6818" s="260">
        <v>460.98998999999998</v>
      </c>
      <c r="D6818" s="260">
        <v>456.39999399999999</v>
      </c>
      <c r="E6818" s="260">
        <v>460.30999800000001</v>
      </c>
      <c r="F6818" s="261">
        <v>460.30999800000001</v>
      </c>
      <c r="G6818" s="260">
        <v>243600000</v>
      </c>
      <c r="H6818" s="263">
        <f t="shared" si="106"/>
        <v>2.4609195026491122E-3</v>
      </c>
      <c r="I6818" s="262"/>
      <c r="J6818" s="266">
        <v>6816</v>
      </c>
      <c r="K6818">
        <v>2.4609195026491122E-3</v>
      </c>
      <c r="L6818" s="267">
        <v>1.0453846495095315E-2</v>
      </c>
    </row>
    <row r="6819" spans="1:12" ht="14.4" x14ac:dyDescent="0.3">
      <c r="A6819" s="8">
        <v>34249</v>
      </c>
      <c r="B6819" s="260">
        <v>460.709991</v>
      </c>
      <c r="C6819" s="260">
        <v>461.13000499999998</v>
      </c>
      <c r="D6819" s="260">
        <v>459.07998700000002</v>
      </c>
      <c r="E6819" s="260">
        <v>459.17999300000002</v>
      </c>
      <c r="F6819" s="261">
        <v>459.17999300000002</v>
      </c>
      <c r="G6819" s="260">
        <v>255210000</v>
      </c>
      <c r="H6819" s="263">
        <f t="shared" si="106"/>
        <v>-3.3858510957556626E-3</v>
      </c>
      <c r="I6819" s="262"/>
      <c r="J6819" s="266">
        <v>6817</v>
      </c>
      <c r="K6819">
        <v>-3.3858510957556626E-3</v>
      </c>
      <c r="L6819" s="267">
        <v>1.0466201198317341E-2</v>
      </c>
    </row>
    <row r="6820" spans="1:12" ht="14.4" x14ac:dyDescent="0.3">
      <c r="A6820" s="8">
        <v>34248</v>
      </c>
      <c r="B6820" s="260">
        <v>461.23998999999998</v>
      </c>
      <c r="C6820" s="260">
        <v>462.60000600000001</v>
      </c>
      <c r="D6820" s="260">
        <v>460.26001000000002</v>
      </c>
      <c r="E6820" s="260">
        <v>460.73998999999998</v>
      </c>
      <c r="F6820" s="261">
        <v>460.73998999999998</v>
      </c>
      <c r="G6820" s="260">
        <v>277070000</v>
      </c>
      <c r="H6820" s="263">
        <f t="shared" si="106"/>
        <v>-9.974457676294199E-4</v>
      </c>
      <c r="I6820" s="262"/>
      <c r="J6820" s="266">
        <v>6818</v>
      </c>
      <c r="K6820">
        <v>-9.974457676294199E-4</v>
      </c>
      <c r="L6820" s="267">
        <v>1.0468221700745692E-2</v>
      </c>
    </row>
    <row r="6821" spans="1:12" ht="14.4" x14ac:dyDescent="0.3">
      <c r="A6821" s="8">
        <v>34247</v>
      </c>
      <c r="B6821" s="260">
        <v>461.33999599999999</v>
      </c>
      <c r="C6821" s="260">
        <v>463.14999399999999</v>
      </c>
      <c r="D6821" s="260">
        <v>459.45001200000002</v>
      </c>
      <c r="E6821" s="260">
        <v>461.20001200000002</v>
      </c>
      <c r="F6821" s="261">
        <v>461.20001200000002</v>
      </c>
      <c r="G6821" s="260">
        <v>294570000</v>
      </c>
      <c r="H6821" s="263">
        <f t="shared" si="106"/>
        <v>-3.0342914382816685E-4</v>
      </c>
      <c r="I6821" s="262"/>
      <c r="J6821" s="266">
        <v>6819</v>
      </c>
      <c r="K6821">
        <v>-3.0342914382816685E-4</v>
      </c>
      <c r="L6821" s="267">
        <v>1.0484959191910882E-2</v>
      </c>
    </row>
    <row r="6822" spans="1:12" ht="14.4" x14ac:dyDescent="0.3">
      <c r="A6822" s="8">
        <v>34246</v>
      </c>
      <c r="B6822" s="260">
        <v>461.27999899999998</v>
      </c>
      <c r="C6822" s="260">
        <v>461.79998799999998</v>
      </c>
      <c r="D6822" s="260">
        <v>460.01998900000001</v>
      </c>
      <c r="E6822" s="260">
        <v>461.33999599999999</v>
      </c>
      <c r="F6822" s="261">
        <v>461.33999599999999</v>
      </c>
      <c r="G6822" s="260">
        <v>229380000</v>
      </c>
      <c r="H6822" s="263">
        <f t="shared" si="106"/>
        <v>1.3006633743079299E-4</v>
      </c>
      <c r="I6822" s="262"/>
      <c r="J6822" s="266">
        <v>6820</v>
      </c>
      <c r="K6822">
        <v>1.3006633743079299E-4</v>
      </c>
      <c r="L6822" s="267">
        <v>1.0488491036131515E-2</v>
      </c>
    </row>
    <row r="6823" spans="1:12" ht="14.4" x14ac:dyDescent="0.3">
      <c r="A6823" s="8">
        <v>34243</v>
      </c>
      <c r="B6823" s="260">
        <v>458.92999300000002</v>
      </c>
      <c r="C6823" s="260">
        <v>461.48001099999999</v>
      </c>
      <c r="D6823" s="260">
        <v>458.35000600000001</v>
      </c>
      <c r="E6823" s="260">
        <v>461.27999899999998</v>
      </c>
      <c r="F6823" s="261">
        <v>461.27999899999998</v>
      </c>
      <c r="G6823" s="260">
        <v>256880000</v>
      </c>
      <c r="H6823" s="263">
        <f t="shared" si="106"/>
        <v>5.1206197804551656E-3</v>
      </c>
      <c r="I6823" s="262"/>
      <c r="J6823" s="266">
        <v>6821</v>
      </c>
      <c r="K6823">
        <v>5.1206197804551656E-3</v>
      </c>
      <c r="L6823" s="267">
        <v>1.0488886859172739E-2</v>
      </c>
    </row>
    <row r="6824" spans="1:12" ht="14.4" x14ac:dyDescent="0.3">
      <c r="A6824" s="8">
        <v>34242</v>
      </c>
      <c r="B6824" s="260">
        <v>460.10998499999999</v>
      </c>
      <c r="C6824" s="260">
        <v>460.55999800000001</v>
      </c>
      <c r="D6824" s="260">
        <v>458.27999899999998</v>
      </c>
      <c r="E6824" s="260">
        <v>458.92999300000002</v>
      </c>
      <c r="F6824" s="261">
        <v>458.92999300000002</v>
      </c>
      <c r="G6824" s="260">
        <v>280980000</v>
      </c>
      <c r="H6824" s="263">
        <f t="shared" si="106"/>
        <v>-2.5645868128681671E-3</v>
      </c>
      <c r="I6824" s="262"/>
      <c r="J6824" s="266">
        <v>6822</v>
      </c>
      <c r="K6824">
        <v>-2.5645868128681671E-3</v>
      </c>
      <c r="L6824" s="267">
        <v>1.0497697584650153E-2</v>
      </c>
    </row>
    <row r="6825" spans="1:12" ht="14.4" x14ac:dyDescent="0.3">
      <c r="A6825" s="8">
        <v>34241</v>
      </c>
      <c r="B6825" s="260">
        <v>461.60000600000001</v>
      </c>
      <c r="C6825" s="260">
        <v>462.17001299999998</v>
      </c>
      <c r="D6825" s="260">
        <v>459.51001000000002</v>
      </c>
      <c r="E6825" s="260">
        <v>460.10998499999999</v>
      </c>
      <c r="F6825" s="261">
        <v>460.10998499999999</v>
      </c>
      <c r="G6825" s="260">
        <v>277690000</v>
      </c>
      <c r="H6825" s="263">
        <f t="shared" si="106"/>
        <v>-3.076753413812177E-3</v>
      </c>
      <c r="I6825" s="262"/>
      <c r="J6825" s="266">
        <v>6823</v>
      </c>
      <c r="K6825">
        <v>-3.076753413812177E-3</v>
      </c>
      <c r="L6825" s="267">
        <v>1.0503758201682535E-2</v>
      </c>
    </row>
    <row r="6826" spans="1:12" ht="14.4" x14ac:dyDescent="0.3">
      <c r="A6826" s="8">
        <v>34240</v>
      </c>
      <c r="B6826" s="260">
        <v>461.83999599999999</v>
      </c>
      <c r="C6826" s="260">
        <v>462.07998700000002</v>
      </c>
      <c r="D6826" s="260">
        <v>460.91000400000001</v>
      </c>
      <c r="E6826" s="260">
        <v>461.52999899999998</v>
      </c>
      <c r="F6826" s="261">
        <v>461.52999899999998</v>
      </c>
      <c r="G6826" s="260">
        <v>243320000</v>
      </c>
      <c r="H6826" s="263">
        <f t="shared" si="106"/>
        <v>-5.8464488310036415E-4</v>
      </c>
      <c r="I6826" s="262"/>
      <c r="J6826" s="266">
        <v>6824</v>
      </c>
      <c r="K6826">
        <v>-5.8464488310036415E-4</v>
      </c>
      <c r="L6826" s="267">
        <v>1.0507341828241175E-2</v>
      </c>
    </row>
    <row r="6827" spans="1:12" ht="14.4" x14ac:dyDescent="0.3">
      <c r="A6827" s="8">
        <v>34239</v>
      </c>
      <c r="B6827" s="260">
        <v>457.63000499999998</v>
      </c>
      <c r="C6827" s="260">
        <v>461.80999800000001</v>
      </c>
      <c r="D6827" s="260">
        <v>457.63000499999998</v>
      </c>
      <c r="E6827" s="260">
        <v>461.79998799999998</v>
      </c>
      <c r="F6827" s="261">
        <v>461.79998799999998</v>
      </c>
      <c r="G6827" s="260">
        <v>244920000</v>
      </c>
      <c r="H6827" s="263">
        <f t="shared" si="106"/>
        <v>9.1121276018603769E-3</v>
      </c>
      <c r="I6827" s="262"/>
      <c r="J6827" s="266">
        <v>6825</v>
      </c>
      <c r="K6827">
        <v>9.1121276018603769E-3</v>
      </c>
      <c r="L6827" s="267">
        <v>1.0507619189438957E-2</v>
      </c>
    </row>
    <row r="6828" spans="1:12" ht="14.4" x14ac:dyDescent="0.3">
      <c r="A6828" s="8">
        <v>34236</v>
      </c>
      <c r="B6828" s="260">
        <v>457.73998999999998</v>
      </c>
      <c r="C6828" s="260">
        <v>458.55999800000001</v>
      </c>
      <c r="D6828" s="260">
        <v>456.92001299999998</v>
      </c>
      <c r="E6828" s="260">
        <v>457.63000499999998</v>
      </c>
      <c r="F6828" s="261">
        <v>457.63000499999998</v>
      </c>
      <c r="G6828" s="260">
        <v>248270000</v>
      </c>
      <c r="H6828" s="263">
        <f t="shared" si="106"/>
        <v>-2.4027832918857423E-4</v>
      </c>
      <c r="I6828" s="262"/>
      <c r="J6828" s="266">
        <v>6826</v>
      </c>
      <c r="K6828">
        <v>-2.4027832918857423E-4</v>
      </c>
      <c r="L6828" s="267">
        <v>1.0512854692432284E-2</v>
      </c>
    </row>
    <row r="6829" spans="1:12" ht="14.4" x14ac:dyDescent="0.3">
      <c r="A6829" s="8">
        <v>34235</v>
      </c>
      <c r="B6829" s="260">
        <v>456.25</v>
      </c>
      <c r="C6829" s="260">
        <v>458.69000199999999</v>
      </c>
      <c r="D6829" s="260">
        <v>456.25</v>
      </c>
      <c r="E6829" s="260">
        <v>457.73998999999998</v>
      </c>
      <c r="F6829" s="261">
        <v>457.73998999999998</v>
      </c>
      <c r="G6829" s="260">
        <v>275350000</v>
      </c>
      <c r="H6829" s="263">
        <f t="shared" si="106"/>
        <v>3.3756640935817474E-3</v>
      </c>
      <c r="I6829" s="262"/>
      <c r="J6829" s="266">
        <v>6827</v>
      </c>
      <c r="K6829">
        <v>3.3756640935817474E-3</v>
      </c>
      <c r="L6829" s="267">
        <v>1.0517944926164511E-2</v>
      </c>
    </row>
    <row r="6830" spans="1:12" ht="14.4" x14ac:dyDescent="0.3">
      <c r="A6830" s="8">
        <v>34234</v>
      </c>
      <c r="B6830" s="260">
        <v>452.94000199999999</v>
      </c>
      <c r="C6830" s="260">
        <v>456.92001299999998</v>
      </c>
      <c r="D6830" s="260">
        <v>452.94000199999999</v>
      </c>
      <c r="E6830" s="260">
        <v>456.20001200000002</v>
      </c>
      <c r="F6830" s="261">
        <v>456.20001200000002</v>
      </c>
      <c r="G6830" s="260">
        <v>298960000</v>
      </c>
      <c r="H6830" s="263">
        <f t="shared" si="106"/>
        <v>7.1751847089033746E-3</v>
      </c>
      <c r="I6830" s="262"/>
      <c r="J6830" s="266">
        <v>6828</v>
      </c>
      <c r="K6830">
        <v>7.1751847089033746E-3</v>
      </c>
      <c r="L6830" s="267">
        <v>1.0524075604616276E-2</v>
      </c>
    </row>
    <row r="6831" spans="1:12" ht="14.4" x14ac:dyDescent="0.3">
      <c r="A6831" s="8">
        <v>34233</v>
      </c>
      <c r="B6831" s="260">
        <v>455.04998799999998</v>
      </c>
      <c r="C6831" s="260">
        <v>455.79998799999998</v>
      </c>
      <c r="D6831" s="260">
        <v>449.64001500000001</v>
      </c>
      <c r="E6831" s="260">
        <v>452.95001200000002</v>
      </c>
      <c r="F6831" s="261">
        <v>452.95001200000002</v>
      </c>
      <c r="G6831" s="260">
        <v>300310000</v>
      </c>
      <c r="H6831" s="263">
        <f t="shared" si="106"/>
        <v>-4.6148248662297945E-3</v>
      </c>
      <c r="I6831" s="262"/>
      <c r="J6831" s="266">
        <v>6829</v>
      </c>
      <c r="K6831">
        <v>-4.6148248662297945E-3</v>
      </c>
      <c r="L6831" s="267">
        <v>1.0534666815752871E-2</v>
      </c>
    </row>
    <row r="6832" spans="1:12" ht="14.4" x14ac:dyDescent="0.3">
      <c r="A6832" s="8">
        <v>34232</v>
      </c>
      <c r="B6832" s="260">
        <v>458.83999599999999</v>
      </c>
      <c r="C6832" s="260">
        <v>459.91000400000001</v>
      </c>
      <c r="D6832" s="260">
        <v>455</v>
      </c>
      <c r="E6832" s="260">
        <v>455.04998799999998</v>
      </c>
      <c r="F6832" s="261">
        <v>455.04998799999998</v>
      </c>
      <c r="G6832" s="260">
        <v>231130000</v>
      </c>
      <c r="H6832" s="263">
        <f t="shared" si="106"/>
        <v>-8.2383434106281118E-3</v>
      </c>
      <c r="I6832" s="262"/>
      <c r="J6832" s="266">
        <v>6830</v>
      </c>
      <c r="K6832">
        <v>-8.2383434106281118E-3</v>
      </c>
      <c r="L6832" s="267">
        <v>1.0536553015507065E-2</v>
      </c>
    </row>
    <row r="6833" spans="1:12" ht="14.4" x14ac:dyDescent="0.3">
      <c r="A6833" s="8">
        <v>34229</v>
      </c>
      <c r="B6833" s="260">
        <v>459.42999300000002</v>
      </c>
      <c r="C6833" s="260">
        <v>459.42999300000002</v>
      </c>
      <c r="D6833" s="260">
        <v>457.08999599999999</v>
      </c>
      <c r="E6833" s="260">
        <v>458.82998700000002</v>
      </c>
      <c r="F6833" s="261">
        <v>458.82998700000002</v>
      </c>
      <c r="G6833" s="260">
        <v>381370000</v>
      </c>
      <c r="H6833" s="263">
        <f t="shared" si="106"/>
        <v>-1.3059791679730574E-3</v>
      </c>
      <c r="I6833" s="262"/>
      <c r="J6833" s="266">
        <v>6831</v>
      </c>
      <c r="K6833">
        <v>-1.3059791679730574E-3</v>
      </c>
      <c r="L6833" s="267">
        <v>1.0548694871068609E-2</v>
      </c>
    </row>
    <row r="6834" spans="1:12" ht="14.4" x14ac:dyDescent="0.3">
      <c r="A6834" s="8">
        <v>34228</v>
      </c>
      <c r="B6834" s="260">
        <v>461.540009</v>
      </c>
      <c r="C6834" s="260">
        <v>461.540009</v>
      </c>
      <c r="D6834" s="260">
        <v>459</v>
      </c>
      <c r="E6834" s="260">
        <v>459.42999300000002</v>
      </c>
      <c r="F6834" s="261">
        <v>459.42999300000002</v>
      </c>
      <c r="G6834" s="260">
        <v>229700000</v>
      </c>
      <c r="H6834" s="263">
        <f t="shared" si="106"/>
        <v>-4.7010679631576584E-3</v>
      </c>
      <c r="I6834" s="262"/>
      <c r="J6834" s="266">
        <v>6832</v>
      </c>
      <c r="K6834">
        <v>-4.7010679631576584E-3</v>
      </c>
      <c r="L6834" s="267">
        <v>1.0550516233988517E-2</v>
      </c>
    </row>
    <row r="6835" spans="1:12" ht="14.4" x14ac:dyDescent="0.3">
      <c r="A6835" s="8">
        <v>34227</v>
      </c>
      <c r="B6835" s="260">
        <v>459.89999399999999</v>
      </c>
      <c r="C6835" s="260">
        <v>461.959991</v>
      </c>
      <c r="D6835" s="260">
        <v>456.30999800000001</v>
      </c>
      <c r="E6835" s="260">
        <v>461.60000600000001</v>
      </c>
      <c r="F6835" s="261">
        <v>461.60000600000001</v>
      </c>
      <c r="G6835" s="260">
        <v>294410000</v>
      </c>
      <c r="H6835" s="263">
        <f t="shared" si="106"/>
        <v>3.6964818921046022E-3</v>
      </c>
      <c r="I6835" s="262"/>
      <c r="J6835" s="266">
        <v>6833</v>
      </c>
      <c r="K6835">
        <v>3.6964818921046022E-3</v>
      </c>
      <c r="L6835" s="267">
        <v>1.0557843711262267E-2</v>
      </c>
    </row>
    <row r="6836" spans="1:12" ht="14.4" x14ac:dyDescent="0.3">
      <c r="A6836" s="8">
        <v>34226</v>
      </c>
      <c r="B6836" s="260">
        <v>461.92999300000002</v>
      </c>
      <c r="C6836" s="260">
        <v>461.92999300000002</v>
      </c>
      <c r="D6836" s="260">
        <v>458.14999399999999</v>
      </c>
      <c r="E6836" s="260">
        <v>459.89999399999999</v>
      </c>
      <c r="F6836" s="261">
        <v>459.89999399999999</v>
      </c>
      <c r="G6836" s="260">
        <v>258650000</v>
      </c>
      <c r="H6836" s="263">
        <f t="shared" si="106"/>
        <v>-4.6747262462655658E-3</v>
      </c>
      <c r="I6836" s="262"/>
      <c r="J6836" s="266">
        <v>6834</v>
      </c>
      <c r="K6836">
        <v>-4.6747262462655658E-3</v>
      </c>
      <c r="L6836" s="267">
        <v>1.0568600185438084E-2</v>
      </c>
    </row>
    <row r="6837" spans="1:12" ht="14.4" x14ac:dyDescent="0.3">
      <c r="A6837" s="8">
        <v>34225</v>
      </c>
      <c r="B6837" s="260">
        <v>461.70001200000002</v>
      </c>
      <c r="C6837" s="260">
        <v>463.38000499999998</v>
      </c>
      <c r="D6837" s="260">
        <v>461.41000400000001</v>
      </c>
      <c r="E6837" s="260">
        <v>462.05999800000001</v>
      </c>
      <c r="F6837" s="261">
        <v>462.05999800000001</v>
      </c>
      <c r="G6837" s="260">
        <v>244970000</v>
      </c>
      <c r="H6837" s="263">
        <f t="shared" si="106"/>
        <v>7.3637052599760027E-4</v>
      </c>
      <c r="I6837" s="262"/>
      <c r="J6837" s="266">
        <v>6835</v>
      </c>
      <c r="K6837">
        <v>7.3637052599760027E-4</v>
      </c>
      <c r="L6837" s="267">
        <v>1.05844644130793E-2</v>
      </c>
    </row>
    <row r="6838" spans="1:12" ht="14.4" x14ac:dyDescent="0.3">
      <c r="A6838" s="8">
        <v>34222</v>
      </c>
      <c r="B6838" s="260">
        <v>457.48998999999998</v>
      </c>
      <c r="C6838" s="260">
        <v>461.85998499999999</v>
      </c>
      <c r="D6838" s="260">
        <v>457.48998999999998</v>
      </c>
      <c r="E6838" s="260">
        <v>461.72000100000002</v>
      </c>
      <c r="F6838" s="261">
        <v>461.72000100000002</v>
      </c>
      <c r="G6838" s="260">
        <v>269950000</v>
      </c>
      <c r="H6838" s="263">
        <f t="shared" si="106"/>
        <v>9.2240459016393987E-3</v>
      </c>
      <c r="I6838" s="262"/>
      <c r="J6838" s="266">
        <v>6836</v>
      </c>
      <c r="K6838">
        <v>9.2240459016393987E-3</v>
      </c>
      <c r="L6838" s="267">
        <v>1.0592724253794206E-2</v>
      </c>
    </row>
    <row r="6839" spans="1:12" ht="14.4" x14ac:dyDescent="0.3">
      <c r="A6839" s="8">
        <v>34221</v>
      </c>
      <c r="B6839" s="260">
        <v>456.64999399999999</v>
      </c>
      <c r="C6839" s="260">
        <v>458.10998499999999</v>
      </c>
      <c r="D6839" s="260">
        <v>455.17001299999998</v>
      </c>
      <c r="E6839" s="260">
        <v>457.5</v>
      </c>
      <c r="F6839" s="261">
        <v>457.5</v>
      </c>
      <c r="G6839" s="260">
        <v>258070000</v>
      </c>
      <c r="H6839" s="263">
        <f t="shared" si="106"/>
        <v>1.8613949658784132E-3</v>
      </c>
      <c r="I6839" s="262"/>
      <c r="J6839" s="266">
        <v>6837</v>
      </c>
      <c r="K6839">
        <v>1.8613949658784132E-3</v>
      </c>
      <c r="L6839" s="267">
        <v>1.0593753349405658E-2</v>
      </c>
    </row>
    <row r="6840" spans="1:12" ht="14.4" x14ac:dyDescent="0.3">
      <c r="A6840" s="8">
        <v>34220</v>
      </c>
      <c r="B6840" s="260">
        <v>458.51998900000001</v>
      </c>
      <c r="C6840" s="260">
        <v>458.52999899999998</v>
      </c>
      <c r="D6840" s="260">
        <v>453.75</v>
      </c>
      <c r="E6840" s="260">
        <v>456.64999399999999</v>
      </c>
      <c r="F6840" s="261">
        <v>456.64999399999999</v>
      </c>
      <c r="G6840" s="260">
        <v>283100000</v>
      </c>
      <c r="H6840" s="263">
        <f t="shared" si="106"/>
        <v>-4.078328196941523E-3</v>
      </c>
      <c r="I6840" s="262"/>
      <c r="J6840" s="266">
        <v>6838</v>
      </c>
      <c r="K6840">
        <v>-4.078328196941523E-3</v>
      </c>
      <c r="L6840" s="267">
        <v>1.0612444399785391E-2</v>
      </c>
    </row>
    <row r="6841" spans="1:12" ht="14.4" x14ac:dyDescent="0.3">
      <c r="A6841" s="8">
        <v>34219</v>
      </c>
      <c r="B6841" s="260">
        <v>461.33999599999999</v>
      </c>
      <c r="C6841" s="260">
        <v>462.07000699999998</v>
      </c>
      <c r="D6841" s="260">
        <v>457.95001200000002</v>
      </c>
      <c r="E6841" s="260">
        <v>458.51998900000001</v>
      </c>
      <c r="F6841" s="261">
        <v>458.51998900000001</v>
      </c>
      <c r="G6841" s="260">
        <v>229500000</v>
      </c>
      <c r="H6841" s="263">
        <f t="shared" si="106"/>
        <v>-6.1126436564151176E-3</v>
      </c>
      <c r="I6841" s="262"/>
      <c r="J6841" s="266">
        <v>6839</v>
      </c>
      <c r="K6841">
        <v>-6.1126436564151176E-3</v>
      </c>
      <c r="L6841" s="267">
        <v>1.0614027448918541E-2</v>
      </c>
    </row>
    <row r="6842" spans="1:12" ht="14.4" x14ac:dyDescent="0.3">
      <c r="A6842" s="8">
        <v>34215</v>
      </c>
      <c r="B6842" s="260">
        <v>461.29998799999998</v>
      </c>
      <c r="C6842" s="260">
        <v>462.04998799999998</v>
      </c>
      <c r="D6842" s="260">
        <v>459.91000400000001</v>
      </c>
      <c r="E6842" s="260">
        <v>461.33999599999999</v>
      </c>
      <c r="F6842" s="261">
        <v>461.33999599999999</v>
      </c>
      <c r="G6842" s="260">
        <v>197160000</v>
      </c>
      <c r="H6842" s="263">
        <f t="shared" si="106"/>
        <v>8.6728812141222654E-5</v>
      </c>
      <c r="I6842" s="262"/>
      <c r="J6842" s="266">
        <v>6840</v>
      </c>
      <c r="K6842">
        <v>8.6728812141222654E-5</v>
      </c>
      <c r="L6842" s="267">
        <v>1.0617421789003132E-2</v>
      </c>
    </row>
    <row r="6843" spans="1:12" ht="14.4" x14ac:dyDescent="0.3">
      <c r="A6843" s="8">
        <v>34214</v>
      </c>
      <c r="B6843" s="260">
        <v>463.13000499999998</v>
      </c>
      <c r="C6843" s="260">
        <v>463.540009</v>
      </c>
      <c r="D6843" s="260">
        <v>461.07000699999998</v>
      </c>
      <c r="E6843" s="260">
        <v>461.29998799999998</v>
      </c>
      <c r="F6843" s="261">
        <v>461.29998799999998</v>
      </c>
      <c r="G6843" s="260">
        <v>259870000</v>
      </c>
      <c r="H6843" s="263">
        <f t="shared" si="106"/>
        <v>-3.9943992744605489E-3</v>
      </c>
      <c r="I6843" s="262"/>
      <c r="J6843" s="266">
        <v>6841</v>
      </c>
      <c r="K6843">
        <v>-3.9943992744605489E-3</v>
      </c>
      <c r="L6843" s="267">
        <v>1.0618561196917325E-2</v>
      </c>
    </row>
    <row r="6844" spans="1:12" ht="14.4" x14ac:dyDescent="0.3">
      <c r="A6844" s="8">
        <v>34213</v>
      </c>
      <c r="B6844" s="260">
        <v>463.54998799999998</v>
      </c>
      <c r="C6844" s="260">
        <v>463.79998799999998</v>
      </c>
      <c r="D6844" s="260">
        <v>461.76998900000001</v>
      </c>
      <c r="E6844" s="260">
        <v>463.14999399999999</v>
      </c>
      <c r="F6844" s="261">
        <v>463.14999399999999</v>
      </c>
      <c r="G6844" s="260">
        <v>245040000</v>
      </c>
      <c r="H6844" s="263">
        <f t="shared" si="106"/>
        <v>-8.8446803384448821E-4</v>
      </c>
      <c r="I6844" s="262"/>
      <c r="J6844" s="266">
        <v>6842</v>
      </c>
      <c r="K6844">
        <v>-8.8446803384448821E-4</v>
      </c>
      <c r="L6844" s="267">
        <v>1.0627818951052687E-2</v>
      </c>
    </row>
    <row r="6845" spans="1:12" ht="14.4" x14ac:dyDescent="0.3">
      <c r="A6845" s="8">
        <v>34212</v>
      </c>
      <c r="B6845" s="260">
        <v>461.89999399999999</v>
      </c>
      <c r="C6845" s="260">
        <v>463.55999800000001</v>
      </c>
      <c r="D6845" s="260">
        <v>461.290009</v>
      </c>
      <c r="E6845" s="260">
        <v>463.55999800000001</v>
      </c>
      <c r="F6845" s="261">
        <v>463.55999800000001</v>
      </c>
      <c r="G6845" s="260">
        <v>252830000</v>
      </c>
      <c r="H6845" s="263">
        <f t="shared" si="106"/>
        <v>3.5938601895717172E-3</v>
      </c>
      <c r="I6845" s="262"/>
      <c r="J6845" s="266">
        <v>6843</v>
      </c>
      <c r="K6845">
        <v>3.5938601895717172E-3</v>
      </c>
      <c r="L6845" s="267">
        <v>1.0629762703622645E-2</v>
      </c>
    </row>
    <row r="6846" spans="1:12" ht="14.4" x14ac:dyDescent="0.3">
      <c r="A6846" s="8">
        <v>34211</v>
      </c>
      <c r="B6846" s="260">
        <v>460.540009</v>
      </c>
      <c r="C6846" s="260">
        <v>462.57998700000002</v>
      </c>
      <c r="D6846" s="260">
        <v>460.27999899999998</v>
      </c>
      <c r="E6846" s="260">
        <v>461.89999399999999</v>
      </c>
      <c r="F6846" s="261">
        <v>461.89999399999999</v>
      </c>
      <c r="G6846" s="260">
        <v>194180000</v>
      </c>
      <c r="H6846" s="263">
        <f t="shared" si="106"/>
        <v>2.9530224810500549E-3</v>
      </c>
      <c r="I6846" s="262"/>
      <c r="J6846" s="266">
        <v>6844</v>
      </c>
      <c r="K6846">
        <v>2.9530224810500549E-3</v>
      </c>
      <c r="L6846" s="267">
        <v>1.0633472332730983E-2</v>
      </c>
    </row>
    <row r="6847" spans="1:12" ht="14.4" x14ac:dyDescent="0.3">
      <c r="A6847" s="8">
        <v>34208</v>
      </c>
      <c r="B6847" s="260">
        <v>461.04998799999998</v>
      </c>
      <c r="C6847" s="260">
        <v>461.04998799999998</v>
      </c>
      <c r="D6847" s="260">
        <v>459.19000199999999</v>
      </c>
      <c r="E6847" s="260">
        <v>460.540009</v>
      </c>
      <c r="F6847" s="261">
        <v>460.540009</v>
      </c>
      <c r="G6847" s="260">
        <v>196140000</v>
      </c>
      <c r="H6847" s="263">
        <f t="shared" si="106"/>
        <v>-1.0845045771287931E-3</v>
      </c>
      <c r="I6847" s="262"/>
      <c r="J6847" s="266">
        <v>6845</v>
      </c>
      <c r="K6847">
        <v>-1.0845045771287931E-3</v>
      </c>
      <c r="L6847" s="267">
        <v>1.0643619146063535E-2</v>
      </c>
    </row>
    <row r="6848" spans="1:12" ht="14.4" x14ac:dyDescent="0.3">
      <c r="A6848" s="8">
        <v>34207</v>
      </c>
      <c r="B6848" s="260">
        <v>460.040009</v>
      </c>
      <c r="C6848" s="260">
        <v>462.86999500000002</v>
      </c>
      <c r="D6848" s="260">
        <v>458.82000699999998</v>
      </c>
      <c r="E6848" s="260">
        <v>461.040009</v>
      </c>
      <c r="F6848" s="261">
        <v>461.040009</v>
      </c>
      <c r="G6848" s="260">
        <v>254070000</v>
      </c>
      <c r="H6848" s="263">
        <f t="shared" si="106"/>
        <v>1.9777106255003192E-3</v>
      </c>
      <c r="I6848" s="262"/>
      <c r="J6848" s="266">
        <v>6846</v>
      </c>
      <c r="K6848">
        <v>1.9777106255003192E-3</v>
      </c>
      <c r="L6848" s="267">
        <v>1.0654141469050854E-2</v>
      </c>
    </row>
    <row r="6849" spans="1:12" ht="14.4" x14ac:dyDescent="0.3">
      <c r="A6849" s="8">
        <v>34206</v>
      </c>
      <c r="B6849" s="260">
        <v>459.75</v>
      </c>
      <c r="C6849" s="260">
        <v>462.040009</v>
      </c>
      <c r="D6849" s="260">
        <v>459.29998799999998</v>
      </c>
      <c r="E6849" s="260">
        <v>460.13000499999998</v>
      </c>
      <c r="F6849" s="261">
        <v>460.13000499999998</v>
      </c>
      <c r="G6849" s="260">
        <v>301650000</v>
      </c>
      <c r="H6849" s="263">
        <f t="shared" si="106"/>
        <v>7.8303501449280817E-4</v>
      </c>
      <c r="I6849" s="262"/>
      <c r="J6849" s="266">
        <v>6847</v>
      </c>
      <c r="K6849">
        <v>7.8303501449280817E-4</v>
      </c>
      <c r="L6849" s="267">
        <v>1.0654906050671311E-2</v>
      </c>
    </row>
    <row r="6850" spans="1:12" ht="14.4" x14ac:dyDescent="0.3">
      <c r="A6850" s="8">
        <v>34205</v>
      </c>
      <c r="B6850" s="260">
        <v>455.23001099999999</v>
      </c>
      <c r="C6850" s="260">
        <v>459.76998900000001</v>
      </c>
      <c r="D6850" s="260">
        <v>455.040009</v>
      </c>
      <c r="E6850" s="260">
        <v>459.76998900000001</v>
      </c>
      <c r="F6850" s="261">
        <v>459.76998900000001</v>
      </c>
      <c r="G6850" s="260">
        <v>270700000</v>
      </c>
      <c r="H6850" s="263">
        <f t="shared" si="106"/>
        <v>9.972932122878031E-3</v>
      </c>
      <c r="I6850" s="262"/>
      <c r="J6850" s="266">
        <v>6848</v>
      </c>
      <c r="K6850">
        <v>9.972932122878031E-3</v>
      </c>
      <c r="L6850" s="267">
        <v>1.0661504817983032E-2</v>
      </c>
    </row>
    <row r="6851" spans="1:12" ht="14.4" x14ac:dyDescent="0.3">
      <c r="A6851" s="8">
        <v>34204</v>
      </c>
      <c r="B6851" s="260">
        <v>456.11999500000002</v>
      </c>
      <c r="C6851" s="260">
        <v>456.11999500000002</v>
      </c>
      <c r="D6851" s="260">
        <v>454.290009</v>
      </c>
      <c r="E6851" s="260">
        <v>455.23001099999999</v>
      </c>
      <c r="F6851" s="261">
        <v>455.23001099999999</v>
      </c>
      <c r="G6851" s="260">
        <v>212500000</v>
      </c>
      <c r="H6851" s="263">
        <f t="shared" si="106"/>
        <v>-2.0387429670401889E-3</v>
      </c>
      <c r="I6851" s="262"/>
      <c r="J6851" s="266">
        <v>6849</v>
      </c>
      <c r="K6851">
        <v>-2.0387429670401889E-3</v>
      </c>
      <c r="L6851" s="267">
        <v>1.0665640138205031E-2</v>
      </c>
    </row>
    <row r="6852" spans="1:12" ht="14.4" x14ac:dyDescent="0.3">
      <c r="A6852" s="8">
        <v>34201</v>
      </c>
      <c r="B6852" s="260">
        <v>456.51001000000002</v>
      </c>
      <c r="C6852" s="260">
        <v>456.67999300000002</v>
      </c>
      <c r="D6852" s="260">
        <v>454.60000600000001</v>
      </c>
      <c r="E6852" s="260">
        <v>456.16000400000001</v>
      </c>
      <c r="F6852" s="261">
        <v>456.16000400000001</v>
      </c>
      <c r="G6852" s="260">
        <v>276800000</v>
      </c>
      <c r="H6852" s="263">
        <f t="shared" ref="H6852:H6915" si="107">(F6852-F6853)/F6853</f>
        <v>-5.9152335328675385E-4</v>
      </c>
      <c r="I6852" s="262"/>
      <c r="J6852" s="266">
        <v>6850</v>
      </c>
      <c r="K6852">
        <v>-5.9152335328675385E-4</v>
      </c>
      <c r="L6852" s="267">
        <v>1.0667432463266338E-2</v>
      </c>
    </row>
    <row r="6853" spans="1:12" ht="14.4" x14ac:dyDescent="0.3">
      <c r="A6853" s="8">
        <v>34200</v>
      </c>
      <c r="B6853" s="260">
        <v>456.01001000000002</v>
      </c>
      <c r="C6853" s="260">
        <v>456.76001000000002</v>
      </c>
      <c r="D6853" s="260">
        <v>455.20001200000002</v>
      </c>
      <c r="E6853" s="260">
        <v>456.42999300000002</v>
      </c>
      <c r="F6853" s="261">
        <v>456.42999300000002</v>
      </c>
      <c r="G6853" s="260">
        <v>293330000</v>
      </c>
      <c r="H6853" s="263">
        <f t="shared" si="107"/>
        <v>8.5515303987292646E-4</v>
      </c>
      <c r="I6853" s="262"/>
      <c r="J6853" s="266">
        <v>6851</v>
      </c>
      <c r="K6853">
        <v>8.5515303987292646E-4</v>
      </c>
      <c r="L6853" s="267">
        <v>1.0671299475573872E-2</v>
      </c>
    </row>
    <row r="6854" spans="1:12" ht="14.4" x14ac:dyDescent="0.3">
      <c r="A6854" s="8">
        <v>34199</v>
      </c>
      <c r="B6854" s="260">
        <v>453.209991</v>
      </c>
      <c r="C6854" s="260">
        <v>456.98998999999998</v>
      </c>
      <c r="D6854" s="260">
        <v>453.209991</v>
      </c>
      <c r="E6854" s="260">
        <v>456.040009</v>
      </c>
      <c r="F6854" s="261">
        <v>456.040009</v>
      </c>
      <c r="G6854" s="260">
        <v>312940000</v>
      </c>
      <c r="H6854" s="263">
        <f t="shared" si="107"/>
        <v>6.4220068587159994E-3</v>
      </c>
      <c r="I6854" s="262"/>
      <c r="J6854" s="266">
        <v>6852</v>
      </c>
      <c r="K6854">
        <v>6.4220068587159994E-3</v>
      </c>
      <c r="L6854" s="267">
        <v>1.0675561188404731E-2</v>
      </c>
    </row>
    <row r="6855" spans="1:12" ht="14.4" x14ac:dyDescent="0.3">
      <c r="A6855" s="8">
        <v>34198</v>
      </c>
      <c r="B6855" s="260">
        <v>452.38000499999998</v>
      </c>
      <c r="C6855" s="260">
        <v>453.70001200000002</v>
      </c>
      <c r="D6855" s="260">
        <v>451.959991</v>
      </c>
      <c r="E6855" s="260">
        <v>453.13000499999998</v>
      </c>
      <c r="F6855" s="261">
        <v>453.13000499999998</v>
      </c>
      <c r="G6855" s="260">
        <v>261320000</v>
      </c>
      <c r="H6855" s="263">
        <f t="shared" si="107"/>
        <v>1.6578982088299857E-3</v>
      </c>
      <c r="I6855" s="262"/>
      <c r="J6855" s="266">
        <v>6853</v>
      </c>
      <c r="K6855">
        <v>1.6578982088299857E-3</v>
      </c>
      <c r="L6855" s="267">
        <v>1.0680573511899315E-2</v>
      </c>
    </row>
    <row r="6856" spans="1:12" ht="14.4" x14ac:dyDescent="0.3">
      <c r="A6856" s="8">
        <v>34197</v>
      </c>
      <c r="B6856" s="260">
        <v>450.25</v>
      </c>
      <c r="C6856" s="260">
        <v>453.41000400000001</v>
      </c>
      <c r="D6856" s="260">
        <v>450.25</v>
      </c>
      <c r="E6856" s="260">
        <v>452.38000499999998</v>
      </c>
      <c r="F6856" s="261">
        <v>452.38000499999998</v>
      </c>
      <c r="G6856" s="260">
        <v>233640000</v>
      </c>
      <c r="H6856" s="263">
        <f t="shared" si="107"/>
        <v>4.9762072363195202E-3</v>
      </c>
      <c r="I6856" s="262"/>
      <c r="J6856" s="266">
        <v>6854</v>
      </c>
      <c r="K6856">
        <v>4.9762072363195202E-3</v>
      </c>
      <c r="L6856" s="267">
        <v>1.0688382581994645E-2</v>
      </c>
    </row>
    <row r="6857" spans="1:12" ht="14.4" x14ac:dyDescent="0.3">
      <c r="A6857" s="8">
        <v>34194</v>
      </c>
      <c r="B6857" s="260">
        <v>448.97000100000002</v>
      </c>
      <c r="C6857" s="260">
        <v>450.25</v>
      </c>
      <c r="D6857" s="260">
        <v>448.97000100000002</v>
      </c>
      <c r="E6857" s="260">
        <v>450.14001500000001</v>
      </c>
      <c r="F6857" s="261">
        <v>450.14001500000001</v>
      </c>
      <c r="G6857" s="260">
        <v>214370000</v>
      </c>
      <c r="H6857" s="263">
        <f t="shared" si="107"/>
        <v>2.6283500170508579E-3</v>
      </c>
      <c r="I6857" s="262"/>
      <c r="J6857" s="266">
        <v>6855</v>
      </c>
      <c r="K6857">
        <v>2.6283500170508579E-3</v>
      </c>
      <c r="L6857" s="267">
        <v>1.0696164071379183E-2</v>
      </c>
    </row>
    <row r="6858" spans="1:12" ht="14.4" x14ac:dyDescent="0.3">
      <c r="A6858" s="8">
        <v>34193</v>
      </c>
      <c r="B6858" s="260">
        <v>450.47000100000002</v>
      </c>
      <c r="C6858" s="260">
        <v>451.63000499999998</v>
      </c>
      <c r="D6858" s="260">
        <v>447.52999899999998</v>
      </c>
      <c r="E6858" s="260">
        <v>448.959991</v>
      </c>
      <c r="F6858" s="261">
        <v>448.959991</v>
      </c>
      <c r="G6858" s="260">
        <v>278530000</v>
      </c>
      <c r="H6858" s="263">
        <f t="shared" si="107"/>
        <v>-3.329929472027184E-3</v>
      </c>
      <c r="I6858" s="262"/>
      <c r="J6858" s="266">
        <v>6856</v>
      </c>
      <c r="K6858">
        <v>-3.329929472027184E-3</v>
      </c>
      <c r="L6858" s="267">
        <v>1.0702509356260173E-2</v>
      </c>
    </row>
    <row r="6859" spans="1:12" ht="14.4" x14ac:dyDescent="0.3">
      <c r="A6859" s="8">
        <v>34192</v>
      </c>
      <c r="B6859" s="260">
        <v>449.60000600000001</v>
      </c>
      <c r="C6859" s="260">
        <v>451</v>
      </c>
      <c r="D6859" s="260">
        <v>449.60000600000001</v>
      </c>
      <c r="E6859" s="260">
        <v>450.459991</v>
      </c>
      <c r="F6859" s="261">
        <v>450.459991</v>
      </c>
      <c r="G6859" s="260">
        <v>268330000</v>
      </c>
      <c r="H6859" s="263">
        <f t="shared" si="107"/>
        <v>2.2471442274652493E-3</v>
      </c>
      <c r="I6859" s="262"/>
      <c r="J6859" s="266">
        <v>6857</v>
      </c>
      <c r="K6859">
        <v>2.2471442274652493E-3</v>
      </c>
      <c r="L6859" s="267">
        <v>1.0707087512718599E-2</v>
      </c>
    </row>
    <row r="6860" spans="1:12" ht="14.4" x14ac:dyDescent="0.3">
      <c r="A6860" s="8">
        <v>34191</v>
      </c>
      <c r="B6860" s="260">
        <v>450.709991</v>
      </c>
      <c r="C6860" s="260">
        <v>450.709991</v>
      </c>
      <c r="D6860" s="260">
        <v>449.10000600000001</v>
      </c>
      <c r="E6860" s="260">
        <v>449.45001200000002</v>
      </c>
      <c r="F6860" s="261">
        <v>449.45001200000002</v>
      </c>
      <c r="G6860" s="260">
        <v>255520000</v>
      </c>
      <c r="H6860" s="263">
        <f t="shared" si="107"/>
        <v>-2.81768946836688E-3</v>
      </c>
      <c r="I6860" s="262"/>
      <c r="J6860" s="266">
        <v>6858</v>
      </c>
      <c r="K6860">
        <v>-2.81768946836688E-3</v>
      </c>
      <c r="L6860" s="267">
        <v>1.0707557623559653E-2</v>
      </c>
    </row>
    <row r="6861" spans="1:12" ht="14.4" x14ac:dyDescent="0.3">
      <c r="A6861" s="8">
        <v>34190</v>
      </c>
      <c r="B6861" s="260">
        <v>448.67999300000002</v>
      </c>
      <c r="C6861" s="260">
        <v>451.51001000000002</v>
      </c>
      <c r="D6861" s="260">
        <v>448.30999800000001</v>
      </c>
      <c r="E6861" s="260">
        <v>450.72000100000002</v>
      </c>
      <c r="F6861" s="261">
        <v>450.72000100000002</v>
      </c>
      <c r="G6861" s="260">
        <v>232750000</v>
      </c>
      <c r="H6861" s="263">
        <f t="shared" si="107"/>
        <v>4.5466881336962139E-3</v>
      </c>
      <c r="I6861" s="262"/>
      <c r="J6861" s="266">
        <v>6859</v>
      </c>
      <c r="K6861">
        <v>4.5466881336962139E-3</v>
      </c>
      <c r="L6861" s="267">
        <v>1.0721688854600295E-2</v>
      </c>
    </row>
    <row r="6862" spans="1:12" ht="14.4" x14ac:dyDescent="0.3">
      <c r="A6862" s="8">
        <v>34187</v>
      </c>
      <c r="B6862" s="260">
        <v>448.13000499999998</v>
      </c>
      <c r="C6862" s="260">
        <v>449.26001000000002</v>
      </c>
      <c r="D6862" s="260">
        <v>447.86999500000002</v>
      </c>
      <c r="E6862" s="260">
        <v>448.67999300000002</v>
      </c>
      <c r="F6862" s="261">
        <v>448.67999300000002</v>
      </c>
      <c r="G6862" s="260">
        <v>221170000</v>
      </c>
      <c r="H6862" s="263">
        <f t="shared" si="107"/>
        <v>1.2272956371221823E-3</v>
      </c>
      <c r="I6862" s="262"/>
      <c r="J6862" s="266">
        <v>6860</v>
      </c>
      <c r="K6862">
        <v>1.2272956371221823E-3</v>
      </c>
      <c r="L6862" s="267">
        <v>1.0722833563164318E-2</v>
      </c>
    </row>
    <row r="6863" spans="1:12" ht="14.4" x14ac:dyDescent="0.3">
      <c r="A6863" s="8">
        <v>34186</v>
      </c>
      <c r="B6863" s="260">
        <v>448.54998799999998</v>
      </c>
      <c r="C6863" s="260">
        <v>449.60998499999999</v>
      </c>
      <c r="D6863" s="260">
        <v>446.94000199999999</v>
      </c>
      <c r="E6863" s="260">
        <v>448.13000499999998</v>
      </c>
      <c r="F6863" s="261">
        <v>448.13000499999998</v>
      </c>
      <c r="G6863" s="260">
        <v>261900000</v>
      </c>
      <c r="H6863" s="263">
        <f t="shared" si="107"/>
        <v>-9.1408568193080612E-4</v>
      </c>
      <c r="I6863" s="262"/>
      <c r="J6863" s="266">
        <v>6861</v>
      </c>
      <c r="K6863">
        <v>-9.1408568193080612E-4</v>
      </c>
      <c r="L6863" s="267">
        <v>1.0765492071433683E-2</v>
      </c>
    </row>
    <row r="6864" spans="1:12" ht="14.4" x14ac:dyDescent="0.3">
      <c r="A6864" s="8">
        <v>34185</v>
      </c>
      <c r="B6864" s="260">
        <v>449.26998900000001</v>
      </c>
      <c r="C6864" s="260">
        <v>449.72000100000002</v>
      </c>
      <c r="D6864" s="260">
        <v>447.92999300000002</v>
      </c>
      <c r="E6864" s="260">
        <v>448.540009</v>
      </c>
      <c r="F6864" s="261">
        <v>448.540009</v>
      </c>
      <c r="G6864" s="260">
        <v>230040000</v>
      </c>
      <c r="H6864" s="263">
        <f t="shared" si="107"/>
        <v>-1.6248136262669703E-3</v>
      </c>
      <c r="I6864" s="262"/>
      <c r="J6864" s="266">
        <v>6862</v>
      </c>
      <c r="K6864">
        <v>-1.6248136262669703E-3</v>
      </c>
      <c r="L6864" s="267">
        <v>1.0765697334864576E-2</v>
      </c>
    </row>
    <row r="6865" spans="1:12" ht="14.4" x14ac:dyDescent="0.3">
      <c r="A6865" s="8">
        <v>34184</v>
      </c>
      <c r="B6865" s="260">
        <v>450.14999399999999</v>
      </c>
      <c r="C6865" s="260">
        <v>450.42999300000002</v>
      </c>
      <c r="D6865" s="260">
        <v>447.58999599999999</v>
      </c>
      <c r="E6865" s="260">
        <v>449.26998900000001</v>
      </c>
      <c r="F6865" s="261">
        <v>449.26998900000001</v>
      </c>
      <c r="G6865" s="260">
        <v>253110000</v>
      </c>
      <c r="H6865" s="263">
        <f t="shared" si="107"/>
        <v>-1.9549150543807024E-3</v>
      </c>
      <c r="I6865" s="262"/>
      <c r="J6865" s="266">
        <v>6863</v>
      </c>
      <c r="K6865">
        <v>-1.9549150543807024E-3</v>
      </c>
      <c r="L6865" s="267">
        <v>1.0779287015166006E-2</v>
      </c>
    </row>
    <row r="6866" spans="1:12" ht="14.4" x14ac:dyDescent="0.3">
      <c r="A6866" s="8">
        <v>34183</v>
      </c>
      <c r="B6866" s="260">
        <v>448.13000499999998</v>
      </c>
      <c r="C6866" s="260">
        <v>450.14999399999999</v>
      </c>
      <c r="D6866" s="260">
        <v>448.02999899999998</v>
      </c>
      <c r="E6866" s="260">
        <v>450.14999399999999</v>
      </c>
      <c r="F6866" s="261">
        <v>450.14999399999999</v>
      </c>
      <c r="G6866" s="260">
        <v>230380000</v>
      </c>
      <c r="H6866" s="263">
        <f t="shared" si="107"/>
        <v>4.5075959597929835E-3</v>
      </c>
      <c r="I6866" s="262"/>
      <c r="J6866" s="266">
        <v>6864</v>
      </c>
      <c r="K6866">
        <v>4.5075959597929835E-3</v>
      </c>
      <c r="L6866" s="267">
        <v>1.078307677641312E-2</v>
      </c>
    </row>
    <row r="6867" spans="1:12" ht="14.4" x14ac:dyDescent="0.3">
      <c r="A6867" s="8">
        <v>34180</v>
      </c>
      <c r="B6867" s="260">
        <v>450.19000199999999</v>
      </c>
      <c r="C6867" s="260">
        <v>450.22000100000002</v>
      </c>
      <c r="D6867" s="260">
        <v>446.98001099999999</v>
      </c>
      <c r="E6867" s="260">
        <v>448.13000499999998</v>
      </c>
      <c r="F6867" s="261">
        <v>448.13000499999998</v>
      </c>
      <c r="G6867" s="260">
        <v>254420000</v>
      </c>
      <c r="H6867" s="263">
        <f t="shared" si="107"/>
        <v>-4.686356269686295E-3</v>
      </c>
      <c r="I6867" s="262"/>
      <c r="J6867" s="266">
        <v>6865</v>
      </c>
      <c r="K6867">
        <v>-4.686356269686295E-3</v>
      </c>
      <c r="L6867" s="267">
        <v>1.0784446647012386E-2</v>
      </c>
    </row>
    <row r="6868" spans="1:12" ht="14.4" x14ac:dyDescent="0.3">
      <c r="A6868" s="8">
        <v>34179</v>
      </c>
      <c r="B6868" s="260">
        <v>447.19000199999999</v>
      </c>
      <c r="C6868" s="260">
        <v>450.76998900000001</v>
      </c>
      <c r="D6868" s="260">
        <v>447.19000199999999</v>
      </c>
      <c r="E6868" s="260">
        <v>450.23998999999998</v>
      </c>
      <c r="F6868" s="261">
        <v>450.23998999999998</v>
      </c>
      <c r="G6868" s="260">
        <v>261240000</v>
      </c>
      <c r="H6868" s="263">
        <f t="shared" si="107"/>
        <v>6.820340317000166E-3</v>
      </c>
      <c r="I6868" s="262"/>
      <c r="J6868" s="266">
        <v>6866</v>
      </c>
      <c r="K6868">
        <v>6.820340317000166E-3</v>
      </c>
      <c r="L6868" s="267">
        <v>1.0786129000234797E-2</v>
      </c>
    </row>
    <row r="6869" spans="1:12" ht="14.4" x14ac:dyDescent="0.3">
      <c r="A6869" s="8">
        <v>34178</v>
      </c>
      <c r="B6869" s="260">
        <v>448.25</v>
      </c>
      <c r="C6869" s="260">
        <v>448.60998499999999</v>
      </c>
      <c r="D6869" s="260">
        <v>446.58999599999999</v>
      </c>
      <c r="E6869" s="260">
        <v>447.19000199999999</v>
      </c>
      <c r="F6869" s="261">
        <v>447.19000199999999</v>
      </c>
      <c r="G6869" s="260">
        <v>273100000</v>
      </c>
      <c r="H6869" s="263">
        <f t="shared" si="107"/>
        <v>-2.3424683728017772E-3</v>
      </c>
      <c r="I6869" s="262"/>
      <c r="J6869" s="266">
        <v>6867</v>
      </c>
      <c r="K6869">
        <v>-2.3424683728017772E-3</v>
      </c>
      <c r="L6869" s="267">
        <v>1.081465300706279E-2</v>
      </c>
    </row>
    <row r="6870" spans="1:12" ht="14.4" x14ac:dyDescent="0.3">
      <c r="A6870" s="8">
        <v>34177</v>
      </c>
      <c r="B6870" s="260">
        <v>449</v>
      </c>
      <c r="C6870" s="260">
        <v>449.44000199999999</v>
      </c>
      <c r="D6870" s="260">
        <v>446.76001000000002</v>
      </c>
      <c r="E6870" s="260">
        <v>448.23998999999998</v>
      </c>
      <c r="F6870" s="261">
        <v>448.23998999999998</v>
      </c>
      <c r="G6870" s="260">
        <v>256750000</v>
      </c>
      <c r="H6870" s="263">
        <f t="shared" si="107"/>
        <v>-1.8927297592262725E-3</v>
      </c>
      <c r="I6870" s="262"/>
      <c r="J6870" s="266">
        <v>6868</v>
      </c>
      <c r="K6870">
        <v>-1.8927297592262725E-3</v>
      </c>
      <c r="L6870" s="267">
        <v>1.081742933649664E-2</v>
      </c>
    </row>
    <row r="6871" spans="1:12" ht="14.4" x14ac:dyDescent="0.3">
      <c r="A6871" s="8">
        <v>34176</v>
      </c>
      <c r="B6871" s="260">
        <v>447.05999800000001</v>
      </c>
      <c r="C6871" s="260">
        <v>449.5</v>
      </c>
      <c r="D6871" s="260">
        <v>447.040009</v>
      </c>
      <c r="E6871" s="260">
        <v>449.08999599999999</v>
      </c>
      <c r="F6871" s="261">
        <v>449.08999599999999</v>
      </c>
      <c r="G6871" s="260">
        <v>222580000</v>
      </c>
      <c r="H6871" s="263">
        <f t="shared" si="107"/>
        <v>4.4508834115291364E-3</v>
      </c>
      <c r="I6871" s="262"/>
      <c r="J6871" s="266">
        <v>6869</v>
      </c>
      <c r="K6871">
        <v>4.4508834115291364E-3</v>
      </c>
      <c r="L6871" s="267">
        <v>1.0817971927265035E-2</v>
      </c>
    </row>
    <row r="6872" spans="1:12" ht="14.4" x14ac:dyDescent="0.3">
      <c r="A6872" s="8">
        <v>34173</v>
      </c>
      <c r="B6872" s="260">
        <v>444.540009</v>
      </c>
      <c r="C6872" s="260">
        <v>447.10000600000001</v>
      </c>
      <c r="D6872" s="260">
        <v>444.540009</v>
      </c>
      <c r="E6872" s="260">
        <v>447.10000600000001</v>
      </c>
      <c r="F6872" s="261">
        <v>447.10000600000001</v>
      </c>
      <c r="G6872" s="260">
        <v>222170000</v>
      </c>
      <c r="H6872" s="263">
        <f t="shared" si="107"/>
        <v>5.8266314407632459E-3</v>
      </c>
      <c r="I6872" s="262"/>
      <c r="J6872" s="266">
        <v>6870</v>
      </c>
      <c r="K6872">
        <v>5.8266314407632459E-3</v>
      </c>
      <c r="L6872" s="267">
        <v>1.0824897826097369E-2</v>
      </c>
    </row>
    <row r="6873" spans="1:12" ht="14.4" x14ac:dyDescent="0.3">
      <c r="A6873" s="8">
        <v>34172</v>
      </c>
      <c r="B6873" s="260">
        <v>447.17999300000002</v>
      </c>
      <c r="C6873" s="260">
        <v>447.23001099999999</v>
      </c>
      <c r="D6873" s="260">
        <v>443.72000100000002</v>
      </c>
      <c r="E6873" s="260">
        <v>444.51001000000002</v>
      </c>
      <c r="F6873" s="261">
        <v>444.51001000000002</v>
      </c>
      <c r="G6873" s="260">
        <v>249630000</v>
      </c>
      <c r="H6873" s="263">
        <f t="shared" si="107"/>
        <v>-5.9707121109955422E-3</v>
      </c>
      <c r="I6873" s="262"/>
      <c r="J6873" s="266">
        <v>6871</v>
      </c>
      <c r="K6873">
        <v>-5.9707121109955422E-3</v>
      </c>
      <c r="L6873" s="267">
        <v>1.0839298999797799E-2</v>
      </c>
    </row>
    <row r="6874" spans="1:12" ht="14.4" x14ac:dyDescent="0.3">
      <c r="A6874" s="8">
        <v>34171</v>
      </c>
      <c r="B6874" s="260">
        <v>447.27999899999998</v>
      </c>
      <c r="C6874" s="260">
        <v>447.5</v>
      </c>
      <c r="D6874" s="260">
        <v>445.83999599999999</v>
      </c>
      <c r="E6874" s="260">
        <v>447.17999300000002</v>
      </c>
      <c r="F6874" s="261">
        <v>447.17999300000002</v>
      </c>
      <c r="G6874" s="260">
        <v>278590000</v>
      </c>
      <c r="H6874" s="263">
        <f t="shared" si="107"/>
        <v>-2.9063736688483951E-4</v>
      </c>
      <c r="I6874" s="262"/>
      <c r="J6874" s="266">
        <v>6872</v>
      </c>
      <c r="K6874">
        <v>-2.9063736688483951E-4</v>
      </c>
      <c r="L6874" s="267">
        <v>1.0840068991465068E-2</v>
      </c>
    </row>
    <row r="6875" spans="1:12" ht="14.4" x14ac:dyDescent="0.3">
      <c r="A6875" s="8">
        <v>34170</v>
      </c>
      <c r="B6875" s="260">
        <v>446.02999899999998</v>
      </c>
      <c r="C6875" s="260">
        <v>447.63000499999998</v>
      </c>
      <c r="D6875" s="260">
        <v>443.709991</v>
      </c>
      <c r="E6875" s="260">
        <v>447.30999800000001</v>
      </c>
      <c r="F6875" s="261">
        <v>447.30999800000001</v>
      </c>
      <c r="G6875" s="260">
        <v>277420000</v>
      </c>
      <c r="H6875" s="263">
        <f t="shared" si="107"/>
        <v>2.8697598880563909E-3</v>
      </c>
      <c r="I6875" s="262"/>
      <c r="J6875" s="266">
        <v>6873</v>
      </c>
      <c r="K6875">
        <v>2.8697598880563909E-3</v>
      </c>
      <c r="L6875" s="267">
        <v>1.0842078947640275E-2</v>
      </c>
    </row>
    <row r="6876" spans="1:12" ht="14.4" x14ac:dyDescent="0.3">
      <c r="A6876" s="8">
        <v>34169</v>
      </c>
      <c r="B6876" s="260">
        <v>445.75</v>
      </c>
      <c r="C6876" s="260">
        <v>446.77999899999998</v>
      </c>
      <c r="D6876" s="260">
        <v>444.82998700000002</v>
      </c>
      <c r="E6876" s="260">
        <v>446.02999899999998</v>
      </c>
      <c r="F6876" s="261">
        <v>446.02999899999998</v>
      </c>
      <c r="G6876" s="260">
        <v>216370000</v>
      </c>
      <c r="H6876" s="263">
        <f t="shared" si="107"/>
        <v>6.2815255187880035E-4</v>
      </c>
      <c r="I6876" s="262"/>
      <c r="J6876" s="266">
        <v>6874</v>
      </c>
      <c r="K6876">
        <v>6.2815255187880035E-4</v>
      </c>
      <c r="L6876" s="267">
        <v>1.0849230126018993E-2</v>
      </c>
    </row>
    <row r="6877" spans="1:12" ht="14.4" x14ac:dyDescent="0.3">
      <c r="A6877" s="8">
        <v>34166</v>
      </c>
      <c r="B6877" s="260">
        <v>449.07000699999998</v>
      </c>
      <c r="C6877" s="260">
        <v>449.07998700000002</v>
      </c>
      <c r="D6877" s="260">
        <v>445.66000400000001</v>
      </c>
      <c r="E6877" s="260">
        <v>445.75</v>
      </c>
      <c r="F6877" s="261">
        <v>445.75</v>
      </c>
      <c r="G6877" s="260">
        <v>263100000</v>
      </c>
      <c r="H6877" s="263">
        <f t="shared" si="107"/>
        <v>-7.7245024537543347E-3</v>
      </c>
      <c r="I6877" s="262"/>
      <c r="J6877" s="266">
        <v>6875</v>
      </c>
      <c r="K6877">
        <v>-7.7245024537543347E-3</v>
      </c>
      <c r="L6877" s="267">
        <v>1.0851331816018531E-2</v>
      </c>
    </row>
    <row r="6878" spans="1:12" ht="14.4" x14ac:dyDescent="0.3">
      <c r="A6878" s="8">
        <v>34165</v>
      </c>
      <c r="B6878" s="260">
        <v>450.08999599999999</v>
      </c>
      <c r="C6878" s="260">
        <v>450.11999500000002</v>
      </c>
      <c r="D6878" s="260">
        <v>447.26001000000002</v>
      </c>
      <c r="E6878" s="260">
        <v>449.22000100000002</v>
      </c>
      <c r="F6878" s="261">
        <v>449.22000100000002</v>
      </c>
      <c r="G6878" s="260">
        <v>277810000</v>
      </c>
      <c r="H6878" s="263">
        <f t="shared" si="107"/>
        <v>-1.9107403680226113E-3</v>
      </c>
      <c r="I6878" s="262"/>
      <c r="J6878" s="266">
        <v>6876</v>
      </c>
      <c r="K6878">
        <v>-1.9107403680226113E-3</v>
      </c>
      <c r="L6878" s="267">
        <v>1.0852481284119786E-2</v>
      </c>
    </row>
    <row r="6879" spans="1:12" ht="14.4" x14ac:dyDescent="0.3">
      <c r="A6879" s="8">
        <v>34164</v>
      </c>
      <c r="B6879" s="260">
        <v>448.07998700000002</v>
      </c>
      <c r="C6879" s="260">
        <v>451.11999500000002</v>
      </c>
      <c r="D6879" s="260">
        <v>448.07998700000002</v>
      </c>
      <c r="E6879" s="260">
        <v>450.07998700000002</v>
      </c>
      <c r="F6879" s="261">
        <v>450.07998700000002</v>
      </c>
      <c r="G6879" s="260">
        <v>297430000</v>
      </c>
      <c r="H6879" s="263">
        <f t="shared" si="107"/>
        <v>4.4410520604437507E-3</v>
      </c>
      <c r="I6879" s="262"/>
      <c r="J6879" s="266">
        <v>6877</v>
      </c>
      <c r="K6879">
        <v>4.4410520604437507E-3</v>
      </c>
      <c r="L6879" s="267">
        <v>1.0870636952068729E-2</v>
      </c>
    </row>
    <row r="6880" spans="1:12" ht="14.4" x14ac:dyDescent="0.3">
      <c r="A6880" s="8">
        <v>34163</v>
      </c>
      <c r="B6880" s="260">
        <v>449</v>
      </c>
      <c r="C6880" s="260">
        <v>450.70001200000002</v>
      </c>
      <c r="D6880" s="260">
        <v>448.07000699999998</v>
      </c>
      <c r="E6880" s="260">
        <v>448.08999599999999</v>
      </c>
      <c r="F6880" s="261">
        <v>448.08999599999999</v>
      </c>
      <c r="G6880" s="260">
        <v>236720000</v>
      </c>
      <c r="H6880" s="263">
        <f t="shared" si="107"/>
        <v>-1.9823042857023882E-3</v>
      </c>
      <c r="I6880" s="262"/>
      <c r="J6880" s="266">
        <v>6878</v>
      </c>
      <c r="K6880">
        <v>-1.9823042857023882E-3</v>
      </c>
      <c r="L6880" s="267">
        <v>1.0878752906358192E-2</v>
      </c>
    </row>
    <row r="6881" spans="1:12" ht="14.4" x14ac:dyDescent="0.3">
      <c r="A6881" s="8">
        <v>34162</v>
      </c>
      <c r="B6881" s="260">
        <v>448.13000499999998</v>
      </c>
      <c r="C6881" s="260">
        <v>449.10998499999999</v>
      </c>
      <c r="D6881" s="260">
        <v>447.709991</v>
      </c>
      <c r="E6881" s="260">
        <v>448.98001099999999</v>
      </c>
      <c r="F6881" s="261">
        <v>448.98001099999999</v>
      </c>
      <c r="G6881" s="260">
        <v>202310000</v>
      </c>
      <c r="H6881" s="263">
        <f t="shared" si="107"/>
        <v>1.9415456676333508E-3</v>
      </c>
      <c r="I6881" s="262"/>
      <c r="J6881" s="266">
        <v>6879</v>
      </c>
      <c r="K6881">
        <v>1.9415456676333508E-3</v>
      </c>
      <c r="L6881" s="267">
        <v>1.0892053601088645E-2</v>
      </c>
    </row>
    <row r="6882" spans="1:12" ht="14.4" x14ac:dyDescent="0.3">
      <c r="A6882" s="8">
        <v>34159</v>
      </c>
      <c r="B6882" s="260">
        <v>448.64001500000001</v>
      </c>
      <c r="C6882" s="260">
        <v>448.94000199999999</v>
      </c>
      <c r="D6882" s="260">
        <v>446.73998999999998</v>
      </c>
      <c r="E6882" s="260">
        <v>448.10998499999999</v>
      </c>
      <c r="F6882" s="261">
        <v>448.10998499999999</v>
      </c>
      <c r="G6882" s="260">
        <v>235210000</v>
      </c>
      <c r="H6882" s="263">
        <f t="shared" si="107"/>
        <v>-1.1814149034388086E-3</v>
      </c>
      <c r="I6882" s="262"/>
      <c r="J6882" s="266">
        <v>6880</v>
      </c>
      <c r="K6882">
        <v>-1.1814149034388086E-3</v>
      </c>
      <c r="L6882" s="267">
        <v>1.0893654228054852E-2</v>
      </c>
    </row>
    <row r="6883" spans="1:12" ht="14.4" x14ac:dyDescent="0.3">
      <c r="A6883" s="8">
        <v>34158</v>
      </c>
      <c r="B6883" s="260">
        <v>442.83999599999999</v>
      </c>
      <c r="C6883" s="260">
        <v>448.64001500000001</v>
      </c>
      <c r="D6883" s="260">
        <v>442.83999599999999</v>
      </c>
      <c r="E6883" s="260">
        <v>448.64001500000001</v>
      </c>
      <c r="F6883" s="261">
        <v>448.64001500000001</v>
      </c>
      <c r="G6883" s="260">
        <v>282910000</v>
      </c>
      <c r="H6883" s="263">
        <f t="shared" si="107"/>
        <v>1.3120222592333135E-2</v>
      </c>
      <c r="I6883" s="262"/>
      <c r="J6883" s="266">
        <v>6881</v>
      </c>
      <c r="K6883">
        <v>1.3120222592333135E-2</v>
      </c>
      <c r="L6883" s="267">
        <v>1.0894486847997195E-2</v>
      </c>
    </row>
    <row r="6884" spans="1:12" ht="14.4" x14ac:dyDescent="0.3">
      <c r="A6884" s="8">
        <v>34157</v>
      </c>
      <c r="B6884" s="260">
        <v>441.39999399999999</v>
      </c>
      <c r="C6884" s="260">
        <v>443.63000499999998</v>
      </c>
      <c r="D6884" s="260">
        <v>441.39999399999999</v>
      </c>
      <c r="E6884" s="260">
        <v>442.82998700000002</v>
      </c>
      <c r="F6884" s="261">
        <v>442.82998700000002</v>
      </c>
      <c r="G6884" s="260">
        <v>253170000</v>
      </c>
      <c r="H6884" s="263">
        <f t="shared" si="107"/>
        <v>3.1714972299129486E-3</v>
      </c>
      <c r="I6884" s="262"/>
      <c r="J6884" s="266">
        <v>6882</v>
      </c>
      <c r="K6884">
        <v>3.1714972299129486E-3</v>
      </c>
      <c r="L6884" s="267">
        <v>1.0898901979033268E-2</v>
      </c>
    </row>
    <row r="6885" spans="1:12" ht="14.4" x14ac:dyDescent="0.3">
      <c r="A6885" s="8">
        <v>34156</v>
      </c>
      <c r="B6885" s="260">
        <v>445.85998499999999</v>
      </c>
      <c r="C6885" s="260">
        <v>446.86999500000002</v>
      </c>
      <c r="D6885" s="260">
        <v>441.42001299999998</v>
      </c>
      <c r="E6885" s="260">
        <v>441.42999300000002</v>
      </c>
      <c r="F6885" s="261">
        <v>441.42999300000002</v>
      </c>
      <c r="G6885" s="260">
        <v>234810000</v>
      </c>
      <c r="H6885" s="263">
        <f t="shared" si="107"/>
        <v>-9.8914476932660846E-3</v>
      </c>
      <c r="I6885" s="262"/>
      <c r="J6885" s="266">
        <v>6883</v>
      </c>
      <c r="K6885">
        <v>-9.8914476932660846E-3</v>
      </c>
      <c r="L6885" s="267">
        <v>1.0915579310363192E-2</v>
      </c>
    </row>
    <row r="6886" spans="1:12" ht="14.4" x14ac:dyDescent="0.3">
      <c r="A6886" s="8">
        <v>34152</v>
      </c>
      <c r="B6886" s="260">
        <v>449.01998900000001</v>
      </c>
      <c r="C6886" s="260">
        <v>449.01998900000001</v>
      </c>
      <c r="D6886" s="260">
        <v>445.20001200000002</v>
      </c>
      <c r="E6886" s="260">
        <v>445.83999599999999</v>
      </c>
      <c r="F6886" s="261">
        <v>445.83999599999999</v>
      </c>
      <c r="G6886" s="260">
        <v>220750000</v>
      </c>
      <c r="H6886" s="263">
        <f t="shared" si="107"/>
        <v>-7.0820744686268845E-3</v>
      </c>
      <c r="I6886" s="262"/>
      <c r="J6886" s="266">
        <v>6884</v>
      </c>
      <c r="K6886">
        <v>-7.0820744686268845E-3</v>
      </c>
      <c r="L6886" s="267">
        <v>1.0917162154086602E-2</v>
      </c>
    </row>
    <row r="6887" spans="1:12" ht="14.4" x14ac:dyDescent="0.3">
      <c r="A6887" s="8">
        <v>34151</v>
      </c>
      <c r="B6887" s="260">
        <v>450.540009</v>
      </c>
      <c r="C6887" s="260">
        <v>451.14999399999999</v>
      </c>
      <c r="D6887" s="260">
        <v>448.709991</v>
      </c>
      <c r="E6887" s="260">
        <v>449.01998900000001</v>
      </c>
      <c r="F6887" s="261">
        <v>449.01998900000001</v>
      </c>
      <c r="G6887" s="260">
        <v>292040000</v>
      </c>
      <c r="H6887" s="263">
        <f t="shared" si="107"/>
        <v>-3.3516303095278807E-3</v>
      </c>
      <c r="I6887" s="262"/>
      <c r="J6887" s="266">
        <v>6885</v>
      </c>
      <c r="K6887">
        <v>-3.3516303095278807E-3</v>
      </c>
      <c r="L6887" s="267">
        <v>1.0918212826308456E-2</v>
      </c>
    </row>
    <row r="6888" spans="1:12" ht="14.4" x14ac:dyDescent="0.3">
      <c r="A6888" s="8">
        <v>34150</v>
      </c>
      <c r="B6888" s="260">
        <v>450.69000199999999</v>
      </c>
      <c r="C6888" s="260">
        <v>451.47000100000002</v>
      </c>
      <c r="D6888" s="260">
        <v>450.14999399999999</v>
      </c>
      <c r="E6888" s="260">
        <v>450.52999899999998</v>
      </c>
      <c r="F6888" s="261">
        <v>450.52999899999998</v>
      </c>
      <c r="G6888" s="260">
        <v>281120000</v>
      </c>
      <c r="H6888" s="263">
        <f t="shared" si="107"/>
        <v>-3.5501785992585086E-4</v>
      </c>
      <c r="I6888" s="262"/>
      <c r="J6888" s="266">
        <v>6886</v>
      </c>
      <c r="K6888">
        <v>-3.5501785992585086E-4</v>
      </c>
      <c r="L6888" s="267">
        <v>1.0923001515586115E-2</v>
      </c>
    </row>
    <row r="6889" spans="1:12" ht="14.4" x14ac:dyDescent="0.3">
      <c r="A6889" s="8">
        <v>34149</v>
      </c>
      <c r="B6889" s="260">
        <v>451.89001500000001</v>
      </c>
      <c r="C6889" s="260">
        <v>451.89999399999999</v>
      </c>
      <c r="D6889" s="260">
        <v>449.67001299999998</v>
      </c>
      <c r="E6889" s="260">
        <v>450.69000199999999</v>
      </c>
      <c r="F6889" s="261">
        <v>450.69000199999999</v>
      </c>
      <c r="G6889" s="260">
        <v>276310000</v>
      </c>
      <c r="H6889" s="263">
        <f t="shared" si="107"/>
        <v>-2.5672324545681535E-3</v>
      </c>
      <c r="I6889" s="262"/>
      <c r="J6889" s="266">
        <v>6887</v>
      </c>
      <c r="K6889">
        <v>-2.5672324545681535E-3</v>
      </c>
      <c r="L6889" s="267">
        <v>1.0925582944070271E-2</v>
      </c>
    </row>
    <row r="6890" spans="1:12" ht="14.4" x14ac:dyDescent="0.3">
      <c r="A6890" s="8">
        <v>34148</v>
      </c>
      <c r="B6890" s="260">
        <v>447.60000600000001</v>
      </c>
      <c r="C6890" s="260">
        <v>451.89999399999999</v>
      </c>
      <c r="D6890" s="260">
        <v>447.60000600000001</v>
      </c>
      <c r="E6890" s="260">
        <v>451.85000600000001</v>
      </c>
      <c r="F6890" s="261">
        <v>451.85000600000001</v>
      </c>
      <c r="G6890" s="260">
        <v>242090000</v>
      </c>
      <c r="H6890" s="263">
        <f t="shared" si="107"/>
        <v>9.4950847699497125E-3</v>
      </c>
      <c r="I6890" s="262"/>
      <c r="J6890" s="266">
        <v>6888</v>
      </c>
      <c r="K6890">
        <v>9.4950847699497125E-3</v>
      </c>
      <c r="L6890" s="267">
        <v>1.0926475490383414E-2</v>
      </c>
    </row>
    <row r="6891" spans="1:12" ht="14.4" x14ac:dyDescent="0.3">
      <c r="A6891" s="8">
        <v>34145</v>
      </c>
      <c r="B6891" s="260">
        <v>446.61999500000002</v>
      </c>
      <c r="C6891" s="260">
        <v>448.64001500000001</v>
      </c>
      <c r="D6891" s="260">
        <v>446.61999500000002</v>
      </c>
      <c r="E6891" s="260">
        <v>447.60000600000001</v>
      </c>
      <c r="F6891" s="261">
        <v>447.60000600000001</v>
      </c>
      <c r="G6891" s="260">
        <v>210430000</v>
      </c>
      <c r="H6891" s="263">
        <f t="shared" si="107"/>
        <v>2.1942837557015118E-3</v>
      </c>
      <c r="I6891" s="262"/>
      <c r="J6891" s="266">
        <v>6889</v>
      </c>
      <c r="K6891">
        <v>2.1942837557015118E-3</v>
      </c>
      <c r="L6891" s="267">
        <v>1.0938977608159015E-2</v>
      </c>
    </row>
    <row r="6892" spans="1:12" ht="14.4" x14ac:dyDescent="0.3">
      <c r="A6892" s="8">
        <v>34144</v>
      </c>
      <c r="B6892" s="260">
        <v>443.040009</v>
      </c>
      <c r="C6892" s="260">
        <v>447.209991</v>
      </c>
      <c r="D6892" s="260">
        <v>442.5</v>
      </c>
      <c r="E6892" s="260">
        <v>446.61999500000002</v>
      </c>
      <c r="F6892" s="261">
        <v>446.61999500000002</v>
      </c>
      <c r="G6892" s="260">
        <v>267450000</v>
      </c>
      <c r="H6892" s="263">
        <f t="shared" si="107"/>
        <v>7.7393284697790284E-3</v>
      </c>
      <c r="I6892" s="262"/>
      <c r="J6892" s="266">
        <v>6890</v>
      </c>
      <c r="K6892">
        <v>7.7393284697790284E-3</v>
      </c>
      <c r="L6892" s="267">
        <v>1.0939196979821644E-2</v>
      </c>
    </row>
    <row r="6893" spans="1:12" ht="14.4" x14ac:dyDescent="0.3">
      <c r="A6893" s="8">
        <v>34143</v>
      </c>
      <c r="B6893" s="260">
        <v>445.959991</v>
      </c>
      <c r="C6893" s="260">
        <v>445.959991</v>
      </c>
      <c r="D6893" s="260">
        <v>443.19000199999999</v>
      </c>
      <c r="E6893" s="260">
        <v>443.19000199999999</v>
      </c>
      <c r="F6893" s="261">
        <v>443.19000199999999</v>
      </c>
      <c r="G6893" s="260">
        <v>278260000</v>
      </c>
      <c r="H6893" s="263">
        <f t="shared" si="107"/>
        <v>-6.1444420492254969E-3</v>
      </c>
      <c r="I6893" s="262"/>
      <c r="J6893" s="266">
        <v>6891</v>
      </c>
      <c r="K6893">
        <v>-6.1444420492254969E-3</v>
      </c>
      <c r="L6893" s="267">
        <v>1.0941426018481153E-2</v>
      </c>
    </row>
    <row r="6894" spans="1:12" ht="14.4" x14ac:dyDescent="0.3">
      <c r="A6894" s="8">
        <v>34142</v>
      </c>
      <c r="B6894" s="260">
        <v>446.25</v>
      </c>
      <c r="C6894" s="260">
        <v>446.290009</v>
      </c>
      <c r="D6894" s="260">
        <v>444.94000199999999</v>
      </c>
      <c r="E6894" s="260">
        <v>445.92999300000002</v>
      </c>
      <c r="F6894" s="261">
        <v>445.92999300000002</v>
      </c>
      <c r="G6894" s="260">
        <v>259530000</v>
      </c>
      <c r="H6894" s="263">
        <f t="shared" si="107"/>
        <v>-6.4992156189789499E-4</v>
      </c>
      <c r="I6894" s="262"/>
      <c r="J6894" s="266">
        <v>6892</v>
      </c>
      <c r="K6894">
        <v>-6.4992156189789499E-4</v>
      </c>
      <c r="L6894" s="267">
        <v>1.0948731267816017E-2</v>
      </c>
    </row>
    <row r="6895" spans="1:12" ht="14.4" x14ac:dyDescent="0.3">
      <c r="A6895" s="8">
        <v>34141</v>
      </c>
      <c r="B6895" s="260">
        <v>443.67999300000002</v>
      </c>
      <c r="C6895" s="260">
        <v>446.22000100000002</v>
      </c>
      <c r="D6895" s="260">
        <v>443.67999300000002</v>
      </c>
      <c r="E6895" s="260">
        <v>446.22000100000002</v>
      </c>
      <c r="F6895" s="261">
        <v>446.22000100000002</v>
      </c>
      <c r="G6895" s="260">
        <v>223650000</v>
      </c>
      <c r="H6895" s="263">
        <f t="shared" si="107"/>
        <v>5.7248648577219036E-3</v>
      </c>
      <c r="I6895" s="262"/>
      <c r="J6895" s="266">
        <v>6893</v>
      </c>
      <c r="K6895">
        <v>5.7248648577219036E-3</v>
      </c>
      <c r="L6895" s="267">
        <v>1.0959447386074003E-2</v>
      </c>
    </row>
    <row r="6896" spans="1:12" ht="14.4" x14ac:dyDescent="0.3">
      <c r="A6896" s="8">
        <v>34138</v>
      </c>
      <c r="B6896" s="260">
        <v>448.540009</v>
      </c>
      <c r="C6896" s="260">
        <v>448.58999599999999</v>
      </c>
      <c r="D6896" s="260">
        <v>443.67999300000002</v>
      </c>
      <c r="E6896" s="260">
        <v>443.67999300000002</v>
      </c>
      <c r="F6896" s="261">
        <v>443.67999300000002</v>
      </c>
      <c r="G6896" s="260">
        <v>300500000</v>
      </c>
      <c r="H6896" s="263">
        <f t="shared" si="107"/>
        <v>-1.0835189509259525E-2</v>
      </c>
      <c r="I6896" s="262"/>
      <c r="J6896" s="266">
        <v>6894</v>
      </c>
      <c r="K6896">
        <v>-1.0835189509259525E-2</v>
      </c>
      <c r="L6896" s="267">
        <v>1.0960550233505631E-2</v>
      </c>
    </row>
    <row r="6897" spans="1:12" ht="14.4" x14ac:dyDescent="0.3">
      <c r="A6897" s="8">
        <v>34137</v>
      </c>
      <c r="B6897" s="260">
        <v>447.42999300000002</v>
      </c>
      <c r="C6897" s="260">
        <v>448.98001099999999</v>
      </c>
      <c r="D6897" s="260">
        <v>446.91000400000001</v>
      </c>
      <c r="E6897" s="260">
        <v>448.540009</v>
      </c>
      <c r="F6897" s="261">
        <v>448.540009</v>
      </c>
      <c r="G6897" s="260">
        <v>239810000</v>
      </c>
      <c r="H6897" s="263">
        <f t="shared" si="107"/>
        <v>2.480870789544887E-3</v>
      </c>
      <c r="I6897" s="262"/>
      <c r="J6897" s="266">
        <v>6895</v>
      </c>
      <c r="K6897">
        <v>2.480870789544887E-3</v>
      </c>
      <c r="L6897" s="267">
        <v>1.0976067206399005E-2</v>
      </c>
    </row>
    <row r="6898" spans="1:12" ht="14.4" x14ac:dyDescent="0.3">
      <c r="A6898" s="8">
        <v>34136</v>
      </c>
      <c r="B6898" s="260">
        <v>446.26998900000001</v>
      </c>
      <c r="C6898" s="260">
        <v>447.42999300000002</v>
      </c>
      <c r="D6898" s="260">
        <v>443.60998499999999</v>
      </c>
      <c r="E6898" s="260">
        <v>447.42999300000002</v>
      </c>
      <c r="F6898" s="261">
        <v>447.42999300000002</v>
      </c>
      <c r="G6898" s="260">
        <v>267500000</v>
      </c>
      <c r="H6898" s="263">
        <f t="shared" si="107"/>
        <v>2.5993323068829862E-3</v>
      </c>
      <c r="I6898" s="262"/>
      <c r="J6898" s="266">
        <v>6896</v>
      </c>
      <c r="K6898">
        <v>2.5993323068829862E-3</v>
      </c>
      <c r="L6898" s="267">
        <v>1.0978886161193507E-2</v>
      </c>
    </row>
    <row r="6899" spans="1:12" ht="14.4" x14ac:dyDescent="0.3">
      <c r="A6899" s="8">
        <v>34135</v>
      </c>
      <c r="B6899" s="260">
        <v>447.73001099999999</v>
      </c>
      <c r="C6899" s="260">
        <v>448.27999899999998</v>
      </c>
      <c r="D6899" s="260">
        <v>446.17999300000002</v>
      </c>
      <c r="E6899" s="260">
        <v>446.26998900000001</v>
      </c>
      <c r="F6899" s="261">
        <v>446.26998900000001</v>
      </c>
      <c r="G6899" s="260">
        <v>234110000</v>
      </c>
      <c r="H6899" s="263">
        <f t="shared" si="107"/>
        <v>-3.216372269878589E-3</v>
      </c>
      <c r="I6899" s="262"/>
      <c r="J6899" s="266">
        <v>6897</v>
      </c>
      <c r="K6899">
        <v>-3.216372269878589E-3</v>
      </c>
      <c r="L6899" s="267">
        <v>1.0982987950876637E-2</v>
      </c>
    </row>
    <row r="6900" spans="1:12" ht="14.4" x14ac:dyDescent="0.3">
      <c r="A6900" s="8">
        <v>34134</v>
      </c>
      <c r="B6900" s="260">
        <v>447.26001000000002</v>
      </c>
      <c r="C6900" s="260">
        <v>448.64001500000001</v>
      </c>
      <c r="D6900" s="260">
        <v>447.23001099999999</v>
      </c>
      <c r="E6900" s="260">
        <v>447.709991</v>
      </c>
      <c r="F6900" s="261">
        <v>447.709991</v>
      </c>
      <c r="G6900" s="260">
        <v>210440000</v>
      </c>
      <c r="H6900" s="263">
        <f t="shared" si="107"/>
        <v>1.0060836872046301E-3</v>
      </c>
      <c r="I6900" s="262"/>
      <c r="J6900" s="266">
        <v>6898</v>
      </c>
      <c r="K6900">
        <v>1.0060836872046301E-3</v>
      </c>
      <c r="L6900" s="267">
        <v>1.0985512551281832E-2</v>
      </c>
    </row>
    <row r="6901" spans="1:12" ht="14.4" x14ac:dyDescent="0.3">
      <c r="A6901" s="8">
        <v>34131</v>
      </c>
      <c r="B6901" s="260">
        <v>445.38000499999998</v>
      </c>
      <c r="C6901" s="260">
        <v>448.19000199999999</v>
      </c>
      <c r="D6901" s="260">
        <v>445.38000499999998</v>
      </c>
      <c r="E6901" s="260">
        <v>447.26001000000002</v>
      </c>
      <c r="F6901" s="261">
        <v>447.26001000000002</v>
      </c>
      <c r="G6901" s="260">
        <v>256750000</v>
      </c>
      <c r="H6901" s="263">
        <f t="shared" si="107"/>
        <v>4.2211257328447866E-3</v>
      </c>
      <c r="I6901" s="262"/>
      <c r="J6901" s="266">
        <v>6899</v>
      </c>
      <c r="K6901">
        <v>4.2211257328447866E-3</v>
      </c>
      <c r="L6901" s="267">
        <v>1.099218761987855E-2</v>
      </c>
    </row>
    <row r="6902" spans="1:12" ht="14.4" x14ac:dyDescent="0.3">
      <c r="A6902" s="8">
        <v>34130</v>
      </c>
      <c r="B6902" s="260">
        <v>445.77999899999998</v>
      </c>
      <c r="C6902" s="260">
        <v>446.22000100000002</v>
      </c>
      <c r="D6902" s="260">
        <v>444.08999599999999</v>
      </c>
      <c r="E6902" s="260">
        <v>445.38000499999998</v>
      </c>
      <c r="F6902" s="261">
        <v>445.38000499999998</v>
      </c>
      <c r="G6902" s="260">
        <v>232600000</v>
      </c>
      <c r="H6902" s="263">
        <f t="shared" si="107"/>
        <v>-8.9729014513276184E-4</v>
      </c>
      <c r="I6902" s="262"/>
      <c r="J6902" s="266">
        <v>6900</v>
      </c>
      <c r="K6902">
        <v>-8.9729014513276184E-4</v>
      </c>
      <c r="L6902" s="267">
        <v>1.1013348860111788E-2</v>
      </c>
    </row>
    <row r="6903" spans="1:12" ht="14.4" x14ac:dyDescent="0.3">
      <c r="A6903" s="8">
        <v>34129</v>
      </c>
      <c r="B6903" s="260">
        <v>444.709991</v>
      </c>
      <c r="C6903" s="260">
        <v>447.39001500000001</v>
      </c>
      <c r="D6903" s="260">
        <v>444.66000400000001</v>
      </c>
      <c r="E6903" s="260">
        <v>445.77999899999998</v>
      </c>
      <c r="F6903" s="261">
        <v>445.77999899999998</v>
      </c>
      <c r="G6903" s="260">
        <v>249030000</v>
      </c>
      <c r="H6903" s="263">
        <f t="shared" si="107"/>
        <v>2.4060804156747018E-3</v>
      </c>
      <c r="I6903" s="262"/>
      <c r="J6903" s="266">
        <v>6901</v>
      </c>
      <c r="K6903">
        <v>2.4060804156747018E-3</v>
      </c>
      <c r="L6903" s="267">
        <v>1.101732777738931E-2</v>
      </c>
    </row>
    <row r="6904" spans="1:12" ht="14.4" x14ac:dyDescent="0.3">
      <c r="A6904" s="8">
        <v>34128</v>
      </c>
      <c r="B6904" s="260">
        <v>447.64999399999999</v>
      </c>
      <c r="C6904" s="260">
        <v>447.64999399999999</v>
      </c>
      <c r="D6904" s="260">
        <v>444.30999800000001</v>
      </c>
      <c r="E6904" s="260">
        <v>444.709991</v>
      </c>
      <c r="F6904" s="261">
        <v>444.709991</v>
      </c>
      <c r="G6904" s="260">
        <v>240640000</v>
      </c>
      <c r="H6904" s="263">
        <f t="shared" si="107"/>
        <v>-6.656416240450218E-3</v>
      </c>
      <c r="I6904" s="262"/>
      <c r="J6904" s="266">
        <v>6902</v>
      </c>
      <c r="K6904">
        <v>-6.656416240450218E-3</v>
      </c>
      <c r="L6904" s="267">
        <v>1.1020778719276689E-2</v>
      </c>
    </row>
    <row r="6905" spans="1:12" ht="14.4" x14ac:dyDescent="0.3">
      <c r="A6905" s="8">
        <v>34127</v>
      </c>
      <c r="B6905" s="260">
        <v>450.07000699999998</v>
      </c>
      <c r="C6905" s="260">
        <v>450.75</v>
      </c>
      <c r="D6905" s="260">
        <v>447.32000699999998</v>
      </c>
      <c r="E6905" s="260">
        <v>447.69000199999999</v>
      </c>
      <c r="F6905" s="261">
        <v>447.69000199999999</v>
      </c>
      <c r="G6905" s="260">
        <v>236920000</v>
      </c>
      <c r="H6905" s="263">
        <f t="shared" si="107"/>
        <v>-5.2659556737588899E-3</v>
      </c>
      <c r="I6905" s="262"/>
      <c r="J6905" s="266">
        <v>6903</v>
      </c>
      <c r="K6905">
        <v>-5.2659556737588899E-3</v>
      </c>
      <c r="L6905" s="267">
        <v>1.1025706111770905E-2</v>
      </c>
    </row>
    <row r="6906" spans="1:12" ht="14.4" x14ac:dyDescent="0.3">
      <c r="A6906" s="8">
        <v>34124</v>
      </c>
      <c r="B6906" s="260">
        <v>452.42999300000002</v>
      </c>
      <c r="C6906" s="260">
        <v>452.42999300000002</v>
      </c>
      <c r="D6906" s="260">
        <v>448.92001299999998</v>
      </c>
      <c r="E6906" s="260">
        <v>450.05999800000001</v>
      </c>
      <c r="F6906" s="261">
        <v>450.05999800000001</v>
      </c>
      <c r="G6906" s="260">
        <v>226440000</v>
      </c>
      <c r="H6906" s="263">
        <f t="shared" si="107"/>
        <v>-5.3702668649089234E-3</v>
      </c>
      <c r="I6906" s="262"/>
      <c r="J6906" s="266">
        <v>6904</v>
      </c>
      <c r="K6906">
        <v>-5.3702668649089234E-3</v>
      </c>
      <c r="L6906" s="267">
        <v>1.1030344256396657E-2</v>
      </c>
    </row>
    <row r="6907" spans="1:12" ht="14.4" x14ac:dyDescent="0.3">
      <c r="A6907" s="8">
        <v>34123</v>
      </c>
      <c r="B6907" s="260">
        <v>453.83999599999999</v>
      </c>
      <c r="C6907" s="260">
        <v>453.85000600000001</v>
      </c>
      <c r="D6907" s="260">
        <v>451.11999500000002</v>
      </c>
      <c r="E6907" s="260">
        <v>452.48998999999998</v>
      </c>
      <c r="F6907" s="261">
        <v>452.48998999999998</v>
      </c>
      <c r="G6907" s="260">
        <v>285570000</v>
      </c>
      <c r="H6907" s="263">
        <f t="shared" si="107"/>
        <v>-2.996619989027895E-3</v>
      </c>
      <c r="I6907" s="262"/>
      <c r="J6907" s="266">
        <v>6905</v>
      </c>
      <c r="K6907">
        <v>-2.996619989027895E-3</v>
      </c>
      <c r="L6907" s="267">
        <v>1.1032026381792881E-2</v>
      </c>
    </row>
    <row r="6908" spans="1:12" ht="14.4" x14ac:dyDescent="0.3">
      <c r="A6908" s="8">
        <v>34122</v>
      </c>
      <c r="B6908" s="260">
        <v>453.82998700000002</v>
      </c>
      <c r="C6908" s="260">
        <v>454.52999899999998</v>
      </c>
      <c r="D6908" s="260">
        <v>452.67999300000002</v>
      </c>
      <c r="E6908" s="260">
        <v>453.85000600000001</v>
      </c>
      <c r="F6908" s="261">
        <v>453.85000600000001</v>
      </c>
      <c r="G6908" s="260">
        <v>295560000</v>
      </c>
      <c r="H6908" s="263">
        <f t="shared" si="107"/>
        <v>4.4111232341265901E-5</v>
      </c>
      <c r="I6908" s="262"/>
      <c r="J6908" s="266">
        <v>6906</v>
      </c>
      <c r="K6908">
        <v>4.4111232341265901E-5</v>
      </c>
      <c r="L6908" s="267">
        <v>1.1038276748435777E-2</v>
      </c>
    </row>
    <row r="6909" spans="1:12" ht="14.4" x14ac:dyDescent="0.3">
      <c r="A6909" s="8">
        <v>34121</v>
      </c>
      <c r="B6909" s="260">
        <v>450.23001099999999</v>
      </c>
      <c r="C6909" s="260">
        <v>455.63000499999998</v>
      </c>
      <c r="D6909" s="260">
        <v>450.23001099999999</v>
      </c>
      <c r="E6909" s="260">
        <v>453.82998700000002</v>
      </c>
      <c r="F6909" s="261">
        <v>453.82998700000002</v>
      </c>
      <c r="G6909" s="260">
        <v>229690000</v>
      </c>
      <c r="H6909" s="263">
        <f t="shared" si="107"/>
        <v>8.0854416664722477E-3</v>
      </c>
      <c r="I6909" s="262"/>
      <c r="J6909" s="266">
        <v>6907</v>
      </c>
      <c r="K6909">
        <v>8.0854416664722477E-3</v>
      </c>
      <c r="L6909" s="267">
        <v>1.1043049218292722E-2</v>
      </c>
    </row>
    <row r="6910" spans="1:12" ht="14.4" x14ac:dyDescent="0.3">
      <c r="A6910" s="8">
        <v>34117</v>
      </c>
      <c r="B6910" s="260">
        <v>452.41000400000001</v>
      </c>
      <c r="C6910" s="260">
        <v>452.41000400000001</v>
      </c>
      <c r="D6910" s="260">
        <v>447.67001299999998</v>
      </c>
      <c r="E6910" s="260">
        <v>450.19000199999999</v>
      </c>
      <c r="F6910" s="261">
        <v>450.19000199999999</v>
      </c>
      <c r="G6910" s="260">
        <v>207820000</v>
      </c>
      <c r="H6910" s="263">
        <f t="shared" si="107"/>
        <v>-4.907057713958116E-3</v>
      </c>
      <c r="I6910" s="262"/>
      <c r="J6910" s="266">
        <v>6908</v>
      </c>
      <c r="K6910">
        <v>-4.907057713958116E-3</v>
      </c>
      <c r="L6910" s="267">
        <v>1.1062113507929513E-2</v>
      </c>
    </row>
    <row r="6911" spans="1:12" ht="14.4" x14ac:dyDescent="0.3">
      <c r="A6911" s="8">
        <v>34116</v>
      </c>
      <c r="B6911" s="260">
        <v>453.44000199999999</v>
      </c>
      <c r="C6911" s="260">
        <v>454.54998799999998</v>
      </c>
      <c r="D6911" s="260">
        <v>451.14001500000001</v>
      </c>
      <c r="E6911" s="260">
        <v>452.41000400000001</v>
      </c>
      <c r="F6911" s="261">
        <v>452.41000400000001</v>
      </c>
      <c r="G6911" s="260">
        <v>300810000</v>
      </c>
      <c r="H6911" s="263">
        <f t="shared" si="107"/>
        <v>-2.2715199264664297E-3</v>
      </c>
      <c r="I6911" s="262"/>
      <c r="J6911" s="266">
        <v>6909</v>
      </c>
      <c r="K6911">
        <v>-2.2715199264664297E-3</v>
      </c>
      <c r="L6911" s="267">
        <v>1.1066049496427928E-2</v>
      </c>
    </row>
    <row r="6912" spans="1:12" ht="14.4" x14ac:dyDescent="0.3">
      <c r="A6912" s="8">
        <v>34115</v>
      </c>
      <c r="B6912" s="260">
        <v>448.85000600000001</v>
      </c>
      <c r="C6912" s="260">
        <v>453.51001000000002</v>
      </c>
      <c r="D6912" s="260">
        <v>448.82000699999998</v>
      </c>
      <c r="E6912" s="260">
        <v>453.44000199999999</v>
      </c>
      <c r="F6912" s="261">
        <v>453.44000199999999</v>
      </c>
      <c r="G6912" s="260">
        <v>274230000</v>
      </c>
      <c r="H6912" s="263">
        <f t="shared" si="107"/>
        <v>1.0226124403794673E-2</v>
      </c>
      <c r="I6912" s="262"/>
      <c r="J6912" s="266">
        <v>6910</v>
      </c>
      <c r="K6912">
        <v>1.0226124403794673E-2</v>
      </c>
      <c r="L6912" s="267">
        <v>1.1077020670818222E-2</v>
      </c>
    </row>
    <row r="6913" spans="1:12" ht="14.4" x14ac:dyDescent="0.3">
      <c r="A6913" s="8">
        <v>34114</v>
      </c>
      <c r="B6913" s="260">
        <v>448</v>
      </c>
      <c r="C6913" s="260">
        <v>449.040009</v>
      </c>
      <c r="D6913" s="260">
        <v>447.70001200000002</v>
      </c>
      <c r="E6913" s="260">
        <v>448.85000600000001</v>
      </c>
      <c r="F6913" s="261">
        <v>448.85000600000001</v>
      </c>
      <c r="G6913" s="260">
        <v>222090000</v>
      </c>
      <c r="H6913" s="263">
        <f t="shared" si="107"/>
        <v>1.8973348214285884E-3</v>
      </c>
      <c r="I6913" s="262"/>
      <c r="J6913" s="266">
        <v>6911</v>
      </c>
      <c r="K6913">
        <v>1.8973348214285884E-3</v>
      </c>
      <c r="L6913" s="267">
        <v>1.1078977856053704E-2</v>
      </c>
    </row>
    <row r="6914" spans="1:12" ht="14.4" x14ac:dyDescent="0.3">
      <c r="A6914" s="8">
        <v>34113</v>
      </c>
      <c r="B6914" s="260">
        <v>445.83999599999999</v>
      </c>
      <c r="C6914" s="260">
        <v>448.44000199999999</v>
      </c>
      <c r="D6914" s="260">
        <v>445.26001000000002</v>
      </c>
      <c r="E6914" s="260">
        <v>448</v>
      </c>
      <c r="F6914" s="261">
        <v>448</v>
      </c>
      <c r="G6914" s="260">
        <v>197990000</v>
      </c>
      <c r="H6914" s="263">
        <f t="shared" si="107"/>
        <v>4.8447963829607041E-3</v>
      </c>
      <c r="I6914" s="262"/>
      <c r="J6914" s="266">
        <v>6912</v>
      </c>
      <c r="K6914">
        <v>4.8447963829607041E-3</v>
      </c>
      <c r="L6914" s="267">
        <v>1.1085503748627854E-2</v>
      </c>
    </row>
    <row r="6915" spans="1:12" ht="14.4" x14ac:dyDescent="0.3">
      <c r="A6915" s="8">
        <v>34110</v>
      </c>
      <c r="B6915" s="260">
        <v>450.58999599999999</v>
      </c>
      <c r="C6915" s="260">
        <v>450.58999599999999</v>
      </c>
      <c r="D6915" s="260">
        <v>444.89001500000001</v>
      </c>
      <c r="E6915" s="260">
        <v>445.83999599999999</v>
      </c>
      <c r="F6915" s="261">
        <v>445.83999599999999</v>
      </c>
      <c r="G6915" s="260">
        <v>279120000</v>
      </c>
      <c r="H6915" s="263">
        <f t="shared" si="107"/>
        <v>-1.0541734264335509E-2</v>
      </c>
      <c r="I6915" s="262"/>
      <c r="J6915" s="266">
        <v>6913</v>
      </c>
      <c r="K6915">
        <v>-1.0541734264335509E-2</v>
      </c>
      <c r="L6915" s="267">
        <v>1.108760185326727E-2</v>
      </c>
    </row>
    <row r="6916" spans="1:12" ht="14.4" x14ac:dyDescent="0.3">
      <c r="A6916" s="8">
        <v>34109</v>
      </c>
      <c r="B6916" s="260">
        <v>447.57000699999998</v>
      </c>
      <c r="C6916" s="260">
        <v>450.58999599999999</v>
      </c>
      <c r="D6916" s="260">
        <v>447.35998499999999</v>
      </c>
      <c r="E6916" s="260">
        <v>450.58999599999999</v>
      </c>
      <c r="F6916" s="261">
        <v>450.58999599999999</v>
      </c>
      <c r="G6916" s="260">
        <v>289160000</v>
      </c>
      <c r="H6916" s="263">
        <f t="shared" ref="H6916:H6979" si="108">(F6916-F6917)/F6917</f>
        <v>6.7475231869145551E-3</v>
      </c>
      <c r="I6916" s="262"/>
      <c r="J6916" s="266">
        <v>6914</v>
      </c>
      <c r="K6916">
        <v>6.7475231869145551E-3</v>
      </c>
      <c r="L6916" s="267">
        <v>1.1096138822280305E-2</v>
      </c>
    </row>
    <row r="6917" spans="1:12" ht="14.4" x14ac:dyDescent="0.3">
      <c r="A6917" s="8">
        <v>34108</v>
      </c>
      <c r="B6917" s="260">
        <v>440.32000699999998</v>
      </c>
      <c r="C6917" s="260">
        <v>447.85998499999999</v>
      </c>
      <c r="D6917" s="260">
        <v>436.85998499999999</v>
      </c>
      <c r="E6917" s="260">
        <v>447.57000699999998</v>
      </c>
      <c r="F6917" s="261">
        <v>447.57000699999998</v>
      </c>
      <c r="G6917" s="260">
        <v>342420000</v>
      </c>
      <c r="H6917" s="263">
        <f t="shared" si="108"/>
        <v>1.6465297703358733E-2</v>
      </c>
      <c r="I6917" s="262"/>
      <c r="J6917" s="266">
        <v>6915</v>
      </c>
      <c r="K6917">
        <v>1.6465297703358733E-2</v>
      </c>
      <c r="L6917" s="267">
        <v>1.1104065555555003E-2</v>
      </c>
    </row>
    <row r="6918" spans="1:12" ht="14.4" x14ac:dyDescent="0.3">
      <c r="A6918" s="8">
        <v>34107</v>
      </c>
      <c r="B6918" s="260">
        <v>440.39001500000001</v>
      </c>
      <c r="C6918" s="260">
        <v>441.26001000000002</v>
      </c>
      <c r="D6918" s="260">
        <v>437.95001200000002</v>
      </c>
      <c r="E6918" s="260">
        <v>440.32000699999998</v>
      </c>
      <c r="F6918" s="261">
        <v>440.32000699999998</v>
      </c>
      <c r="G6918" s="260">
        <v>264300000</v>
      </c>
      <c r="H6918" s="263">
        <f t="shared" si="108"/>
        <v>-1.1351363754935589E-4</v>
      </c>
      <c r="I6918" s="262"/>
      <c r="J6918" s="266">
        <v>6916</v>
      </c>
      <c r="K6918">
        <v>-1.1351363754935589E-4</v>
      </c>
      <c r="L6918" s="267">
        <v>1.1107929001407732E-2</v>
      </c>
    </row>
    <row r="6919" spans="1:12" ht="14.4" x14ac:dyDescent="0.3">
      <c r="A6919" s="8">
        <v>34106</v>
      </c>
      <c r="B6919" s="260">
        <v>439.55999800000001</v>
      </c>
      <c r="C6919" s="260">
        <v>440.38000499999998</v>
      </c>
      <c r="D6919" s="260">
        <v>437.82998700000002</v>
      </c>
      <c r="E6919" s="260">
        <v>440.36999500000002</v>
      </c>
      <c r="F6919" s="261">
        <v>440.36999500000002</v>
      </c>
      <c r="G6919" s="260">
        <v>227580000</v>
      </c>
      <c r="H6919" s="263">
        <f t="shared" si="108"/>
        <v>1.8427450261295384E-3</v>
      </c>
      <c r="I6919" s="262"/>
      <c r="J6919" s="266">
        <v>6917</v>
      </c>
      <c r="K6919">
        <v>1.8427450261295384E-3</v>
      </c>
      <c r="L6919" s="267">
        <v>1.112759643916914E-2</v>
      </c>
    </row>
    <row r="6920" spans="1:12" ht="14.4" x14ac:dyDescent="0.3">
      <c r="A6920" s="8">
        <v>34103</v>
      </c>
      <c r="B6920" s="260">
        <v>439.22000100000002</v>
      </c>
      <c r="C6920" s="260">
        <v>439.82000699999998</v>
      </c>
      <c r="D6920" s="260">
        <v>438.10000600000001</v>
      </c>
      <c r="E6920" s="260">
        <v>439.55999800000001</v>
      </c>
      <c r="F6920" s="261">
        <v>439.55999800000001</v>
      </c>
      <c r="G6920" s="260">
        <v>252910000</v>
      </c>
      <c r="H6920" s="263">
        <f t="shared" si="108"/>
        <v>7.5128518483682778E-4</v>
      </c>
      <c r="I6920" s="262"/>
      <c r="J6920" s="266">
        <v>6918</v>
      </c>
      <c r="K6920">
        <v>7.5128518483682778E-4</v>
      </c>
      <c r="L6920" s="267">
        <v>1.1130615523951084E-2</v>
      </c>
    </row>
    <row r="6921" spans="1:12" ht="14.4" x14ac:dyDescent="0.3">
      <c r="A6921" s="8">
        <v>34102</v>
      </c>
      <c r="B6921" s="260">
        <v>444.75</v>
      </c>
      <c r="C6921" s="260">
        <v>444.75</v>
      </c>
      <c r="D6921" s="260">
        <v>439.23001099999999</v>
      </c>
      <c r="E6921" s="260">
        <v>439.23001099999999</v>
      </c>
      <c r="F6921" s="261">
        <v>439.23001099999999</v>
      </c>
      <c r="G6921" s="260">
        <v>293920000</v>
      </c>
      <c r="H6921" s="263">
        <f t="shared" si="108"/>
        <v>-1.2522430643590743E-2</v>
      </c>
      <c r="I6921" s="262"/>
      <c r="J6921" s="266">
        <v>6919</v>
      </c>
      <c r="K6921">
        <v>-1.2522430643590743E-2</v>
      </c>
      <c r="L6921" s="267">
        <v>1.1150066360683901E-2</v>
      </c>
    </row>
    <row r="6922" spans="1:12" ht="14.4" x14ac:dyDescent="0.3">
      <c r="A6922" s="8">
        <v>34101</v>
      </c>
      <c r="B6922" s="260">
        <v>444.32000699999998</v>
      </c>
      <c r="C6922" s="260">
        <v>445.16000400000001</v>
      </c>
      <c r="D6922" s="260">
        <v>442.86999500000002</v>
      </c>
      <c r="E6922" s="260">
        <v>444.79998799999998</v>
      </c>
      <c r="F6922" s="261">
        <v>444.79998799999998</v>
      </c>
      <c r="G6922" s="260">
        <v>255680000</v>
      </c>
      <c r="H6922" s="263">
        <f t="shared" si="108"/>
        <v>9.9019492045394268E-4</v>
      </c>
      <c r="I6922" s="262"/>
      <c r="J6922" s="266">
        <v>6920</v>
      </c>
      <c r="K6922">
        <v>9.9019492045394268E-4</v>
      </c>
      <c r="L6922" s="267">
        <v>1.1165509440962328E-2</v>
      </c>
    </row>
    <row r="6923" spans="1:12" ht="14.4" x14ac:dyDescent="0.3">
      <c r="A6923" s="8">
        <v>34100</v>
      </c>
      <c r="B6923" s="260">
        <v>442.79998799999998</v>
      </c>
      <c r="C6923" s="260">
        <v>444.57000699999998</v>
      </c>
      <c r="D6923" s="260">
        <v>441.51998900000001</v>
      </c>
      <c r="E6923" s="260">
        <v>444.35998499999999</v>
      </c>
      <c r="F6923" s="261">
        <v>444.35998499999999</v>
      </c>
      <c r="G6923" s="260">
        <v>218480000</v>
      </c>
      <c r="H6923" s="263">
        <f t="shared" si="108"/>
        <v>3.5230285507596038E-3</v>
      </c>
      <c r="I6923" s="262"/>
      <c r="J6923" s="266">
        <v>6921</v>
      </c>
      <c r="K6923">
        <v>3.5230285507596038E-3</v>
      </c>
      <c r="L6923" s="267">
        <v>1.1175432678053276E-2</v>
      </c>
    </row>
    <row r="6924" spans="1:12" ht="14.4" x14ac:dyDescent="0.3">
      <c r="A6924" s="8">
        <v>34099</v>
      </c>
      <c r="B6924" s="260">
        <v>442.33999599999999</v>
      </c>
      <c r="C6924" s="260">
        <v>445.42001299999998</v>
      </c>
      <c r="D6924" s="260">
        <v>442.04998799999998</v>
      </c>
      <c r="E6924" s="260">
        <v>442.79998799999998</v>
      </c>
      <c r="F6924" s="261">
        <v>442.79998799999998</v>
      </c>
      <c r="G6924" s="260">
        <v>235580000</v>
      </c>
      <c r="H6924" s="263">
        <f t="shared" si="108"/>
        <v>1.107797703455886E-3</v>
      </c>
      <c r="I6924" s="262"/>
      <c r="J6924" s="266">
        <v>6922</v>
      </c>
      <c r="K6924">
        <v>1.107797703455886E-3</v>
      </c>
      <c r="L6924" s="267">
        <v>1.1180203916968685E-2</v>
      </c>
    </row>
    <row r="6925" spans="1:12" ht="14.4" x14ac:dyDescent="0.3">
      <c r="A6925" s="8">
        <v>34096</v>
      </c>
      <c r="B6925" s="260">
        <v>443.27999899999998</v>
      </c>
      <c r="C6925" s="260">
        <v>443.70001200000002</v>
      </c>
      <c r="D6925" s="260">
        <v>441.69000199999999</v>
      </c>
      <c r="E6925" s="260">
        <v>442.30999800000001</v>
      </c>
      <c r="F6925" s="261">
        <v>442.30999800000001</v>
      </c>
      <c r="G6925" s="260">
        <v>223570000</v>
      </c>
      <c r="H6925" s="263">
        <f t="shared" si="108"/>
        <v>-2.1432386828670043E-3</v>
      </c>
      <c r="I6925" s="262"/>
      <c r="J6925" s="266">
        <v>6923</v>
      </c>
      <c r="K6925">
        <v>-2.1432386828670043E-3</v>
      </c>
      <c r="L6925" s="267">
        <v>1.1188902985777148E-2</v>
      </c>
    </row>
    <row r="6926" spans="1:12" ht="14.4" x14ac:dyDescent="0.3">
      <c r="A6926" s="8">
        <v>34095</v>
      </c>
      <c r="B6926" s="260">
        <v>444.60000600000001</v>
      </c>
      <c r="C6926" s="260">
        <v>444.80999800000001</v>
      </c>
      <c r="D6926" s="260">
        <v>442.89999399999999</v>
      </c>
      <c r="E6926" s="260">
        <v>443.26001000000002</v>
      </c>
      <c r="F6926" s="261">
        <v>443.26001000000002</v>
      </c>
      <c r="G6926" s="260">
        <v>255460000</v>
      </c>
      <c r="H6926" s="263">
        <f t="shared" si="108"/>
        <v>-2.834470960089912E-3</v>
      </c>
      <c r="I6926" s="262"/>
      <c r="J6926" s="266">
        <v>6924</v>
      </c>
      <c r="K6926">
        <v>-2.834470960089912E-3</v>
      </c>
      <c r="L6926" s="267">
        <v>1.1189969492607615E-2</v>
      </c>
    </row>
    <row r="6927" spans="1:12" ht="14.4" x14ac:dyDescent="0.3">
      <c r="A6927" s="8">
        <v>34094</v>
      </c>
      <c r="B6927" s="260">
        <v>443.98001099999999</v>
      </c>
      <c r="C6927" s="260">
        <v>446.08999599999999</v>
      </c>
      <c r="D6927" s="260">
        <v>443.76001000000002</v>
      </c>
      <c r="E6927" s="260">
        <v>444.51998900000001</v>
      </c>
      <c r="F6927" s="261">
        <v>444.51998900000001</v>
      </c>
      <c r="G6927" s="260">
        <v>274240000</v>
      </c>
      <c r="H6927" s="263">
        <f t="shared" si="108"/>
        <v>1.0584416455383956E-3</v>
      </c>
      <c r="I6927" s="262"/>
      <c r="J6927" s="266">
        <v>6925</v>
      </c>
      <c r="K6927">
        <v>1.0584416455383956E-3</v>
      </c>
      <c r="L6927" s="267">
        <v>1.1200166523855321E-2</v>
      </c>
    </row>
    <row r="6928" spans="1:12" ht="14.4" x14ac:dyDescent="0.3">
      <c r="A6928" s="8">
        <v>34093</v>
      </c>
      <c r="B6928" s="260">
        <v>442.57998700000002</v>
      </c>
      <c r="C6928" s="260">
        <v>445.19000199999999</v>
      </c>
      <c r="D6928" s="260">
        <v>442.45001200000002</v>
      </c>
      <c r="E6928" s="260">
        <v>444.04998799999998</v>
      </c>
      <c r="F6928" s="261">
        <v>444.04998799999998</v>
      </c>
      <c r="G6928" s="260">
        <v>268310000</v>
      </c>
      <c r="H6928" s="263">
        <f t="shared" si="108"/>
        <v>3.5935384720468038E-3</v>
      </c>
      <c r="I6928" s="262"/>
      <c r="J6928" s="266">
        <v>6926</v>
      </c>
      <c r="K6928">
        <v>3.5935384720468038E-3</v>
      </c>
      <c r="L6928" s="267">
        <v>1.120346933552036E-2</v>
      </c>
    </row>
    <row r="6929" spans="1:12" ht="14.4" x14ac:dyDescent="0.3">
      <c r="A6929" s="8">
        <v>34092</v>
      </c>
      <c r="B6929" s="260">
        <v>440.19000199999999</v>
      </c>
      <c r="C6929" s="260">
        <v>442.58999599999999</v>
      </c>
      <c r="D6929" s="260">
        <v>438.25</v>
      </c>
      <c r="E6929" s="260">
        <v>442.459991</v>
      </c>
      <c r="F6929" s="261">
        <v>442.459991</v>
      </c>
      <c r="G6929" s="260">
        <v>224970000</v>
      </c>
      <c r="H6929" s="263">
        <f t="shared" si="108"/>
        <v>5.1568390687801438E-3</v>
      </c>
      <c r="I6929" s="262"/>
      <c r="J6929" s="266">
        <v>6927</v>
      </c>
      <c r="K6929">
        <v>5.1568390687801438E-3</v>
      </c>
      <c r="L6929" s="267">
        <v>1.1212507906407073E-2</v>
      </c>
    </row>
    <row r="6930" spans="1:12" ht="14.4" x14ac:dyDescent="0.3">
      <c r="A6930" s="8">
        <v>34089</v>
      </c>
      <c r="B6930" s="260">
        <v>438.89001500000001</v>
      </c>
      <c r="C6930" s="260">
        <v>442.290009</v>
      </c>
      <c r="D6930" s="260">
        <v>438.89001500000001</v>
      </c>
      <c r="E6930" s="260">
        <v>440.19000199999999</v>
      </c>
      <c r="F6930" s="261">
        <v>440.19000199999999</v>
      </c>
      <c r="G6930" s="260">
        <v>247460000</v>
      </c>
      <c r="H6930" s="263">
        <f t="shared" si="108"/>
        <v>2.961988096265957E-3</v>
      </c>
      <c r="I6930" s="262"/>
      <c r="J6930" s="266">
        <v>6928</v>
      </c>
      <c r="K6930">
        <v>2.961988096265957E-3</v>
      </c>
      <c r="L6930" s="267">
        <v>1.1216744073810354E-2</v>
      </c>
    </row>
    <row r="6931" spans="1:12" ht="14.4" x14ac:dyDescent="0.3">
      <c r="A6931" s="8">
        <v>34088</v>
      </c>
      <c r="B6931" s="260">
        <v>438.01998900000001</v>
      </c>
      <c r="C6931" s="260">
        <v>438.959991</v>
      </c>
      <c r="D6931" s="260">
        <v>435.58999599999999</v>
      </c>
      <c r="E6931" s="260">
        <v>438.89001500000001</v>
      </c>
      <c r="F6931" s="261">
        <v>438.89001500000001</v>
      </c>
      <c r="G6931" s="260">
        <v>249760000</v>
      </c>
      <c r="H6931" s="263">
        <f t="shared" si="108"/>
        <v>1.986270083213019E-3</v>
      </c>
      <c r="I6931" s="262"/>
      <c r="J6931" s="266">
        <v>6929</v>
      </c>
      <c r="K6931">
        <v>1.986270083213019E-3</v>
      </c>
      <c r="L6931" s="267">
        <v>1.1237870889621875E-2</v>
      </c>
    </row>
    <row r="6932" spans="1:12" ht="14.4" x14ac:dyDescent="0.3">
      <c r="A6932" s="8">
        <v>34087</v>
      </c>
      <c r="B6932" s="260">
        <v>438.01001000000002</v>
      </c>
      <c r="C6932" s="260">
        <v>438.79998799999998</v>
      </c>
      <c r="D6932" s="260">
        <v>436.67999300000002</v>
      </c>
      <c r="E6932" s="260">
        <v>438.01998900000001</v>
      </c>
      <c r="F6932" s="261">
        <v>438.01998900000001</v>
      </c>
      <c r="G6932" s="260">
        <v>267980000</v>
      </c>
      <c r="H6932" s="263">
        <f t="shared" si="108"/>
        <v>2.2782584352323548E-5</v>
      </c>
      <c r="I6932" s="262"/>
      <c r="J6932" s="266">
        <v>6930</v>
      </c>
      <c r="K6932">
        <v>2.2782584352323548E-5</v>
      </c>
      <c r="L6932" s="267">
        <v>1.1248137884808006E-2</v>
      </c>
    </row>
    <row r="6933" spans="1:12" ht="14.4" x14ac:dyDescent="0.3">
      <c r="A6933" s="8">
        <v>34086</v>
      </c>
      <c r="B6933" s="260">
        <v>433.51998900000001</v>
      </c>
      <c r="C6933" s="260">
        <v>438.01998900000001</v>
      </c>
      <c r="D6933" s="260">
        <v>433.14001500000001</v>
      </c>
      <c r="E6933" s="260">
        <v>438.01001000000002</v>
      </c>
      <c r="F6933" s="261">
        <v>438.01001000000002</v>
      </c>
      <c r="G6933" s="260">
        <v>284140000</v>
      </c>
      <c r="H6933" s="263">
        <f t="shared" si="108"/>
        <v>1.0310469408141809E-2</v>
      </c>
      <c r="I6933" s="262"/>
      <c r="J6933" s="266">
        <v>6931</v>
      </c>
      <c r="K6933">
        <v>1.0310469408141809E-2</v>
      </c>
      <c r="L6933" s="267">
        <v>1.1250595741116313E-2</v>
      </c>
    </row>
    <row r="6934" spans="1:12" ht="14.4" x14ac:dyDescent="0.3">
      <c r="A6934" s="8">
        <v>34085</v>
      </c>
      <c r="B6934" s="260">
        <v>437.02999899999998</v>
      </c>
      <c r="C6934" s="260">
        <v>438.35000600000001</v>
      </c>
      <c r="D6934" s="260">
        <v>432.29998799999998</v>
      </c>
      <c r="E6934" s="260">
        <v>433.540009</v>
      </c>
      <c r="F6934" s="261">
        <v>433.540009</v>
      </c>
      <c r="G6934" s="260">
        <v>283260000</v>
      </c>
      <c r="H6934" s="263">
        <f t="shared" si="108"/>
        <v>-7.9856989405433874E-3</v>
      </c>
      <c r="I6934" s="262"/>
      <c r="J6934" s="266">
        <v>6932</v>
      </c>
      <c r="K6934">
        <v>-7.9856989405433874E-3</v>
      </c>
      <c r="L6934" s="267">
        <v>1.1264453366053842E-2</v>
      </c>
    </row>
    <row r="6935" spans="1:12" ht="14.4" x14ac:dyDescent="0.3">
      <c r="A6935" s="8">
        <v>34082</v>
      </c>
      <c r="B6935" s="260">
        <v>439.48998999999998</v>
      </c>
      <c r="C6935" s="260">
        <v>439.48998999999998</v>
      </c>
      <c r="D6935" s="260">
        <v>436.82000699999998</v>
      </c>
      <c r="E6935" s="260">
        <v>437.02999899999998</v>
      </c>
      <c r="F6935" s="261">
        <v>437.02999899999998</v>
      </c>
      <c r="G6935" s="260">
        <v>259810000</v>
      </c>
      <c r="H6935" s="263">
        <f t="shared" si="108"/>
        <v>-5.5294954029160457E-3</v>
      </c>
      <c r="I6935" s="262"/>
      <c r="J6935" s="266">
        <v>6933</v>
      </c>
      <c r="K6935">
        <v>-5.5294954029160457E-3</v>
      </c>
      <c r="L6935" s="267">
        <v>1.1267044612831258E-2</v>
      </c>
    </row>
    <row r="6936" spans="1:12" ht="14.4" x14ac:dyDescent="0.3">
      <c r="A6936" s="8">
        <v>34081</v>
      </c>
      <c r="B6936" s="260">
        <v>443.54998799999998</v>
      </c>
      <c r="C6936" s="260">
        <v>445.73001099999999</v>
      </c>
      <c r="D6936" s="260">
        <v>439.459991</v>
      </c>
      <c r="E6936" s="260">
        <v>439.459991</v>
      </c>
      <c r="F6936" s="261">
        <v>439.459991</v>
      </c>
      <c r="G6936" s="260">
        <v>310390000</v>
      </c>
      <c r="H6936" s="263">
        <f t="shared" si="108"/>
        <v>-9.3997564479435525E-3</v>
      </c>
      <c r="I6936" s="262"/>
      <c r="J6936" s="266">
        <v>6934</v>
      </c>
      <c r="K6936">
        <v>-9.3997564479435525E-3</v>
      </c>
      <c r="L6936" s="267">
        <v>1.1273449150480216E-2</v>
      </c>
    </row>
    <row r="6937" spans="1:12" ht="14.4" x14ac:dyDescent="0.3">
      <c r="A6937" s="8">
        <v>34080</v>
      </c>
      <c r="B6937" s="260">
        <v>445.08999599999999</v>
      </c>
      <c r="C6937" s="260">
        <v>445.76998900000001</v>
      </c>
      <c r="D6937" s="260">
        <v>443.07998700000002</v>
      </c>
      <c r="E6937" s="260">
        <v>443.63000499999998</v>
      </c>
      <c r="F6937" s="261">
        <v>443.63000499999998</v>
      </c>
      <c r="G6937" s="260">
        <v>287300000</v>
      </c>
      <c r="H6937" s="263">
        <f t="shared" si="108"/>
        <v>-3.3026308249477416E-3</v>
      </c>
      <c r="I6937" s="262"/>
      <c r="J6937" s="266">
        <v>6935</v>
      </c>
      <c r="K6937">
        <v>-3.3026308249477416E-3</v>
      </c>
      <c r="L6937" s="267">
        <v>1.1277349752551964E-2</v>
      </c>
    </row>
    <row r="6938" spans="1:12" ht="14.4" x14ac:dyDescent="0.3">
      <c r="A6938" s="8">
        <v>34079</v>
      </c>
      <c r="B6938" s="260">
        <v>447.459991</v>
      </c>
      <c r="C6938" s="260">
        <v>447.459991</v>
      </c>
      <c r="D6938" s="260">
        <v>441.80999800000001</v>
      </c>
      <c r="E6938" s="260">
        <v>445.10000600000001</v>
      </c>
      <c r="F6938" s="261">
        <v>445.10000600000001</v>
      </c>
      <c r="G6938" s="260">
        <v>317990000</v>
      </c>
      <c r="H6938" s="263">
        <f t="shared" si="108"/>
        <v>-5.2741810384562288E-3</v>
      </c>
      <c r="I6938" s="262"/>
      <c r="J6938" s="266">
        <v>6936</v>
      </c>
      <c r="K6938">
        <v>-5.2741810384562288E-3</v>
      </c>
      <c r="L6938" s="267">
        <v>1.12809497128052E-2</v>
      </c>
    </row>
    <row r="6939" spans="1:12" ht="14.4" x14ac:dyDescent="0.3">
      <c r="A6939" s="8">
        <v>34078</v>
      </c>
      <c r="B6939" s="260">
        <v>448.94000199999999</v>
      </c>
      <c r="C6939" s="260">
        <v>449.14001500000001</v>
      </c>
      <c r="D6939" s="260">
        <v>445.85000600000001</v>
      </c>
      <c r="E6939" s="260">
        <v>447.459991</v>
      </c>
      <c r="F6939" s="261">
        <v>447.459991</v>
      </c>
      <c r="G6939" s="260">
        <v>244710000</v>
      </c>
      <c r="H6939" s="263">
        <f t="shared" si="108"/>
        <v>-3.2966788288114955E-3</v>
      </c>
      <c r="I6939" s="262"/>
      <c r="J6939" s="266">
        <v>6937</v>
      </c>
      <c r="K6939">
        <v>-3.2966788288114955E-3</v>
      </c>
      <c r="L6939" s="267">
        <v>1.1282371490857757E-2</v>
      </c>
    </row>
    <row r="6940" spans="1:12" ht="14.4" x14ac:dyDescent="0.3">
      <c r="A6940" s="8">
        <v>34075</v>
      </c>
      <c r="B6940" s="260">
        <v>448.41000400000001</v>
      </c>
      <c r="C6940" s="260">
        <v>449.39001500000001</v>
      </c>
      <c r="D6940" s="260">
        <v>447.67001299999998</v>
      </c>
      <c r="E6940" s="260">
        <v>448.94000199999999</v>
      </c>
      <c r="F6940" s="261">
        <v>448.94000199999999</v>
      </c>
      <c r="G6940" s="260">
        <v>305160000</v>
      </c>
      <c r="H6940" s="263">
        <f t="shared" si="108"/>
        <v>1.2042997484964289E-3</v>
      </c>
      <c r="I6940" s="262"/>
      <c r="J6940" s="266">
        <v>6938</v>
      </c>
      <c r="K6940">
        <v>1.2042997484964289E-3</v>
      </c>
      <c r="L6940" s="267">
        <v>1.1305822478085351E-2</v>
      </c>
    </row>
    <row r="6941" spans="1:12" ht="14.4" x14ac:dyDescent="0.3">
      <c r="A6941" s="8">
        <v>34074</v>
      </c>
      <c r="B6941" s="260">
        <v>448.60000600000001</v>
      </c>
      <c r="C6941" s="260">
        <v>449.10998499999999</v>
      </c>
      <c r="D6941" s="260">
        <v>446.39001500000001</v>
      </c>
      <c r="E6941" s="260">
        <v>448.39999399999999</v>
      </c>
      <c r="F6941" s="261">
        <v>448.39999399999999</v>
      </c>
      <c r="G6941" s="260">
        <v>259500000</v>
      </c>
      <c r="H6941" s="263">
        <f t="shared" si="108"/>
        <v>-5.7952569358070633E-4</v>
      </c>
      <c r="I6941" s="262"/>
      <c r="J6941" s="266">
        <v>6939</v>
      </c>
      <c r="K6941">
        <v>-5.7952569358070633E-4</v>
      </c>
      <c r="L6941" s="267">
        <v>1.1314827637700498E-2</v>
      </c>
    </row>
    <row r="6942" spans="1:12" ht="14.4" x14ac:dyDescent="0.3">
      <c r="A6942" s="8">
        <v>34073</v>
      </c>
      <c r="B6942" s="260">
        <v>449.22000100000002</v>
      </c>
      <c r="C6942" s="260">
        <v>450</v>
      </c>
      <c r="D6942" s="260">
        <v>448.01998900000001</v>
      </c>
      <c r="E6942" s="260">
        <v>448.66000400000001</v>
      </c>
      <c r="F6942" s="261">
        <v>448.66000400000001</v>
      </c>
      <c r="G6942" s="260">
        <v>257340000</v>
      </c>
      <c r="H6942" s="263">
        <f t="shared" si="108"/>
        <v>-1.2465985458203358E-3</v>
      </c>
      <c r="I6942" s="262"/>
      <c r="J6942" s="266">
        <v>6940</v>
      </c>
      <c r="K6942">
        <v>-1.2465985458203358E-3</v>
      </c>
      <c r="L6942" s="267">
        <v>1.1332670951888932E-2</v>
      </c>
    </row>
    <row r="6943" spans="1:12" ht="14.4" x14ac:dyDescent="0.3">
      <c r="A6943" s="8">
        <v>34072</v>
      </c>
      <c r="B6943" s="260">
        <v>448.41000400000001</v>
      </c>
      <c r="C6943" s="260">
        <v>450.39999399999999</v>
      </c>
      <c r="D6943" s="260">
        <v>447.66000400000001</v>
      </c>
      <c r="E6943" s="260">
        <v>449.22000100000002</v>
      </c>
      <c r="F6943" s="261">
        <v>449.22000100000002</v>
      </c>
      <c r="G6943" s="260">
        <v>286690000</v>
      </c>
      <c r="H6943" s="263">
        <f t="shared" si="108"/>
        <v>1.895769140394882E-3</v>
      </c>
      <c r="I6943" s="262"/>
      <c r="J6943" s="266">
        <v>6941</v>
      </c>
      <c r="K6943">
        <v>1.895769140394882E-3</v>
      </c>
      <c r="L6943" s="267">
        <v>1.1334694439613541E-2</v>
      </c>
    </row>
    <row r="6944" spans="1:12" ht="14.4" x14ac:dyDescent="0.3">
      <c r="A6944" s="8">
        <v>34071</v>
      </c>
      <c r="B6944" s="260">
        <v>441.83999599999999</v>
      </c>
      <c r="C6944" s="260">
        <v>448.36999500000002</v>
      </c>
      <c r="D6944" s="260">
        <v>441.83999599999999</v>
      </c>
      <c r="E6944" s="260">
        <v>448.36999500000002</v>
      </c>
      <c r="F6944" s="261">
        <v>448.36999500000002</v>
      </c>
      <c r="G6944" s="260">
        <v>259690000</v>
      </c>
      <c r="H6944" s="263">
        <f t="shared" si="108"/>
        <v>1.4779103429106568E-2</v>
      </c>
      <c r="I6944" s="262"/>
      <c r="J6944" s="266">
        <v>6942</v>
      </c>
      <c r="K6944">
        <v>1.4779103429106568E-2</v>
      </c>
      <c r="L6944" s="267">
        <v>1.1338687352638245E-2</v>
      </c>
    </row>
    <row r="6945" spans="1:12" ht="14.4" x14ac:dyDescent="0.3">
      <c r="A6945" s="8">
        <v>34067</v>
      </c>
      <c r="B6945" s="260">
        <v>442.709991</v>
      </c>
      <c r="C6945" s="260">
        <v>443.76998900000001</v>
      </c>
      <c r="D6945" s="260">
        <v>440.01998900000001</v>
      </c>
      <c r="E6945" s="260">
        <v>441.83999599999999</v>
      </c>
      <c r="F6945" s="261">
        <v>441.83999599999999</v>
      </c>
      <c r="G6945" s="260">
        <v>284370000</v>
      </c>
      <c r="H6945" s="263">
        <f t="shared" si="108"/>
        <v>-2.0102883877009307E-3</v>
      </c>
      <c r="I6945" s="262"/>
      <c r="J6945" s="266">
        <v>6943</v>
      </c>
      <c r="K6945">
        <v>-2.0102883877009307E-3</v>
      </c>
      <c r="L6945" s="267">
        <v>1.1346409642179511E-2</v>
      </c>
    </row>
    <row r="6946" spans="1:12" ht="14.4" x14ac:dyDescent="0.3">
      <c r="A6946" s="8">
        <v>34066</v>
      </c>
      <c r="B6946" s="260">
        <v>441.16000400000001</v>
      </c>
      <c r="C6946" s="260">
        <v>442.73001099999999</v>
      </c>
      <c r="D6946" s="260">
        <v>440.5</v>
      </c>
      <c r="E6946" s="260">
        <v>442.73001099999999</v>
      </c>
      <c r="F6946" s="261">
        <v>442.73001099999999</v>
      </c>
      <c r="G6946" s="260">
        <v>300000000</v>
      </c>
      <c r="H6946" s="263">
        <f t="shared" si="108"/>
        <v>3.5588153635069228E-3</v>
      </c>
      <c r="I6946" s="262"/>
      <c r="J6946" s="266">
        <v>6944</v>
      </c>
      <c r="K6946">
        <v>3.5588153635069228E-3</v>
      </c>
      <c r="L6946" s="267">
        <v>1.1346462980300068E-2</v>
      </c>
    </row>
    <row r="6947" spans="1:12" ht="14.4" x14ac:dyDescent="0.3">
      <c r="A6947" s="8">
        <v>34065</v>
      </c>
      <c r="B6947" s="260">
        <v>442.290009</v>
      </c>
      <c r="C6947" s="260">
        <v>443.38000499999998</v>
      </c>
      <c r="D6947" s="260">
        <v>439.48001099999999</v>
      </c>
      <c r="E6947" s="260">
        <v>441.16000400000001</v>
      </c>
      <c r="F6947" s="261">
        <v>441.16000400000001</v>
      </c>
      <c r="G6947" s="260">
        <v>293680000</v>
      </c>
      <c r="H6947" s="263">
        <f t="shared" si="108"/>
        <v>-2.5548960568991348E-3</v>
      </c>
      <c r="I6947" s="262"/>
      <c r="J6947" s="266">
        <v>6945</v>
      </c>
      <c r="K6947">
        <v>-2.5548960568991348E-3</v>
      </c>
      <c r="L6947" s="267">
        <v>1.1348275180813881E-2</v>
      </c>
    </row>
    <row r="6948" spans="1:12" ht="14.4" x14ac:dyDescent="0.3">
      <c r="A6948" s="8">
        <v>34064</v>
      </c>
      <c r="B6948" s="260">
        <v>441.42001299999998</v>
      </c>
      <c r="C6948" s="260">
        <v>442.42999300000002</v>
      </c>
      <c r="D6948" s="260">
        <v>440.52999899999998</v>
      </c>
      <c r="E6948" s="260">
        <v>442.290009</v>
      </c>
      <c r="F6948" s="261">
        <v>442.290009</v>
      </c>
      <c r="G6948" s="260">
        <v>296080000</v>
      </c>
      <c r="H6948" s="263">
        <f t="shared" si="108"/>
        <v>2.0389994549378115E-3</v>
      </c>
      <c r="I6948" s="262"/>
      <c r="J6948" s="266">
        <v>6946</v>
      </c>
      <c r="K6948">
        <v>2.0389994549378115E-3</v>
      </c>
      <c r="L6948" s="267">
        <v>1.1348627087677064E-2</v>
      </c>
    </row>
    <row r="6949" spans="1:12" ht="14.4" x14ac:dyDescent="0.3">
      <c r="A6949" s="8">
        <v>34061</v>
      </c>
      <c r="B6949" s="260">
        <v>450.27999899999998</v>
      </c>
      <c r="C6949" s="260">
        <v>450.27999899999998</v>
      </c>
      <c r="D6949" s="260">
        <v>440.709991</v>
      </c>
      <c r="E6949" s="260">
        <v>441.39001500000001</v>
      </c>
      <c r="F6949" s="261">
        <v>441.39001500000001</v>
      </c>
      <c r="G6949" s="260">
        <v>323330000</v>
      </c>
      <c r="H6949" s="263">
        <f t="shared" si="108"/>
        <v>-1.9786749361405669E-2</v>
      </c>
      <c r="I6949" s="262"/>
      <c r="J6949" s="266">
        <v>6947</v>
      </c>
      <c r="K6949">
        <v>-1.9786749361405669E-2</v>
      </c>
      <c r="L6949" s="267">
        <v>1.1358585264856221E-2</v>
      </c>
    </row>
    <row r="6950" spans="1:12" ht="14.4" x14ac:dyDescent="0.3">
      <c r="A6950" s="8">
        <v>34060</v>
      </c>
      <c r="B6950" s="260">
        <v>451.67001299999998</v>
      </c>
      <c r="C6950" s="260">
        <v>452.63000499999998</v>
      </c>
      <c r="D6950" s="260">
        <v>449.60000600000001</v>
      </c>
      <c r="E6950" s="260">
        <v>450.29998799999998</v>
      </c>
      <c r="F6950" s="261">
        <v>450.29998799999998</v>
      </c>
      <c r="G6950" s="260">
        <v>234530000</v>
      </c>
      <c r="H6950" s="263">
        <f t="shared" si="108"/>
        <v>-3.0332432097943999E-3</v>
      </c>
      <c r="I6950" s="262"/>
      <c r="J6950" s="266">
        <v>6948</v>
      </c>
      <c r="K6950">
        <v>-3.0332432097943999E-3</v>
      </c>
      <c r="L6950" s="267">
        <v>1.1364213278559144E-2</v>
      </c>
    </row>
    <row r="6951" spans="1:12" ht="14.4" x14ac:dyDescent="0.3">
      <c r="A6951" s="8">
        <v>34059</v>
      </c>
      <c r="B6951" s="260">
        <v>451.97000100000002</v>
      </c>
      <c r="C6951" s="260">
        <v>454.88000499999998</v>
      </c>
      <c r="D6951" s="260">
        <v>451.67001299999998</v>
      </c>
      <c r="E6951" s="260">
        <v>451.67001299999998</v>
      </c>
      <c r="F6951" s="261">
        <v>451.67001299999998</v>
      </c>
      <c r="G6951" s="260">
        <v>279190000</v>
      </c>
      <c r="H6951" s="263">
        <f t="shared" si="108"/>
        <v>-6.6373431718102377E-4</v>
      </c>
      <c r="I6951" s="262"/>
      <c r="J6951" s="266">
        <v>6949</v>
      </c>
      <c r="K6951">
        <v>-6.6373431718102377E-4</v>
      </c>
      <c r="L6951" s="267">
        <v>1.1370094324499236E-2</v>
      </c>
    </row>
    <row r="6952" spans="1:12" ht="14.4" x14ac:dyDescent="0.3">
      <c r="A6952" s="8">
        <v>34058</v>
      </c>
      <c r="B6952" s="260">
        <v>450.790009</v>
      </c>
      <c r="C6952" s="260">
        <v>452.05999800000001</v>
      </c>
      <c r="D6952" s="260">
        <v>449.63000499999998</v>
      </c>
      <c r="E6952" s="260">
        <v>451.97000100000002</v>
      </c>
      <c r="F6952" s="261">
        <v>451.97000100000002</v>
      </c>
      <c r="G6952" s="260">
        <v>231190000</v>
      </c>
      <c r="H6952" s="263">
        <f t="shared" si="108"/>
        <v>2.6621381841815898E-3</v>
      </c>
      <c r="I6952" s="262"/>
      <c r="J6952" s="266">
        <v>6950</v>
      </c>
      <c r="K6952">
        <v>2.6621381841815898E-3</v>
      </c>
      <c r="L6952" s="267">
        <v>1.1370393722323034E-2</v>
      </c>
    </row>
    <row r="6953" spans="1:12" ht="14.4" x14ac:dyDescent="0.3">
      <c r="A6953" s="8">
        <v>34057</v>
      </c>
      <c r="B6953" s="260">
        <v>447.76001000000002</v>
      </c>
      <c r="C6953" s="260">
        <v>452.80999800000001</v>
      </c>
      <c r="D6953" s="260">
        <v>447.75</v>
      </c>
      <c r="E6953" s="260">
        <v>450.76998900000001</v>
      </c>
      <c r="F6953" s="261">
        <v>450.76998900000001</v>
      </c>
      <c r="G6953" s="260">
        <v>199970000</v>
      </c>
      <c r="H6953" s="263">
        <f t="shared" si="108"/>
        <v>6.6773638989624335E-3</v>
      </c>
      <c r="I6953" s="262"/>
      <c r="J6953" s="266">
        <v>6951</v>
      </c>
      <c r="K6953">
        <v>6.6773638989624335E-3</v>
      </c>
      <c r="L6953" s="267">
        <v>1.1378611805517724E-2</v>
      </c>
    </row>
    <row r="6954" spans="1:12" ht="14.4" x14ac:dyDescent="0.3">
      <c r="A6954" s="8">
        <v>34054</v>
      </c>
      <c r="B6954" s="260">
        <v>450.91000400000001</v>
      </c>
      <c r="C6954" s="260">
        <v>452.08999599999999</v>
      </c>
      <c r="D6954" s="260">
        <v>447.69000199999999</v>
      </c>
      <c r="E6954" s="260">
        <v>447.77999899999998</v>
      </c>
      <c r="F6954" s="261">
        <v>447.77999899999998</v>
      </c>
      <c r="G6954" s="260">
        <v>226650000</v>
      </c>
      <c r="H6954" s="263">
        <f t="shared" si="108"/>
        <v>-6.8754568080702707E-3</v>
      </c>
      <c r="I6954" s="262"/>
      <c r="J6954" s="266">
        <v>6952</v>
      </c>
      <c r="K6954">
        <v>-6.8754568080702707E-3</v>
      </c>
      <c r="L6954" s="267">
        <v>1.1416550758459808E-2</v>
      </c>
    </row>
    <row r="6955" spans="1:12" ht="14.4" x14ac:dyDescent="0.3">
      <c r="A6955" s="8">
        <v>34053</v>
      </c>
      <c r="B6955" s="260">
        <v>448.08999599999999</v>
      </c>
      <c r="C6955" s="260">
        <v>451.75</v>
      </c>
      <c r="D6955" s="260">
        <v>447.92999300000002</v>
      </c>
      <c r="E6955" s="260">
        <v>450.88000499999998</v>
      </c>
      <c r="F6955" s="261">
        <v>450.88000499999998</v>
      </c>
      <c r="G6955" s="260">
        <v>251530000</v>
      </c>
      <c r="H6955" s="263">
        <f t="shared" si="108"/>
        <v>6.2713369698945446E-3</v>
      </c>
      <c r="I6955" s="262"/>
      <c r="J6955" s="266">
        <v>6953</v>
      </c>
      <c r="K6955">
        <v>6.2713369698945446E-3</v>
      </c>
      <c r="L6955" s="267">
        <v>1.1422767619401995E-2</v>
      </c>
    </row>
    <row r="6956" spans="1:12" ht="14.4" x14ac:dyDescent="0.3">
      <c r="A6956" s="8">
        <v>34052</v>
      </c>
      <c r="B6956" s="260">
        <v>448.709991</v>
      </c>
      <c r="C6956" s="260">
        <v>450.89999399999999</v>
      </c>
      <c r="D6956" s="260">
        <v>446.10000600000001</v>
      </c>
      <c r="E6956" s="260">
        <v>448.07000699999998</v>
      </c>
      <c r="F6956" s="261">
        <v>448.07000699999998</v>
      </c>
      <c r="G6956" s="260">
        <v>274300000</v>
      </c>
      <c r="H6956" s="263">
        <f t="shared" si="108"/>
        <v>-1.5375768442469884E-3</v>
      </c>
      <c r="I6956" s="262"/>
      <c r="J6956" s="266">
        <v>6954</v>
      </c>
      <c r="K6956">
        <v>-1.5375768442469884E-3</v>
      </c>
      <c r="L6956" s="267">
        <v>1.1427886923097198E-2</v>
      </c>
    </row>
    <row r="6957" spans="1:12" ht="14.4" x14ac:dyDescent="0.3">
      <c r="A6957" s="8">
        <v>34051</v>
      </c>
      <c r="B6957" s="260">
        <v>448.88000499999998</v>
      </c>
      <c r="C6957" s="260">
        <v>449.79998799999998</v>
      </c>
      <c r="D6957" s="260">
        <v>448.29998799999998</v>
      </c>
      <c r="E6957" s="260">
        <v>448.76001000000002</v>
      </c>
      <c r="F6957" s="261">
        <v>448.76001000000002</v>
      </c>
      <c r="G6957" s="260">
        <v>232730000</v>
      </c>
      <c r="H6957" s="263">
        <f t="shared" si="108"/>
        <v>-2.6732088456459614E-4</v>
      </c>
      <c r="I6957" s="262"/>
      <c r="J6957" s="266">
        <v>6955</v>
      </c>
      <c r="K6957">
        <v>-2.6732088456459614E-4</v>
      </c>
      <c r="L6957" s="267">
        <v>1.1427952901825356E-2</v>
      </c>
    </row>
    <row r="6958" spans="1:12" ht="14.4" x14ac:dyDescent="0.3">
      <c r="A6958" s="8">
        <v>34050</v>
      </c>
      <c r="B6958" s="260">
        <v>450.17001299999998</v>
      </c>
      <c r="C6958" s="260">
        <v>450.17001299999998</v>
      </c>
      <c r="D6958" s="260">
        <v>446.07998700000002</v>
      </c>
      <c r="E6958" s="260">
        <v>448.88000499999998</v>
      </c>
      <c r="F6958" s="261">
        <v>448.88000499999998</v>
      </c>
      <c r="G6958" s="260">
        <v>233190000</v>
      </c>
      <c r="H6958" s="263">
        <f t="shared" si="108"/>
        <v>-2.8877071842684969E-3</v>
      </c>
      <c r="I6958" s="262"/>
      <c r="J6958" s="266">
        <v>6956</v>
      </c>
      <c r="K6958">
        <v>-2.8877071842684969E-3</v>
      </c>
      <c r="L6958" s="267">
        <v>1.1431548887515956E-2</v>
      </c>
    </row>
    <row r="6959" spans="1:12" ht="14.4" x14ac:dyDescent="0.3">
      <c r="A6959" s="8">
        <v>34047</v>
      </c>
      <c r="B6959" s="260">
        <v>451.89999399999999</v>
      </c>
      <c r="C6959" s="260">
        <v>453.32000699999998</v>
      </c>
      <c r="D6959" s="260">
        <v>449.91000400000001</v>
      </c>
      <c r="E6959" s="260">
        <v>450.17999300000002</v>
      </c>
      <c r="F6959" s="261">
        <v>450.17999300000002</v>
      </c>
      <c r="G6959" s="260">
        <v>339660000</v>
      </c>
      <c r="H6959" s="263">
        <f t="shared" si="108"/>
        <v>-3.7841553104464606E-3</v>
      </c>
      <c r="I6959" s="262"/>
      <c r="J6959" s="266">
        <v>6957</v>
      </c>
      <c r="K6959">
        <v>-3.7841553104464606E-3</v>
      </c>
      <c r="L6959" s="267">
        <v>1.1462236598314232E-2</v>
      </c>
    </row>
    <row r="6960" spans="1:12" ht="14.4" x14ac:dyDescent="0.3">
      <c r="A6960" s="8">
        <v>34046</v>
      </c>
      <c r="B6960" s="260">
        <v>448.35998499999999</v>
      </c>
      <c r="C6960" s="260">
        <v>452.39001500000001</v>
      </c>
      <c r="D6960" s="260">
        <v>448.35998499999999</v>
      </c>
      <c r="E6960" s="260">
        <v>451.89001500000001</v>
      </c>
      <c r="F6960" s="261">
        <v>451.89001500000001</v>
      </c>
      <c r="G6960" s="260">
        <v>241180000</v>
      </c>
      <c r="H6960" s="263">
        <f t="shared" si="108"/>
        <v>7.9855836719483504E-3</v>
      </c>
      <c r="I6960" s="262"/>
      <c r="J6960" s="266">
        <v>6958</v>
      </c>
      <c r="K6960">
        <v>7.9855836719483504E-3</v>
      </c>
      <c r="L6960" s="267">
        <v>1.1481904950084259E-2</v>
      </c>
    </row>
    <row r="6961" spans="1:12" ht="14.4" x14ac:dyDescent="0.3">
      <c r="A6961" s="8">
        <v>34045</v>
      </c>
      <c r="B6961" s="260">
        <v>451.35998499999999</v>
      </c>
      <c r="C6961" s="260">
        <v>451.35998499999999</v>
      </c>
      <c r="D6961" s="260">
        <v>447.98998999999998</v>
      </c>
      <c r="E6961" s="260">
        <v>448.30999800000001</v>
      </c>
      <c r="F6961" s="261">
        <v>448.30999800000001</v>
      </c>
      <c r="G6961" s="260">
        <v>241270000</v>
      </c>
      <c r="H6961" s="263">
        <f t="shared" si="108"/>
        <v>-6.7793540419096967E-3</v>
      </c>
      <c r="I6961" s="262"/>
      <c r="J6961" s="266">
        <v>6959</v>
      </c>
      <c r="K6961">
        <v>-6.7793540419096967E-3</v>
      </c>
      <c r="L6961" s="267">
        <v>1.1483656612393159E-2</v>
      </c>
    </row>
    <row r="6962" spans="1:12" ht="14.4" x14ac:dyDescent="0.3">
      <c r="A6962" s="8">
        <v>34044</v>
      </c>
      <c r="B6962" s="260">
        <v>451.42999300000002</v>
      </c>
      <c r="C6962" s="260">
        <v>452.35998499999999</v>
      </c>
      <c r="D6962" s="260">
        <v>451.01001000000002</v>
      </c>
      <c r="E6962" s="260">
        <v>451.36999500000002</v>
      </c>
      <c r="F6962" s="261">
        <v>451.36999500000002</v>
      </c>
      <c r="G6962" s="260">
        <v>218820000</v>
      </c>
      <c r="H6962" s="263">
        <f t="shared" si="108"/>
        <v>-1.3290654349589775E-4</v>
      </c>
      <c r="I6962" s="262"/>
      <c r="J6962" s="266">
        <v>6960</v>
      </c>
      <c r="K6962">
        <v>-1.3290654349589775E-4</v>
      </c>
      <c r="L6962" s="267">
        <v>1.1486656626513448E-2</v>
      </c>
    </row>
    <row r="6963" spans="1:12" ht="14.4" x14ac:dyDescent="0.3">
      <c r="A6963" s="8">
        <v>34043</v>
      </c>
      <c r="B6963" s="260">
        <v>449.82998700000002</v>
      </c>
      <c r="C6963" s="260">
        <v>451.42999300000002</v>
      </c>
      <c r="D6963" s="260">
        <v>449.39999399999999</v>
      </c>
      <c r="E6963" s="260">
        <v>451.42999300000002</v>
      </c>
      <c r="F6963" s="261">
        <v>451.42999300000002</v>
      </c>
      <c r="G6963" s="260">
        <v>195930000</v>
      </c>
      <c r="H6963" s="263">
        <f t="shared" si="108"/>
        <v>3.5569127142250911E-3</v>
      </c>
      <c r="I6963" s="262"/>
      <c r="J6963" s="266">
        <v>6961</v>
      </c>
      <c r="K6963">
        <v>3.5569127142250911E-3</v>
      </c>
      <c r="L6963" s="267">
        <v>1.1487562728295781E-2</v>
      </c>
    </row>
    <row r="6964" spans="1:12" ht="14.4" x14ac:dyDescent="0.3">
      <c r="A6964" s="8">
        <v>34040</v>
      </c>
      <c r="B6964" s="260">
        <v>453.70001200000002</v>
      </c>
      <c r="C6964" s="260">
        <v>453.70001200000002</v>
      </c>
      <c r="D6964" s="260">
        <v>447.040009</v>
      </c>
      <c r="E6964" s="260">
        <v>449.82998700000002</v>
      </c>
      <c r="F6964" s="261">
        <v>449.82998700000002</v>
      </c>
      <c r="G6964" s="260">
        <v>255420000</v>
      </c>
      <c r="H6964" s="263">
        <f t="shared" si="108"/>
        <v>-8.5736004395362934E-3</v>
      </c>
      <c r="I6964" s="262"/>
      <c r="J6964" s="266">
        <v>6962</v>
      </c>
      <c r="K6964">
        <v>-8.5736004395362934E-3</v>
      </c>
      <c r="L6964" s="267">
        <v>1.1489123821060491E-2</v>
      </c>
    </row>
    <row r="6965" spans="1:12" ht="14.4" x14ac:dyDescent="0.3">
      <c r="A6965" s="8">
        <v>34039</v>
      </c>
      <c r="B6965" s="260">
        <v>456.35000600000001</v>
      </c>
      <c r="C6965" s="260">
        <v>456.76001000000002</v>
      </c>
      <c r="D6965" s="260">
        <v>453.48001099999999</v>
      </c>
      <c r="E6965" s="260">
        <v>453.72000100000002</v>
      </c>
      <c r="F6965" s="261">
        <v>453.72000100000002</v>
      </c>
      <c r="G6965" s="260">
        <v>257060000</v>
      </c>
      <c r="H6965" s="263">
        <f t="shared" si="108"/>
        <v>-5.7195145494569307E-3</v>
      </c>
      <c r="I6965" s="262"/>
      <c r="J6965" s="266">
        <v>6963</v>
      </c>
      <c r="K6965">
        <v>-5.7195145494569307E-3</v>
      </c>
      <c r="L6965" s="267">
        <v>1.1494038288288221E-2</v>
      </c>
    </row>
    <row r="6966" spans="1:12" ht="14.4" x14ac:dyDescent="0.3">
      <c r="A6966" s="8">
        <v>34038</v>
      </c>
      <c r="B6966" s="260">
        <v>454.39999399999999</v>
      </c>
      <c r="C6966" s="260">
        <v>456.33999599999999</v>
      </c>
      <c r="D6966" s="260">
        <v>452.70001200000002</v>
      </c>
      <c r="E6966" s="260">
        <v>456.32998700000002</v>
      </c>
      <c r="F6966" s="261">
        <v>456.32998700000002</v>
      </c>
      <c r="G6966" s="260">
        <v>255610000</v>
      </c>
      <c r="H6966" s="263">
        <f t="shared" si="108"/>
        <v>4.2473438060829389E-3</v>
      </c>
      <c r="I6966" s="262"/>
      <c r="J6966" s="266">
        <v>6964</v>
      </c>
      <c r="K6966">
        <v>4.2473438060829389E-3</v>
      </c>
      <c r="L6966" s="267">
        <v>1.1504630601302208E-2</v>
      </c>
    </row>
    <row r="6967" spans="1:12" ht="14.4" x14ac:dyDescent="0.3">
      <c r="A6967" s="8">
        <v>34037</v>
      </c>
      <c r="B6967" s="260">
        <v>454.67001299999998</v>
      </c>
      <c r="C6967" s="260">
        <v>455.51998900000001</v>
      </c>
      <c r="D6967" s="260">
        <v>453.67999300000002</v>
      </c>
      <c r="E6967" s="260">
        <v>454.39999399999999</v>
      </c>
      <c r="F6967" s="261">
        <v>454.39999399999999</v>
      </c>
      <c r="G6967" s="260">
        <v>290670000</v>
      </c>
      <c r="H6967" s="263">
        <f t="shared" si="108"/>
        <v>-6.817466212217225E-4</v>
      </c>
      <c r="I6967" s="262"/>
      <c r="J6967" s="266">
        <v>6965</v>
      </c>
      <c r="K6967">
        <v>-6.817466212217225E-4</v>
      </c>
      <c r="L6967" s="267">
        <v>1.152482269503546E-2</v>
      </c>
    </row>
    <row r="6968" spans="1:12" ht="14.4" x14ac:dyDescent="0.3">
      <c r="A6968" s="8">
        <v>34036</v>
      </c>
      <c r="B6968" s="260">
        <v>446.11999500000002</v>
      </c>
      <c r="C6968" s="260">
        <v>454.709991</v>
      </c>
      <c r="D6968" s="260">
        <v>446.11999500000002</v>
      </c>
      <c r="E6968" s="260">
        <v>454.709991</v>
      </c>
      <c r="F6968" s="261">
        <v>454.709991</v>
      </c>
      <c r="G6968" s="260">
        <v>275290000</v>
      </c>
      <c r="H6968" s="263">
        <f t="shared" si="108"/>
        <v>1.9277770704908135E-2</v>
      </c>
      <c r="I6968" s="262"/>
      <c r="J6968" s="266">
        <v>6966</v>
      </c>
      <c r="K6968">
        <v>1.9277770704908135E-2</v>
      </c>
      <c r="L6968" s="267">
        <v>1.1525139313725875E-2</v>
      </c>
    </row>
    <row r="6969" spans="1:12" ht="14.4" x14ac:dyDescent="0.3">
      <c r="A6969" s="8">
        <v>34033</v>
      </c>
      <c r="B6969" s="260">
        <v>447.33999599999999</v>
      </c>
      <c r="C6969" s="260">
        <v>449.58999599999999</v>
      </c>
      <c r="D6969" s="260">
        <v>445.55999800000001</v>
      </c>
      <c r="E6969" s="260">
        <v>446.10998499999999</v>
      </c>
      <c r="F6969" s="261">
        <v>446.10998499999999</v>
      </c>
      <c r="G6969" s="260">
        <v>253480000</v>
      </c>
      <c r="H6969" s="263">
        <f t="shared" si="108"/>
        <v>-2.7496110586990538E-3</v>
      </c>
      <c r="I6969" s="262"/>
      <c r="J6969" s="266">
        <v>6967</v>
      </c>
      <c r="K6969">
        <v>-2.7496110586990538E-3</v>
      </c>
      <c r="L6969" s="267">
        <v>1.1531402683690923E-2</v>
      </c>
    </row>
    <row r="6970" spans="1:12" ht="14.4" x14ac:dyDescent="0.3">
      <c r="A6970" s="8">
        <v>34032</v>
      </c>
      <c r="B6970" s="260">
        <v>449.26001000000002</v>
      </c>
      <c r="C6970" s="260">
        <v>449.51998900000001</v>
      </c>
      <c r="D6970" s="260">
        <v>446.72000100000002</v>
      </c>
      <c r="E6970" s="260">
        <v>447.33999599999999</v>
      </c>
      <c r="F6970" s="261">
        <v>447.33999599999999</v>
      </c>
      <c r="G6970" s="260">
        <v>234220000</v>
      </c>
      <c r="H6970" s="263">
        <f t="shared" si="108"/>
        <v>-4.2737255871049757E-3</v>
      </c>
      <c r="I6970" s="262"/>
      <c r="J6970" s="266">
        <v>6968</v>
      </c>
      <c r="K6970">
        <v>-4.2737255871049757E-3</v>
      </c>
      <c r="L6970" s="267">
        <v>1.1535011665884472E-2</v>
      </c>
    </row>
    <row r="6971" spans="1:12" ht="14.4" x14ac:dyDescent="0.3">
      <c r="A6971" s="8">
        <v>34031</v>
      </c>
      <c r="B6971" s="260">
        <v>447.89999399999999</v>
      </c>
      <c r="C6971" s="260">
        <v>450</v>
      </c>
      <c r="D6971" s="260">
        <v>447.73001099999999</v>
      </c>
      <c r="E6971" s="260">
        <v>449.26001000000002</v>
      </c>
      <c r="F6971" s="261">
        <v>449.26001000000002</v>
      </c>
      <c r="G6971" s="260">
        <v>277380000</v>
      </c>
      <c r="H6971" s="263">
        <f t="shared" si="108"/>
        <v>3.0364278147322998E-3</v>
      </c>
      <c r="I6971" s="262"/>
      <c r="J6971" s="266">
        <v>6969</v>
      </c>
      <c r="K6971">
        <v>3.0364278147322998E-3</v>
      </c>
      <c r="L6971" s="267">
        <v>1.1535039316239329E-2</v>
      </c>
    </row>
    <row r="6972" spans="1:12" ht="14.4" x14ac:dyDescent="0.3">
      <c r="A6972" s="8">
        <v>34030</v>
      </c>
      <c r="B6972" s="260">
        <v>442</v>
      </c>
      <c r="C6972" s="260">
        <v>447.91000400000001</v>
      </c>
      <c r="D6972" s="260">
        <v>441.07000699999998</v>
      </c>
      <c r="E6972" s="260">
        <v>447.89999399999999</v>
      </c>
      <c r="F6972" s="261">
        <v>447.89999399999999</v>
      </c>
      <c r="G6972" s="260">
        <v>269750000</v>
      </c>
      <c r="H6972" s="263">
        <f t="shared" si="108"/>
        <v>1.33254538737708E-2</v>
      </c>
      <c r="I6972" s="262"/>
      <c r="J6972" s="266">
        <v>6970</v>
      </c>
      <c r="K6972">
        <v>1.33254538737708E-2</v>
      </c>
      <c r="L6972" s="267">
        <v>1.1545215036517941E-2</v>
      </c>
    </row>
    <row r="6973" spans="1:12" ht="14.4" x14ac:dyDescent="0.3">
      <c r="A6973" s="8">
        <v>34029</v>
      </c>
      <c r="B6973" s="260">
        <v>443.38000499999998</v>
      </c>
      <c r="C6973" s="260">
        <v>444.17999300000002</v>
      </c>
      <c r="D6973" s="260">
        <v>441.33999599999999</v>
      </c>
      <c r="E6973" s="260">
        <v>442.01001000000002</v>
      </c>
      <c r="F6973" s="261">
        <v>442.01001000000002</v>
      </c>
      <c r="G6973" s="260">
        <v>232460000</v>
      </c>
      <c r="H6973" s="263">
        <f t="shared" si="108"/>
        <v>-3.0898889993922038E-3</v>
      </c>
      <c r="I6973" s="262"/>
      <c r="J6973" s="266">
        <v>6971</v>
      </c>
      <c r="K6973">
        <v>-3.0898889993922038E-3</v>
      </c>
      <c r="L6973" s="267">
        <v>1.155912774602077E-2</v>
      </c>
    </row>
    <row r="6974" spans="1:12" ht="14.4" x14ac:dyDescent="0.3">
      <c r="A6974" s="8">
        <v>34026</v>
      </c>
      <c r="B6974" s="260">
        <v>442.33999599999999</v>
      </c>
      <c r="C6974" s="260">
        <v>443.76998900000001</v>
      </c>
      <c r="D6974" s="260">
        <v>440.98001099999999</v>
      </c>
      <c r="E6974" s="260">
        <v>443.38000499999998</v>
      </c>
      <c r="F6974" s="261">
        <v>443.38000499999998</v>
      </c>
      <c r="G6974" s="260">
        <v>234160000</v>
      </c>
      <c r="H6974" s="263">
        <f t="shared" si="108"/>
        <v>2.3511529805231488E-3</v>
      </c>
      <c r="I6974" s="262"/>
      <c r="J6974" s="266">
        <v>6972</v>
      </c>
      <c r="K6974">
        <v>2.3511529805231488E-3</v>
      </c>
      <c r="L6974" s="267">
        <v>1.1566482650942907E-2</v>
      </c>
    </row>
    <row r="6975" spans="1:12" ht="14.4" x14ac:dyDescent="0.3">
      <c r="A6975" s="8">
        <v>34025</v>
      </c>
      <c r="B6975" s="260">
        <v>440.70001200000002</v>
      </c>
      <c r="C6975" s="260">
        <v>442.33999599999999</v>
      </c>
      <c r="D6975" s="260">
        <v>439.67001299999998</v>
      </c>
      <c r="E6975" s="260">
        <v>442.33999599999999</v>
      </c>
      <c r="F6975" s="261">
        <v>442.33999599999999</v>
      </c>
      <c r="G6975" s="260">
        <v>252860000</v>
      </c>
      <c r="H6975" s="263">
        <f t="shared" si="108"/>
        <v>3.3343185444043837E-3</v>
      </c>
      <c r="I6975" s="262"/>
      <c r="J6975" s="266">
        <v>6973</v>
      </c>
      <c r="K6975">
        <v>3.3343185444043837E-3</v>
      </c>
      <c r="L6975" s="267">
        <v>1.1568600103627853E-2</v>
      </c>
    </row>
    <row r="6976" spans="1:12" ht="14.4" x14ac:dyDescent="0.3">
      <c r="A6976" s="8">
        <v>34024</v>
      </c>
      <c r="B6976" s="260">
        <v>434.76001000000002</v>
      </c>
      <c r="C6976" s="260">
        <v>440.86999500000002</v>
      </c>
      <c r="D6976" s="260">
        <v>434.67999300000002</v>
      </c>
      <c r="E6976" s="260">
        <v>440.86999500000002</v>
      </c>
      <c r="F6976" s="261">
        <v>440.86999500000002</v>
      </c>
      <c r="G6976" s="260">
        <v>316750000</v>
      </c>
      <c r="H6976" s="263">
        <f t="shared" si="108"/>
        <v>1.3960458066986038E-2</v>
      </c>
      <c r="I6976" s="262"/>
      <c r="J6976" s="266">
        <v>6974</v>
      </c>
      <c r="K6976">
        <v>1.3960458066986038E-2</v>
      </c>
      <c r="L6976" s="267">
        <v>1.1571208727626009E-2</v>
      </c>
    </row>
    <row r="6977" spans="1:12" ht="14.4" x14ac:dyDescent="0.3">
      <c r="A6977" s="8">
        <v>34023</v>
      </c>
      <c r="B6977" s="260">
        <v>435.33999599999999</v>
      </c>
      <c r="C6977" s="260">
        <v>436.83999599999999</v>
      </c>
      <c r="D6977" s="260">
        <v>432.41000400000001</v>
      </c>
      <c r="E6977" s="260">
        <v>434.79998799999998</v>
      </c>
      <c r="F6977" s="261">
        <v>434.79998799999998</v>
      </c>
      <c r="G6977" s="260">
        <v>329060000</v>
      </c>
      <c r="H6977" s="263">
        <f t="shared" si="108"/>
        <v>-1.0109411132005418E-3</v>
      </c>
      <c r="I6977" s="262"/>
      <c r="J6977" s="266">
        <v>6975</v>
      </c>
      <c r="K6977">
        <v>-1.0109411132005418E-3</v>
      </c>
      <c r="L6977" s="267">
        <v>1.1613637050510663E-2</v>
      </c>
    </row>
    <row r="6978" spans="1:12" ht="14.4" x14ac:dyDescent="0.3">
      <c r="A6978" s="8">
        <v>34022</v>
      </c>
      <c r="B6978" s="260">
        <v>434.209991</v>
      </c>
      <c r="C6978" s="260">
        <v>436.48998999999998</v>
      </c>
      <c r="D6978" s="260">
        <v>433.52999899999998</v>
      </c>
      <c r="E6978" s="260">
        <v>435.23998999999998</v>
      </c>
      <c r="F6978" s="261">
        <v>435.23998999999998</v>
      </c>
      <c r="G6978" s="260">
        <v>311570000</v>
      </c>
      <c r="H6978" s="263">
        <f t="shared" si="108"/>
        <v>2.3490143191261074E-3</v>
      </c>
      <c r="I6978" s="262"/>
      <c r="J6978" s="266">
        <v>6976</v>
      </c>
      <c r="K6978">
        <v>2.3490143191261074E-3</v>
      </c>
      <c r="L6978" s="267">
        <v>1.1628739125747601E-2</v>
      </c>
    </row>
    <row r="6979" spans="1:12" ht="14.4" x14ac:dyDescent="0.3">
      <c r="A6979" s="8">
        <v>34019</v>
      </c>
      <c r="B6979" s="260">
        <v>431.92999300000002</v>
      </c>
      <c r="C6979" s="260">
        <v>434.26001000000002</v>
      </c>
      <c r="D6979" s="260">
        <v>431.67999300000002</v>
      </c>
      <c r="E6979" s="260">
        <v>434.22000100000002</v>
      </c>
      <c r="F6979" s="261">
        <v>434.22000100000002</v>
      </c>
      <c r="G6979" s="260">
        <v>310700000</v>
      </c>
      <c r="H6979" s="263">
        <f t="shared" si="108"/>
        <v>5.3716300815693742E-3</v>
      </c>
      <c r="I6979" s="262"/>
      <c r="J6979" s="266">
        <v>6977</v>
      </c>
      <c r="K6979">
        <v>5.3716300815693742E-3</v>
      </c>
      <c r="L6979" s="267">
        <v>1.1629842642575248E-2</v>
      </c>
    </row>
    <row r="6980" spans="1:12" ht="14.4" x14ac:dyDescent="0.3">
      <c r="A6980" s="8">
        <v>34018</v>
      </c>
      <c r="B6980" s="260">
        <v>433.29998799999998</v>
      </c>
      <c r="C6980" s="260">
        <v>437.790009</v>
      </c>
      <c r="D6980" s="260">
        <v>428.25</v>
      </c>
      <c r="E6980" s="260">
        <v>431.89999399999999</v>
      </c>
      <c r="F6980" s="261">
        <v>431.89999399999999</v>
      </c>
      <c r="G6980" s="260">
        <v>311180000</v>
      </c>
      <c r="H6980" s="263">
        <f t="shared" ref="H6980:H7043" si="109">(F6980-F6981)/F6981</f>
        <v>-3.2310040128595446E-3</v>
      </c>
      <c r="I6980" s="262"/>
      <c r="J6980" s="266">
        <v>6978</v>
      </c>
      <c r="K6980">
        <v>-3.2310040128595446E-3</v>
      </c>
      <c r="L6980" s="267">
        <v>1.1635712312230212E-2</v>
      </c>
    </row>
    <row r="6981" spans="1:12" ht="14.4" x14ac:dyDescent="0.3">
      <c r="A6981" s="8">
        <v>34017</v>
      </c>
      <c r="B6981" s="260">
        <v>433.92999300000002</v>
      </c>
      <c r="C6981" s="260">
        <v>433.97000100000002</v>
      </c>
      <c r="D6981" s="260">
        <v>430.92001299999998</v>
      </c>
      <c r="E6981" s="260">
        <v>433.29998799999998</v>
      </c>
      <c r="F6981" s="261">
        <v>433.29998799999998</v>
      </c>
      <c r="G6981" s="260">
        <v>302210000</v>
      </c>
      <c r="H6981" s="263">
        <f t="shared" si="109"/>
        <v>-1.405858344764114E-3</v>
      </c>
      <c r="I6981" s="262"/>
      <c r="J6981" s="266">
        <v>6979</v>
      </c>
      <c r="K6981">
        <v>-1.405858344764114E-3</v>
      </c>
      <c r="L6981" s="267">
        <v>1.1650737144736689E-2</v>
      </c>
    </row>
    <row r="6982" spans="1:12" ht="14.4" x14ac:dyDescent="0.3">
      <c r="A6982" s="8">
        <v>34016</v>
      </c>
      <c r="B6982" s="260">
        <v>444.52999899999998</v>
      </c>
      <c r="C6982" s="260">
        <v>444.52999899999998</v>
      </c>
      <c r="D6982" s="260">
        <v>433.47000100000002</v>
      </c>
      <c r="E6982" s="260">
        <v>433.91000400000001</v>
      </c>
      <c r="F6982" s="261">
        <v>433.91000400000001</v>
      </c>
      <c r="G6982" s="260">
        <v>332850000</v>
      </c>
      <c r="H6982" s="263">
        <f t="shared" si="109"/>
        <v>-2.4000142408569555E-2</v>
      </c>
      <c r="I6982" s="262"/>
      <c r="J6982" s="266">
        <v>6980</v>
      </c>
      <c r="K6982">
        <v>-2.4000142408569555E-2</v>
      </c>
      <c r="L6982" s="267">
        <v>1.165459920770537E-2</v>
      </c>
    </row>
    <row r="6983" spans="1:12" ht="14.4" x14ac:dyDescent="0.3">
      <c r="A6983" s="8">
        <v>34012</v>
      </c>
      <c r="B6983" s="260">
        <v>447.66000400000001</v>
      </c>
      <c r="C6983" s="260">
        <v>447.70001200000002</v>
      </c>
      <c r="D6983" s="260">
        <v>444.57998700000002</v>
      </c>
      <c r="E6983" s="260">
        <v>444.57998700000002</v>
      </c>
      <c r="F6983" s="261">
        <v>444.57998700000002</v>
      </c>
      <c r="G6983" s="260">
        <v>216810000</v>
      </c>
      <c r="H6983" s="263">
        <f t="shared" si="109"/>
        <v>-6.8802595105190547E-3</v>
      </c>
      <c r="I6983" s="262"/>
      <c r="J6983" s="266">
        <v>6981</v>
      </c>
      <c r="K6983">
        <v>-6.8802595105190547E-3</v>
      </c>
      <c r="L6983" s="267">
        <v>1.1673280605423421E-2</v>
      </c>
    </row>
    <row r="6984" spans="1:12" ht="14.4" x14ac:dyDescent="0.3">
      <c r="A6984" s="8">
        <v>34011</v>
      </c>
      <c r="B6984" s="260">
        <v>446.209991</v>
      </c>
      <c r="C6984" s="260">
        <v>449.35998499999999</v>
      </c>
      <c r="D6984" s="260">
        <v>446.209991</v>
      </c>
      <c r="E6984" s="260">
        <v>447.66000400000001</v>
      </c>
      <c r="F6984" s="261">
        <v>447.66000400000001</v>
      </c>
      <c r="G6984" s="260">
        <v>257190000</v>
      </c>
      <c r="H6984" s="263">
        <f t="shared" si="109"/>
        <v>3.2046096514114211E-3</v>
      </c>
      <c r="I6984" s="262"/>
      <c r="J6984" s="266">
        <v>6982</v>
      </c>
      <c r="K6984">
        <v>3.2046096514114211E-3</v>
      </c>
      <c r="L6984" s="267">
        <v>1.167526697130441E-2</v>
      </c>
    </row>
    <row r="6985" spans="1:12" ht="14.4" x14ac:dyDescent="0.3">
      <c r="A6985" s="8">
        <v>34010</v>
      </c>
      <c r="B6985" s="260">
        <v>445.32998700000002</v>
      </c>
      <c r="C6985" s="260">
        <v>446.36999500000002</v>
      </c>
      <c r="D6985" s="260">
        <v>444.23998999999998</v>
      </c>
      <c r="E6985" s="260">
        <v>446.23001099999999</v>
      </c>
      <c r="F6985" s="261">
        <v>446.23001099999999</v>
      </c>
      <c r="G6985" s="260">
        <v>251910000</v>
      </c>
      <c r="H6985" s="263">
        <f t="shared" si="109"/>
        <v>2.0210271624937163E-3</v>
      </c>
      <c r="I6985" s="262"/>
      <c r="J6985" s="266">
        <v>6983</v>
      </c>
      <c r="K6985">
        <v>2.0210271624937163E-3</v>
      </c>
      <c r="L6985" s="267">
        <v>1.1679055371947966E-2</v>
      </c>
    </row>
    <row r="6986" spans="1:12" ht="14.4" x14ac:dyDescent="0.3">
      <c r="A6986" s="8">
        <v>34009</v>
      </c>
      <c r="B6986" s="260">
        <v>448.040009</v>
      </c>
      <c r="C6986" s="260">
        <v>448.040009</v>
      </c>
      <c r="D6986" s="260">
        <v>444.51998900000001</v>
      </c>
      <c r="E6986" s="260">
        <v>445.32998700000002</v>
      </c>
      <c r="F6986" s="261">
        <v>445.32998700000002</v>
      </c>
      <c r="G6986" s="260">
        <v>240410000</v>
      </c>
      <c r="H6986" s="263">
        <f t="shared" si="109"/>
        <v>-5.6269263508729097E-3</v>
      </c>
      <c r="I6986" s="262"/>
      <c r="J6986" s="266">
        <v>6984</v>
      </c>
      <c r="K6986">
        <v>-5.6269263508729097E-3</v>
      </c>
      <c r="L6986" s="267">
        <v>1.16985146074737E-2</v>
      </c>
    </row>
    <row r="6987" spans="1:12" ht="14.4" x14ac:dyDescent="0.3">
      <c r="A6987" s="8">
        <v>34008</v>
      </c>
      <c r="B6987" s="260">
        <v>448.94000199999999</v>
      </c>
      <c r="C6987" s="260">
        <v>450.040009</v>
      </c>
      <c r="D6987" s="260">
        <v>447.70001200000002</v>
      </c>
      <c r="E6987" s="260">
        <v>447.85000600000001</v>
      </c>
      <c r="F6987" s="261">
        <v>447.85000600000001</v>
      </c>
      <c r="G6987" s="260">
        <v>243400000</v>
      </c>
      <c r="H6987" s="263">
        <f t="shared" si="109"/>
        <v>-2.4056913479603864E-3</v>
      </c>
      <c r="I6987" s="262"/>
      <c r="J6987" s="266">
        <v>6985</v>
      </c>
      <c r="K6987">
        <v>-2.4056913479603864E-3</v>
      </c>
      <c r="L6987" s="267">
        <v>1.1700654804116202E-2</v>
      </c>
    </row>
    <row r="6988" spans="1:12" ht="14.4" x14ac:dyDescent="0.3">
      <c r="A6988" s="8">
        <v>34005</v>
      </c>
      <c r="B6988" s="260">
        <v>449.55999800000001</v>
      </c>
      <c r="C6988" s="260">
        <v>449.55999800000001</v>
      </c>
      <c r="D6988" s="260">
        <v>446.95001200000002</v>
      </c>
      <c r="E6988" s="260">
        <v>448.92999300000002</v>
      </c>
      <c r="F6988" s="261">
        <v>448.92999300000002</v>
      </c>
      <c r="G6988" s="260">
        <v>324710000</v>
      </c>
      <c r="H6988" s="263">
        <f t="shared" si="109"/>
        <v>-1.401381356888392E-3</v>
      </c>
      <c r="I6988" s="262"/>
      <c r="J6988" s="266">
        <v>6986</v>
      </c>
      <c r="K6988">
        <v>-1.401381356888392E-3</v>
      </c>
      <c r="L6988" s="267">
        <v>1.1705879933273065E-2</v>
      </c>
    </row>
    <row r="6989" spans="1:12" ht="14.4" x14ac:dyDescent="0.3">
      <c r="A6989" s="8">
        <v>34004</v>
      </c>
      <c r="B6989" s="260">
        <v>447.20001200000002</v>
      </c>
      <c r="C6989" s="260">
        <v>449.85998499999999</v>
      </c>
      <c r="D6989" s="260">
        <v>447.20001200000002</v>
      </c>
      <c r="E6989" s="260">
        <v>449.55999800000001</v>
      </c>
      <c r="F6989" s="261">
        <v>449.55999800000001</v>
      </c>
      <c r="G6989" s="260">
        <v>351140000</v>
      </c>
      <c r="H6989" s="263">
        <f t="shared" si="109"/>
        <v>5.2772494111650251E-3</v>
      </c>
      <c r="I6989" s="262"/>
      <c r="J6989" s="266">
        <v>6987</v>
      </c>
      <c r="K6989">
        <v>5.2772494111650251E-3</v>
      </c>
      <c r="L6989" s="267">
        <v>1.1712885633924267E-2</v>
      </c>
    </row>
    <row r="6990" spans="1:12" ht="14.4" x14ac:dyDescent="0.3">
      <c r="A6990" s="8">
        <v>34003</v>
      </c>
      <c r="B6990" s="260">
        <v>442.55999800000001</v>
      </c>
      <c r="C6990" s="260">
        <v>447.35000600000001</v>
      </c>
      <c r="D6990" s="260">
        <v>442.55999800000001</v>
      </c>
      <c r="E6990" s="260">
        <v>447.20001200000002</v>
      </c>
      <c r="F6990" s="261">
        <v>447.20001200000002</v>
      </c>
      <c r="G6990" s="260">
        <v>345410000</v>
      </c>
      <c r="H6990" s="263">
        <f t="shared" si="109"/>
        <v>1.0507341828241175E-2</v>
      </c>
      <c r="I6990" s="262"/>
      <c r="J6990" s="266">
        <v>6988</v>
      </c>
      <c r="K6990">
        <v>1.0507341828241175E-2</v>
      </c>
      <c r="L6990" s="267">
        <v>1.1731393837739183E-2</v>
      </c>
    </row>
    <row r="6991" spans="1:12" ht="14.4" x14ac:dyDescent="0.3">
      <c r="A6991" s="8">
        <v>34002</v>
      </c>
      <c r="B6991" s="260">
        <v>442.51998900000001</v>
      </c>
      <c r="C6991" s="260">
        <v>442.86999500000002</v>
      </c>
      <c r="D6991" s="260">
        <v>440.76001000000002</v>
      </c>
      <c r="E6991" s="260">
        <v>442.54998799999998</v>
      </c>
      <c r="F6991" s="261">
        <v>442.54998799999998</v>
      </c>
      <c r="G6991" s="260">
        <v>271560000</v>
      </c>
      <c r="H6991" s="263">
        <f t="shared" si="109"/>
        <v>6.7791287954622185E-5</v>
      </c>
      <c r="I6991" s="262"/>
      <c r="J6991" s="266">
        <v>6989</v>
      </c>
      <c r="K6991">
        <v>6.7791287954622185E-5</v>
      </c>
      <c r="L6991" s="267">
        <v>1.1731869794995135E-2</v>
      </c>
    </row>
    <row r="6992" spans="1:12" ht="14.4" x14ac:dyDescent="0.3">
      <c r="A6992" s="8">
        <v>34001</v>
      </c>
      <c r="B6992" s="260">
        <v>438.77999899999998</v>
      </c>
      <c r="C6992" s="260">
        <v>442.51998900000001</v>
      </c>
      <c r="D6992" s="260">
        <v>438.77999899999998</v>
      </c>
      <c r="E6992" s="260">
        <v>442.51998900000001</v>
      </c>
      <c r="F6992" s="261">
        <v>442.51998900000001</v>
      </c>
      <c r="G6992" s="260">
        <v>238570000</v>
      </c>
      <c r="H6992" s="263">
        <f t="shared" si="109"/>
        <v>8.5236109406163583E-3</v>
      </c>
      <c r="I6992" s="262"/>
      <c r="J6992" s="266">
        <v>6990</v>
      </c>
      <c r="K6992">
        <v>8.5236109406163583E-3</v>
      </c>
      <c r="L6992" s="267">
        <v>1.1735639002377363E-2</v>
      </c>
    </row>
    <row r="6993" spans="1:12" ht="14.4" x14ac:dyDescent="0.3">
      <c r="A6993" s="8">
        <v>33998</v>
      </c>
      <c r="B6993" s="260">
        <v>438.67001299999998</v>
      </c>
      <c r="C6993" s="260">
        <v>438.92999300000002</v>
      </c>
      <c r="D6993" s="260">
        <v>436.91000400000001</v>
      </c>
      <c r="E6993" s="260">
        <v>438.77999899999998</v>
      </c>
      <c r="F6993" s="261">
        <v>438.77999899999998</v>
      </c>
      <c r="G6993" s="260">
        <v>247200000</v>
      </c>
      <c r="H6993" s="263">
        <f t="shared" si="109"/>
        <v>2.7354898761173662E-4</v>
      </c>
      <c r="I6993" s="262"/>
      <c r="J6993" s="266">
        <v>6991</v>
      </c>
      <c r="K6993">
        <v>2.7354898761173662E-4</v>
      </c>
      <c r="L6993" s="267">
        <v>1.1747377515079101E-2</v>
      </c>
    </row>
    <row r="6994" spans="1:12" ht="14.4" x14ac:dyDescent="0.3">
      <c r="A6994" s="8">
        <v>33997</v>
      </c>
      <c r="B6994" s="260">
        <v>438.13000499999998</v>
      </c>
      <c r="C6994" s="260">
        <v>439.14001500000001</v>
      </c>
      <c r="D6994" s="260">
        <v>437.29998799999998</v>
      </c>
      <c r="E6994" s="260">
        <v>438.66000400000001</v>
      </c>
      <c r="F6994" s="261">
        <v>438.66000400000001</v>
      </c>
      <c r="G6994" s="260">
        <v>256980000</v>
      </c>
      <c r="H6994" s="263">
        <f t="shared" si="109"/>
        <v>1.2554358924278346E-3</v>
      </c>
      <c r="I6994" s="262"/>
      <c r="J6994" s="266">
        <v>6992</v>
      </c>
      <c r="K6994">
        <v>1.2554358924278346E-3</v>
      </c>
      <c r="L6994" s="267">
        <v>1.1747647572126591E-2</v>
      </c>
    </row>
    <row r="6995" spans="1:12" ht="14.4" x14ac:dyDescent="0.3">
      <c r="A6995" s="8">
        <v>33996</v>
      </c>
      <c r="B6995" s="260">
        <v>439.95001200000002</v>
      </c>
      <c r="C6995" s="260">
        <v>440.040009</v>
      </c>
      <c r="D6995" s="260">
        <v>436.82000699999998</v>
      </c>
      <c r="E6995" s="260">
        <v>438.10998499999999</v>
      </c>
      <c r="F6995" s="261">
        <v>438.10998499999999</v>
      </c>
      <c r="G6995" s="260">
        <v>277020000</v>
      </c>
      <c r="H6995" s="263">
        <f t="shared" si="109"/>
        <v>-4.1823546989698014E-3</v>
      </c>
      <c r="I6995" s="262"/>
      <c r="J6995" s="266">
        <v>6993</v>
      </c>
      <c r="K6995">
        <v>-4.1823546989698014E-3</v>
      </c>
      <c r="L6995" s="267">
        <v>1.1749391893148596E-2</v>
      </c>
    </row>
    <row r="6996" spans="1:12" ht="14.4" x14ac:dyDescent="0.3">
      <c r="A6996" s="8">
        <v>33995</v>
      </c>
      <c r="B6996" s="260">
        <v>440.04998799999998</v>
      </c>
      <c r="C6996" s="260">
        <v>442.66000400000001</v>
      </c>
      <c r="D6996" s="260">
        <v>439.540009</v>
      </c>
      <c r="E6996" s="260">
        <v>439.95001200000002</v>
      </c>
      <c r="F6996" s="261">
        <v>439.95001200000002</v>
      </c>
      <c r="G6996" s="260">
        <v>314110000</v>
      </c>
      <c r="H6996" s="263">
        <f t="shared" si="109"/>
        <v>-1.363559888103621E-4</v>
      </c>
      <c r="I6996" s="262"/>
      <c r="J6996" s="266">
        <v>6994</v>
      </c>
      <c r="K6996">
        <v>-1.363559888103621E-4</v>
      </c>
      <c r="L6996" s="267">
        <v>1.1757015405636876E-2</v>
      </c>
    </row>
    <row r="6997" spans="1:12" ht="14.4" x14ac:dyDescent="0.3">
      <c r="A6997" s="8">
        <v>33994</v>
      </c>
      <c r="B6997" s="260">
        <v>436.10998499999999</v>
      </c>
      <c r="C6997" s="260">
        <v>440.52999899999998</v>
      </c>
      <c r="D6997" s="260">
        <v>436.10998499999999</v>
      </c>
      <c r="E6997" s="260">
        <v>440.01001000000002</v>
      </c>
      <c r="F6997" s="261">
        <v>440.01001000000002</v>
      </c>
      <c r="G6997" s="260">
        <v>288740000</v>
      </c>
      <c r="H6997" s="263">
        <f t="shared" si="109"/>
        <v>8.9427555757523591E-3</v>
      </c>
      <c r="I6997" s="262"/>
      <c r="J6997" s="266">
        <v>6995</v>
      </c>
      <c r="K6997">
        <v>8.9427555757523591E-3</v>
      </c>
      <c r="L6997" s="267">
        <v>1.1757647442561534E-2</v>
      </c>
    </row>
    <row r="6998" spans="1:12" ht="14.4" x14ac:dyDescent="0.3">
      <c r="A6998" s="8">
        <v>33991</v>
      </c>
      <c r="B6998" s="260">
        <v>435.48998999999998</v>
      </c>
      <c r="C6998" s="260">
        <v>437.80999800000001</v>
      </c>
      <c r="D6998" s="260">
        <v>435.48998999999998</v>
      </c>
      <c r="E6998" s="260">
        <v>436.10998499999999</v>
      </c>
      <c r="F6998" s="261">
        <v>436.10998499999999</v>
      </c>
      <c r="G6998" s="260">
        <v>293320000</v>
      </c>
      <c r="H6998" s="263">
        <f t="shared" si="109"/>
        <v>1.4236722180457401E-3</v>
      </c>
      <c r="I6998" s="262"/>
      <c r="J6998" s="266">
        <v>6996</v>
      </c>
      <c r="K6998">
        <v>1.4236722180457401E-3</v>
      </c>
      <c r="L6998" s="267">
        <v>1.1768712609042437E-2</v>
      </c>
    </row>
    <row r="6999" spans="1:12" ht="14.4" x14ac:dyDescent="0.3">
      <c r="A6999" s="8">
        <v>33990</v>
      </c>
      <c r="B6999" s="260">
        <v>433.36999500000002</v>
      </c>
      <c r="C6999" s="260">
        <v>435.75</v>
      </c>
      <c r="D6999" s="260">
        <v>432.48001099999999</v>
      </c>
      <c r="E6999" s="260">
        <v>435.48998999999998</v>
      </c>
      <c r="F6999" s="261">
        <v>435.48998999999998</v>
      </c>
      <c r="G6999" s="260">
        <v>257620000</v>
      </c>
      <c r="H6999" s="263">
        <f t="shared" si="109"/>
        <v>4.8918822817900906E-3</v>
      </c>
      <c r="I6999" s="262"/>
      <c r="J6999" s="266">
        <v>6997</v>
      </c>
      <c r="K6999">
        <v>4.8918822817900906E-3</v>
      </c>
      <c r="L6999" s="267">
        <v>1.1783440796274098E-2</v>
      </c>
    </row>
    <row r="7000" spans="1:12" ht="14.4" x14ac:dyDescent="0.3">
      <c r="A7000" s="8">
        <v>33989</v>
      </c>
      <c r="B7000" s="260">
        <v>435.14001500000001</v>
      </c>
      <c r="C7000" s="260">
        <v>436.23001099999999</v>
      </c>
      <c r="D7000" s="260">
        <v>433.36999500000002</v>
      </c>
      <c r="E7000" s="260">
        <v>433.36999500000002</v>
      </c>
      <c r="F7000" s="261">
        <v>433.36999500000002</v>
      </c>
      <c r="G7000" s="260">
        <v>268790000</v>
      </c>
      <c r="H7000" s="263">
        <f t="shared" si="109"/>
        <v>-4.0447911653437134E-3</v>
      </c>
      <c r="I7000" s="262"/>
      <c r="J7000" s="266">
        <v>6998</v>
      </c>
      <c r="K7000">
        <v>-4.0447911653437134E-3</v>
      </c>
      <c r="L7000" s="267">
        <v>1.1788423846682704E-2</v>
      </c>
    </row>
    <row r="7001" spans="1:12" ht="14.4" x14ac:dyDescent="0.3">
      <c r="A7001" s="8">
        <v>33988</v>
      </c>
      <c r="B7001" s="260">
        <v>436.83999599999999</v>
      </c>
      <c r="C7001" s="260">
        <v>437.70001200000002</v>
      </c>
      <c r="D7001" s="260">
        <v>434.58999599999999</v>
      </c>
      <c r="E7001" s="260">
        <v>435.13000499999998</v>
      </c>
      <c r="F7001" s="261">
        <v>435.13000499999998</v>
      </c>
      <c r="G7001" s="260">
        <v>283240000</v>
      </c>
      <c r="H7001" s="263">
        <f t="shared" si="109"/>
        <v>-3.914456129607698E-3</v>
      </c>
      <c r="I7001" s="262"/>
      <c r="J7001" s="266">
        <v>6999</v>
      </c>
      <c r="K7001">
        <v>-3.914456129607698E-3</v>
      </c>
      <c r="L7001" s="267">
        <v>1.1797780020024021E-2</v>
      </c>
    </row>
    <row r="7002" spans="1:12" ht="14.4" x14ac:dyDescent="0.3">
      <c r="A7002" s="8">
        <v>33987</v>
      </c>
      <c r="B7002" s="260">
        <v>437.13000499999998</v>
      </c>
      <c r="C7002" s="260">
        <v>437.13000499999998</v>
      </c>
      <c r="D7002" s="260">
        <v>435.92001299999998</v>
      </c>
      <c r="E7002" s="260">
        <v>436.83999599999999</v>
      </c>
      <c r="F7002" s="261">
        <v>436.83999599999999</v>
      </c>
      <c r="G7002" s="260">
        <v>196030000</v>
      </c>
      <c r="H7002" s="263">
        <f t="shared" si="109"/>
        <v>-7.091341742075086E-4</v>
      </c>
      <c r="I7002" s="262"/>
      <c r="J7002" s="266">
        <v>7000</v>
      </c>
      <c r="K7002">
        <v>-7.091341742075086E-4</v>
      </c>
      <c r="L7002" s="267">
        <v>1.1805717698465395E-2</v>
      </c>
    </row>
    <row r="7003" spans="1:12" ht="14.4" x14ac:dyDescent="0.3">
      <c r="A7003" s="8">
        <v>33984</v>
      </c>
      <c r="B7003" s="260">
        <v>435.86999500000002</v>
      </c>
      <c r="C7003" s="260">
        <v>439.48998999999998</v>
      </c>
      <c r="D7003" s="260">
        <v>435.83999599999999</v>
      </c>
      <c r="E7003" s="260">
        <v>437.14999399999999</v>
      </c>
      <c r="F7003" s="261">
        <v>437.14999399999999</v>
      </c>
      <c r="G7003" s="260">
        <v>309720000</v>
      </c>
      <c r="H7003" s="263">
        <f t="shared" si="109"/>
        <v>2.7755929587760099E-3</v>
      </c>
      <c r="I7003" s="262"/>
      <c r="J7003" s="266">
        <v>7001</v>
      </c>
      <c r="K7003">
        <v>2.7755929587760099E-3</v>
      </c>
      <c r="L7003" s="267">
        <v>1.1810621594956047E-2</v>
      </c>
    </row>
    <row r="7004" spans="1:12" ht="14.4" x14ac:dyDescent="0.3">
      <c r="A7004" s="8">
        <v>33983</v>
      </c>
      <c r="B7004" s="260">
        <v>433.07998700000002</v>
      </c>
      <c r="C7004" s="260">
        <v>435.959991</v>
      </c>
      <c r="D7004" s="260">
        <v>433.07998700000002</v>
      </c>
      <c r="E7004" s="260">
        <v>435.94000199999999</v>
      </c>
      <c r="F7004" s="261">
        <v>435.94000199999999</v>
      </c>
      <c r="G7004" s="260">
        <v>281040000</v>
      </c>
      <c r="H7004" s="263">
        <f t="shared" si="109"/>
        <v>6.7200956209041247E-3</v>
      </c>
      <c r="I7004" s="262"/>
      <c r="J7004" s="266">
        <v>7002</v>
      </c>
      <c r="K7004">
        <v>6.7200956209041247E-3</v>
      </c>
      <c r="L7004" s="267">
        <v>1.1816428238995867E-2</v>
      </c>
    </row>
    <row r="7005" spans="1:12" ht="14.4" x14ac:dyDescent="0.3">
      <c r="A7005" s="8">
        <v>33982</v>
      </c>
      <c r="B7005" s="260">
        <v>431.02999899999998</v>
      </c>
      <c r="C7005" s="260">
        <v>433.44000199999999</v>
      </c>
      <c r="D7005" s="260">
        <v>429.98998999999998</v>
      </c>
      <c r="E7005" s="260">
        <v>433.02999899999998</v>
      </c>
      <c r="F7005" s="261">
        <v>433.02999899999998</v>
      </c>
      <c r="G7005" s="260">
        <v>245360000</v>
      </c>
      <c r="H7005" s="263">
        <f t="shared" si="109"/>
        <v>4.6167176096174808E-3</v>
      </c>
      <c r="I7005" s="262"/>
      <c r="J7005" s="266">
        <v>7003</v>
      </c>
      <c r="K7005">
        <v>4.6167176096174808E-3</v>
      </c>
      <c r="L7005" s="267">
        <v>1.1827290822452034E-2</v>
      </c>
    </row>
    <row r="7006" spans="1:12" ht="14.4" x14ac:dyDescent="0.3">
      <c r="A7006" s="8">
        <v>33981</v>
      </c>
      <c r="B7006" s="260">
        <v>430.95001200000002</v>
      </c>
      <c r="C7006" s="260">
        <v>431.39001500000001</v>
      </c>
      <c r="D7006" s="260">
        <v>428.19000199999999</v>
      </c>
      <c r="E7006" s="260">
        <v>431.040009</v>
      </c>
      <c r="F7006" s="261">
        <v>431.040009</v>
      </c>
      <c r="G7006" s="260">
        <v>239410000</v>
      </c>
      <c r="H7006" s="263">
        <f t="shared" si="109"/>
        <v>2.0883396564328803E-4</v>
      </c>
      <c r="I7006" s="262"/>
      <c r="J7006" s="266">
        <v>7004</v>
      </c>
      <c r="K7006">
        <v>2.0883396564328803E-4</v>
      </c>
      <c r="L7006" s="267">
        <v>1.1840033238402537E-2</v>
      </c>
    </row>
    <row r="7007" spans="1:12" ht="14.4" x14ac:dyDescent="0.3">
      <c r="A7007" s="8">
        <v>33980</v>
      </c>
      <c r="B7007" s="260">
        <v>429.040009</v>
      </c>
      <c r="C7007" s="260">
        <v>431.040009</v>
      </c>
      <c r="D7007" s="260">
        <v>429.01001000000002</v>
      </c>
      <c r="E7007" s="260">
        <v>430.95001200000002</v>
      </c>
      <c r="F7007" s="261">
        <v>430.95001200000002</v>
      </c>
      <c r="G7007" s="260">
        <v>217150000</v>
      </c>
      <c r="H7007" s="263">
        <f t="shared" si="109"/>
        <v>4.4284443611265888E-3</v>
      </c>
      <c r="I7007" s="262"/>
      <c r="J7007" s="266">
        <v>7005</v>
      </c>
      <c r="K7007">
        <v>4.4284443611265888E-3</v>
      </c>
      <c r="L7007" s="267">
        <v>1.1841196442722527E-2</v>
      </c>
    </row>
    <row r="7008" spans="1:12" ht="14.4" x14ac:dyDescent="0.3">
      <c r="A7008" s="8">
        <v>33977</v>
      </c>
      <c r="B7008" s="260">
        <v>430.73001099999999</v>
      </c>
      <c r="C7008" s="260">
        <v>430.73001099999999</v>
      </c>
      <c r="D7008" s="260">
        <v>426.88000499999998</v>
      </c>
      <c r="E7008" s="260">
        <v>429.04998799999998</v>
      </c>
      <c r="F7008" s="261">
        <v>429.04998799999998</v>
      </c>
      <c r="G7008" s="260">
        <v>263470000</v>
      </c>
      <c r="H7008" s="263">
        <f t="shared" si="109"/>
        <v>-3.9004085090323685E-3</v>
      </c>
      <c r="I7008" s="262"/>
      <c r="J7008" s="266">
        <v>7006</v>
      </c>
      <c r="K7008">
        <v>-3.9004085090323685E-3</v>
      </c>
      <c r="L7008" s="267">
        <v>1.1870590643830559E-2</v>
      </c>
    </row>
    <row r="7009" spans="1:12" ht="14.4" x14ac:dyDescent="0.3">
      <c r="A7009" s="8">
        <v>33976</v>
      </c>
      <c r="B7009" s="260">
        <v>434.51998900000001</v>
      </c>
      <c r="C7009" s="260">
        <v>435.459991</v>
      </c>
      <c r="D7009" s="260">
        <v>429.76001000000002</v>
      </c>
      <c r="E7009" s="260">
        <v>430.73001099999999</v>
      </c>
      <c r="F7009" s="261">
        <v>430.73001099999999</v>
      </c>
      <c r="G7009" s="260">
        <v>304850000</v>
      </c>
      <c r="H7009" s="263">
        <f t="shared" si="109"/>
        <v>-8.722217840247664E-3</v>
      </c>
      <c r="I7009" s="262"/>
      <c r="J7009" s="266">
        <v>7007</v>
      </c>
      <c r="K7009">
        <v>-8.722217840247664E-3</v>
      </c>
      <c r="L7009" s="267">
        <v>1.1870628250215112E-2</v>
      </c>
    </row>
    <row r="7010" spans="1:12" ht="14.4" x14ac:dyDescent="0.3">
      <c r="A7010" s="8">
        <v>33975</v>
      </c>
      <c r="B7010" s="260">
        <v>434.33999599999999</v>
      </c>
      <c r="C7010" s="260">
        <v>435.17001299999998</v>
      </c>
      <c r="D7010" s="260">
        <v>432.51998900000001</v>
      </c>
      <c r="E7010" s="260">
        <v>434.51998900000001</v>
      </c>
      <c r="F7010" s="261">
        <v>434.51998900000001</v>
      </c>
      <c r="G7010" s="260">
        <v>295240000</v>
      </c>
      <c r="H7010" s="263">
        <f t="shared" si="109"/>
        <v>4.144057688853147E-4</v>
      </c>
      <c r="I7010" s="262"/>
      <c r="J7010" s="266">
        <v>7008</v>
      </c>
      <c r="K7010">
        <v>4.144057688853147E-4</v>
      </c>
      <c r="L7010" s="267">
        <v>1.1871052382942851E-2</v>
      </c>
    </row>
    <row r="7011" spans="1:12" ht="14.4" x14ac:dyDescent="0.3">
      <c r="A7011" s="8">
        <v>33974</v>
      </c>
      <c r="B7011" s="260">
        <v>435.38000499999998</v>
      </c>
      <c r="C7011" s="260">
        <v>435.39999399999999</v>
      </c>
      <c r="D7011" s="260">
        <v>433.54998799999998</v>
      </c>
      <c r="E7011" s="260">
        <v>434.33999599999999</v>
      </c>
      <c r="F7011" s="261">
        <v>434.33999599999999</v>
      </c>
      <c r="G7011" s="260">
        <v>240350000</v>
      </c>
      <c r="H7011" s="263">
        <f t="shared" si="109"/>
        <v>-2.3887385457676169E-3</v>
      </c>
      <c r="I7011" s="262"/>
      <c r="J7011" s="266">
        <v>7009</v>
      </c>
      <c r="K7011">
        <v>-2.3887385457676169E-3</v>
      </c>
      <c r="L7011" s="267">
        <v>1.1873817294504811E-2</v>
      </c>
    </row>
    <row r="7012" spans="1:12" ht="14.4" x14ac:dyDescent="0.3">
      <c r="A7012" s="8">
        <v>33973</v>
      </c>
      <c r="B7012" s="260">
        <v>435.70001200000002</v>
      </c>
      <c r="C7012" s="260">
        <v>437.32000699999998</v>
      </c>
      <c r="D7012" s="260">
        <v>434.48001099999999</v>
      </c>
      <c r="E7012" s="260">
        <v>435.38000499999998</v>
      </c>
      <c r="F7012" s="261">
        <v>435.38000499999998</v>
      </c>
      <c r="G7012" s="260">
        <v>201210000</v>
      </c>
      <c r="H7012" s="263">
        <f t="shared" si="109"/>
        <v>-7.5735238304420571E-4</v>
      </c>
      <c r="I7012" s="262"/>
      <c r="J7012" s="266">
        <v>7010</v>
      </c>
      <c r="K7012">
        <v>-7.5735238304420571E-4</v>
      </c>
      <c r="L7012" s="267">
        <v>1.1894187046036449E-2</v>
      </c>
    </row>
    <row r="7013" spans="1:12" ht="14.4" x14ac:dyDescent="0.3">
      <c r="A7013" s="8">
        <v>33969</v>
      </c>
      <c r="B7013" s="260">
        <v>438.82000699999998</v>
      </c>
      <c r="C7013" s="260">
        <v>439.58999599999999</v>
      </c>
      <c r="D7013" s="260">
        <v>435.709991</v>
      </c>
      <c r="E7013" s="260">
        <v>435.709991</v>
      </c>
      <c r="F7013" s="261">
        <v>435.709991</v>
      </c>
      <c r="G7013" s="260">
        <v>165910000</v>
      </c>
      <c r="H7013" s="263">
        <f t="shared" si="109"/>
        <v>-7.087224717171962E-3</v>
      </c>
      <c r="I7013" s="262"/>
      <c r="J7013" s="266">
        <v>7011</v>
      </c>
      <c r="K7013">
        <v>-7.087224717171962E-3</v>
      </c>
      <c r="L7013" s="267">
        <v>1.189558089986774E-2</v>
      </c>
    </row>
    <row r="7014" spans="1:12" ht="14.4" x14ac:dyDescent="0.3">
      <c r="A7014" s="8">
        <v>33968</v>
      </c>
      <c r="B7014" s="260">
        <v>437.98001099999999</v>
      </c>
      <c r="C7014" s="260">
        <v>439.36999500000002</v>
      </c>
      <c r="D7014" s="260">
        <v>437.11999500000002</v>
      </c>
      <c r="E7014" s="260">
        <v>438.82000699999998</v>
      </c>
      <c r="F7014" s="261">
        <v>438.82000699999998</v>
      </c>
      <c r="G7014" s="260">
        <v>183930000</v>
      </c>
      <c r="H7014" s="263">
        <f t="shared" si="109"/>
        <v>1.9178866133230566E-3</v>
      </c>
      <c r="I7014" s="262"/>
      <c r="J7014" s="266">
        <v>7012</v>
      </c>
      <c r="K7014">
        <v>1.9178866133230566E-3</v>
      </c>
      <c r="L7014" s="267">
        <v>1.1922469293531947E-2</v>
      </c>
    </row>
    <row r="7015" spans="1:12" ht="14.4" x14ac:dyDescent="0.3">
      <c r="A7015" s="8">
        <v>33967</v>
      </c>
      <c r="B7015" s="260">
        <v>439.14999399999999</v>
      </c>
      <c r="C7015" s="260">
        <v>442.64999399999999</v>
      </c>
      <c r="D7015" s="260">
        <v>437.60000600000001</v>
      </c>
      <c r="E7015" s="260">
        <v>437.98001099999999</v>
      </c>
      <c r="F7015" s="261">
        <v>437.98001099999999</v>
      </c>
      <c r="G7015" s="260">
        <v>213660000</v>
      </c>
      <c r="H7015" s="263">
        <f t="shared" si="109"/>
        <v>-2.6641990572360157E-3</v>
      </c>
      <c r="I7015" s="262"/>
      <c r="J7015" s="266">
        <v>7013</v>
      </c>
      <c r="K7015">
        <v>-2.6641990572360157E-3</v>
      </c>
      <c r="L7015" s="267">
        <v>1.1938101734054749E-2</v>
      </c>
    </row>
    <row r="7016" spans="1:12" ht="14.4" x14ac:dyDescent="0.3">
      <c r="A7016" s="8">
        <v>33966</v>
      </c>
      <c r="B7016" s="260">
        <v>439.76998900000001</v>
      </c>
      <c r="C7016" s="260">
        <v>439.76998900000001</v>
      </c>
      <c r="D7016" s="260">
        <v>437.26001000000002</v>
      </c>
      <c r="E7016" s="260">
        <v>439.14999399999999</v>
      </c>
      <c r="F7016" s="261">
        <v>439.14999399999999</v>
      </c>
      <c r="G7016" s="260">
        <v>143970000</v>
      </c>
      <c r="H7016" s="263">
        <f t="shared" si="109"/>
        <v>-1.409816530249901E-3</v>
      </c>
      <c r="I7016" s="262"/>
      <c r="J7016" s="266">
        <v>7014</v>
      </c>
      <c r="K7016">
        <v>-1.409816530249901E-3</v>
      </c>
      <c r="L7016" s="267">
        <v>1.1939073087332778E-2</v>
      </c>
    </row>
    <row r="7017" spans="1:12" ht="14.4" x14ac:dyDescent="0.3">
      <c r="A7017" s="8">
        <v>33962</v>
      </c>
      <c r="B7017" s="260">
        <v>439.02999899999998</v>
      </c>
      <c r="C7017" s="260">
        <v>439.80999800000001</v>
      </c>
      <c r="D7017" s="260">
        <v>439.02999899999998</v>
      </c>
      <c r="E7017" s="260">
        <v>439.76998900000001</v>
      </c>
      <c r="F7017" s="261">
        <v>439.76998900000001</v>
      </c>
      <c r="G7017" s="260">
        <v>95240000</v>
      </c>
      <c r="H7017" s="263">
        <f t="shared" si="109"/>
        <v>1.6855112445289516E-3</v>
      </c>
      <c r="I7017" s="262"/>
      <c r="J7017" s="266">
        <v>7015</v>
      </c>
      <c r="K7017">
        <v>1.6855112445289516E-3</v>
      </c>
      <c r="L7017" s="267">
        <v>1.1947330857108421E-2</v>
      </c>
    </row>
    <row r="7018" spans="1:12" ht="14.4" x14ac:dyDescent="0.3">
      <c r="A7018" s="8">
        <v>33961</v>
      </c>
      <c r="B7018" s="260">
        <v>440.290009</v>
      </c>
      <c r="C7018" s="260">
        <v>441.10998499999999</v>
      </c>
      <c r="D7018" s="260">
        <v>439.02999899999998</v>
      </c>
      <c r="E7018" s="260">
        <v>439.02999899999998</v>
      </c>
      <c r="F7018" s="261">
        <v>439.02999899999998</v>
      </c>
      <c r="G7018" s="260">
        <v>234140000</v>
      </c>
      <c r="H7018" s="263">
        <f t="shared" si="109"/>
        <v>-2.9070405074018602E-3</v>
      </c>
      <c r="I7018" s="262"/>
      <c r="J7018" s="266">
        <v>7016</v>
      </c>
      <c r="K7018">
        <v>-2.9070405074018602E-3</v>
      </c>
      <c r="L7018" s="267">
        <v>1.1960817086001769E-2</v>
      </c>
    </row>
    <row r="7019" spans="1:12" ht="14.4" x14ac:dyDescent="0.3">
      <c r="A7019" s="8">
        <v>33960</v>
      </c>
      <c r="B7019" s="260">
        <v>440.70001200000002</v>
      </c>
      <c r="C7019" s="260">
        <v>441.64001500000001</v>
      </c>
      <c r="D7019" s="260">
        <v>438.25</v>
      </c>
      <c r="E7019" s="260">
        <v>440.30999800000001</v>
      </c>
      <c r="F7019" s="261">
        <v>440.30999800000001</v>
      </c>
      <c r="G7019" s="260">
        <v>250430000</v>
      </c>
      <c r="H7019" s="263">
        <f t="shared" si="109"/>
        <v>-8.8498749575710892E-4</v>
      </c>
      <c r="I7019" s="262"/>
      <c r="J7019" s="266">
        <v>7017</v>
      </c>
      <c r="K7019">
        <v>-8.8498749575710892E-4</v>
      </c>
      <c r="L7019" s="267">
        <v>1.1974037701377791E-2</v>
      </c>
    </row>
    <row r="7020" spans="1:12" ht="14.4" x14ac:dyDescent="0.3">
      <c r="A7020" s="8">
        <v>33959</v>
      </c>
      <c r="B7020" s="260">
        <v>441.26001000000002</v>
      </c>
      <c r="C7020" s="260">
        <v>441.26001000000002</v>
      </c>
      <c r="D7020" s="260">
        <v>439.64999399999999</v>
      </c>
      <c r="E7020" s="260">
        <v>440.70001200000002</v>
      </c>
      <c r="F7020" s="261">
        <v>440.70001200000002</v>
      </c>
      <c r="G7020" s="260">
        <v>224680000</v>
      </c>
      <c r="H7020" s="263">
        <f t="shared" si="109"/>
        <v>-1.3143287738267967E-3</v>
      </c>
      <c r="I7020" s="262"/>
      <c r="J7020" s="266">
        <v>7018</v>
      </c>
      <c r="K7020">
        <v>-1.3143287738267967E-3</v>
      </c>
      <c r="L7020" s="267">
        <v>1.1991995375736532E-2</v>
      </c>
    </row>
    <row r="7021" spans="1:12" ht="14.4" x14ac:dyDescent="0.3">
      <c r="A7021" s="8">
        <v>33956</v>
      </c>
      <c r="B7021" s="260">
        <v>435.459991</v>
      </c>
      <c r="C7021" s="260">
        <v>441.290009</v>
      </c>
      <c r="D7021" s="260">
        <v>435.459991</v>
      </c>
      <c r="E7021" s="260">
        <v>441.27999899999998</v>
      </c>
      <c r="F7021" s="261">
        <v>441.27999899999998</v>
      </c>
      <c r="G7021" s="260">
        <v>389300000</v>
      </c>
      <c r="H7021" s="263">
        <f t="shared" si="109"/>
        <v>1.3435009287474486E-2</v>
      </c>
      <c r="I7021" s="262"/>
      <c r="J7021" s="266">
        <v>7019</v>
      </c>
      <c r="K7021">
        <v>1.3435009287474486E-2</v>
      </c>
      <c r="L7021" s="267">
        <v>1.2005925424187439E-2</v>
      </c>
    </row>
    <row r="7022" spans="1:12" ht="14.4" x14ac:dyDescent="0.3">
      <c r="A7022" s="8">
        <v>33955</v>
      </c>
      <c r="B7022" s="260">
        <v>431.51998900000001</v>
      </c>
      <c r="C7022" s="260">
        <v>435.44000199999999</v>
      </c>
      <c r="D7022" s="260">
        <v>431.459991</v>
      </c>
      <c r="E7022" s="260">
        <v>435.42999300000002</v>
      </c>
      <c r="F7022" s="261">
        <v>435.42999300000002</v>
      </c>
      <c r="G7022" s="260">
        <v>251640000</v>
      </c>
      <c r="H7022" s="263">
        <f t="shared" si="109"/>
        <v>9.0610031972354708E-3</v>
      </c>
      <c r="I7022" s="262"/>
      <c r="J7022" s="266">
        <v>7020</v>
      </c>
      <c r="K7022">
        <v>9.0610031972354708E-3</v>
      </c>
      <c r="L7022" s="267">
        <v>1.2012559565256965E-2</v>
      </c>
    </row>
    <row r="7023" spans="1:12" ht="14.4" x14ac:dyDescent="0.3">
      <c r="A7023" s="8">
        <v>33954</v>
      </c>
      <c r="B7023" s="260">
        <v>432.57998700000002</v>
      </c>
      <c r="C7023" s="260">
        <v>434.22000100000002</v>
      </c>
      <c r="D7023" s="260">
        <v>430.88000499999998</v>
      </c>
      <c r="E7023" s="260">
        <v>431.51998900000001</v>
      </c>
      <c r="F7023" s="261">
        <v>431.51998900000001</v>
      </c>
      <c r="G7023" s="260">
        <v>242130000</v>
      </c>
      <c r="H7023" s="263">
        <f t="shared" si="109"/>
        <v>-2.4273943708722412E-3</v>
      </c>
      <c r="I7023" s="262"/>
      <c r="J7023" s="266">
        <v>7021</v>
      </c>
      <c r="K7023">
        <v>-2.4273943708722412E-3</v>
      </c>
      <c r="L7023" s="267">
        <v>1.2041579439382648E-2</v>
      </c>
    </row>
    <row r="7024" spans="1:12" ht="14.4" x14ac:dyDescent="0.3">
      <c r="A7024" s="8">
        <v>33953</v>
      </c>
      <c r="B7024" s="260">
        <v>432.82000699999998</v>
      </c>
      <c r="C7024" s="260">
        <v>433.66000400000001</v>
      </c>
      <c r="D7024" s="260">
        <v>431.92001299999998</v>
      </c>
      <c r="E7024" s="260">
        <v>432.57000699999998</v>
      </c>
      <c r="F7024" s="261">
        <v>432.57000699999998</v>
      </c>
      <c r="G7024" s="260">
        <v>227770000</v>
      </c>
      <c r="H7024" s="263">
        <f t="shared" si="109"/>
        <v>-6.2376167289311592E-4</v>
      </c>
      <c r="I7024" s="262"/>
      <c r="J7024" s="266">
        <v>7022</v>
      </c>
      <c r="K7024">
        <v>-6.2376167289311592E-4</v>
      </c>
      <c r="L7024" s="267">
        <v>1.2042424911740781E-2</v>
      </c>
    </row>
    <row r="7025" spans="1:12" ht="14.4" x14ac:dyDescent="0.3">
      <c r="A7025" s="8">
        <v>33952</v>
      </c>
      <c r="B7025" s="260">
        <v>433.73001099999999</v>
      </c>
      <c r="C7025" s="260">
        <v>435.26001000000002</v>
      </c>
      <c r="D7025" s="260">
        <v>432.82998700000002</v>
      </c>
      <c r="E7025" s="260">
        <v>432.83999599999999</v>
      </c>
      <c r="F7025" s="261">
        <v>432.83999599999999</v>
      </c>
      <c r="G7025" s="260">
        <v>187040000</v>
      </c>
      <c r="H7025" s="263">
        <f t="shared" si="109"/>
        <v>-2.0520023457634463E-3</v>
      </c>
      <c r="I7025" s="262"/>
      <c r="J7025" s="266">
        <v>7023</v>
      </c>
      <c r="K7025">
        <v>-2.0520023457634463E-3</v>
      </c>
      <c r="L7025" s="267">
        <v>1.2049030001628935E-2</v>
      </c>
    </row>
    <row r="7026" spans="1:12" ht="14.4" x14ac:dyDescent="0.3">
      <c r="A7026" s="8">
        <v>33949</v>
      </c>
      <c r="B7026" s="260">
        <v>434.64001500000001</v>
      </c>
      <c r="C7026" s="260">
        <v>434.64001500000001</v>
      </c>
      <c r="D7026" s="260">
        <v>433.33999599999999</v>
      </c>
      <c r="E7026" s="260">
        <v>433.73001099999999</v>
      </c>
      <c r="F7026" s="261">
        <v>433.73001099999999</v>
      </c>
      <c r="G7026" s="260">
        <v>164510000</v>
      </c>
      <c r="H7026" s="263">
        <f t="shared" si="109"/>
        <v>-2.0936958600096104E-3</v>
      </c>
      <c r="I7026" s="262"/>
      <c r="J7026" s="266">
        <v>7024</v>
      </c>
      <c r="K7026">
        <v>-2.0936958600096104E-3</v>
      </c>
      <c r="L7026" s="267">
        <v>1.2049219109577698E-2</v>
      </c>
    </row>
    <row r="7027" spans="1:12" ht="14.4" x14ac:dyDescent="0.3">
      <c r="A7027" s="8">
        <v>33948</v>
      </c>
      <c r="B7027" s="260">
        <v>435.66000400000001</v>
      </c>
      <c r="C7027" s="260">
        <v>435.66000400000001</v>
      </c>
      <c r="D7027" s="260">
        <v>432.64999399999999</v>
      </c>
      <c r="E7027" s="260">
        <v>434.64001500000001</v>
      </c>
      <c r="F7027" s="261">
        <v>434.64001500000001</v>
      </c>
      <c r="G7027" s="260">
        <v>240640000</v>
      </c>
      <c r="H7027" s="263">
        <f t="shared" si="109"/>
        <v>-2.3183266702856585E-3</v>
      </c>
      <c r="I7027" s="262"/>
      <c r="J7027" s="266">
        <v>7025</v>
      </c>
      <c r="K7027">
        <v>-2.3183266702856585E-3</v>
      </c>
      <c r="L7027" s="267">
        <v>1.2060449423890642E-2</v>
      </c>
    </row>
    <row r="7028" spans="1:12" ht="14.4" x14ac:dyDescent="0.3">
      <c r="A7028" s="8">
        <v>33947</v>
      </c>
      <c r="B7028" s="260">
        <v>436.98998999999998</v>
      </c>
      <c r="C7028" s="260">
        <v>436.98998999999998</v>
      </c>
      <c r="D7028" s="260">
        <v>433.98001099999999</v>
      </c>
      <c r="E7028" s="260">
        <v>435.64999399999999</v>
      </c>
      <c r="F7028" s="261">
        <v>435.64999399999999</v>
      </c>
      <c r="G7028" s="260">
        <v>230060000</v>
      </c>
      <c r="H7028" s="263">
        <f t="shared" si="109"/>
        <v>-3.0664226427703418E-3</v>
      </c>
      <c r="I7028" s="262"/>
      <c r="J7028" s="266">
        <v>7026</v>
      </c>
      <c r="K7028">
        <v>-3.0664226427703418E-3</v>
      </c>
      <c r="L7028" s="267">
        <v>1.2061749292466752E-2</v>
      </c>
    </row>
    <row r="7029" spans="1:12" ht="14.4" x14ac:dyDescent="0.3">
      <c r="A7029" s="8">
        <v>33946</v>
      </c>
      <c r="B7029" s="260">
        <v>435.30999800000001</v>
      </c>
      <c r="C7029" s="260">
        <v>436.98998999999998</v>
      </c>
      <c r="D7029" s="260">
        <v>434.67999300000002</v>
      </c>
      <c r="E7029" s="260">
        <v>436.98998999999998</v>
      </c>
      <c r="F7029" s="261">
        <v>436.98998999999998</v>
      </c>
      <c r="G7029" s="260">
        <v>234330000</v>
      </c>
      <c r="H7029" s="263">
        <f t="shared" si="109"/>
        <v>3.859300286505182E-3</v>
      </c>
      <c r="I7029" s="262"/>
      <c r="J7029" s="266">
        <v>7027</v>
      </c>
      <c r="K7029">
        <v>3.859300286505182E-3</v>
      </c>
      <c r="L7029" s="267">
        <v>1.2069112628291455E-2</v>
      </c>
    </row>
    <row r="7030" spans="1:12" ht="14.4" x14ac:dyDescent="0.3">
      <c r="A7030" s="8">
        <v>33945</v>
      </c>
      <c r="B7030" s="260">
        <v>432.05999800000001</v>
      </c>
      <c r="C7030" s="260">
        <v>435.30999800000001</v>
      </c>
      <c r="D7030" s="260">
        <v>432.05999800000001</v>
      </c>
      <c r="E7030" s="260">
        <v>435.30999800000001</v>
      </c>
      <c r="F7030" s="261">
        <v>435.30999800000001</v>
      </c>
      <c r="G7030" s="260">
        <v>217700000</v>
      </c>
      <c r="H7030" s="263">
        <f t="shared" si="109"/>
        <v>7.5221034463829259E-3</v>
      </c>
      <c r="I7030" s="262"/>
      <c r="J7030" s="266">
        <v>7028</v>
      </c>
      <c r="K7030">
        <v>7.5221034463829259E-3</v>
      </c>
      <c r="L7030" s="267">
        <v>1.2075226070501847E-2</v>
      </c>
    </row>
    <row r="7031" spans="1:12" ht="14.4" x14ac:dyDescent="0.3">
      <c r="A7031" s="8">
        <v>33942</v>
      </c>
      <c r="B7031" s="260">
        <v>429.92999300000002</v>
      </c>
      <c r="C7031" s="260">
        <v>432.89001500000001</v>
      </c>
      <c r="D7031" s="260">
        <v>429.73998999999998</v>
      </c>
      <c r="E7031" s="260">
        <v>432.05999800000001</v>
      </c>
      <c r="F7031" s="261">
        <v>432.05999800000001</v>
      </c>
      <c r="G7031" s="260">
        <v>234960000</v>
      </c>
      <c r="H7031" s="263">
        <f t="shared" si="109"/>
        <v>5.0010327277706067E-3</v>
      </c>
      <c r="I7031" s="262"/>
      <c r="J7031" s="266">
        <v>7029</v>
      </c>
      <c r="K7031">
        <v>5.0010327277706067E-3</v>
      </c>
      <c r="L7031" s="267">
        <v>1.2079969592167587E-2</v>
      </c>
    </row>
    <row r="7032" spans="1:12" ht="14.4" x14ac:dyDescent="0.3">
      <c r="A7032" s="8">
        <v>33941</v>
      </c>
      <c r="B7032" s="260">
        <v>429.98001099999999</v>
      </c>
      <c r="C7032" s="260">
        <v>430.98998999999998</v>
      </c>
      <c r="D7032" s="260">
        <v>428.79998799999998</v>
      </c>
      <c r="E7032" s="260">
        <v>429.91000400000001</v>
      </c>
      <c r="F7032" s="261">
        <v>429.91000400000001</v>
      </c>
      <c r="G7032" s="260">
        <v>238050000</v>
      </c>
      <c r="H7032" s="263">
        <f t="shared" si="109"/>
        <v>4.6497939711415682E-5</v>
      </c>
      <c r="I7032" s="262"/>
      <c r="J7032" s="266">
        <v>7030</v>
      </c>
      <c r="K7032">
        <v>4.6497939711415682E-5</v>
      </c>
      <c r="L7032" s="267">
        <v>1.2105865247517531E-2</v>
      </c>
    </row>
    <row r="7033" spans="1:12" ht="14.4" x14ac:dyDescent="0.3">
      <c r="A7033" s="8">
        <v>33940</v>
      </c>
      <c r="B7033" s="260">
        <v>430.77999899999998</v>
      </c>
      <c r="C7033" s="260">
        <v>430.86999500000002</v>
      </c>
      <c r="D7033" s="260">
        <v>428.60998499999999</v>
      </c>
      <c r="E7033" s="260">
        <v>429.89001500000001</v>
      </c>
      <c r="F7033" s="261">
        <v>429.89001500000001</v>
      </c>
      <c r="G7033" s="260">
        <v>247010000</v>
      </c>
      <c r="H7033" s="263">
        <f t="shared" si="109"/>
        <v>-2.0659826409442235E-3</v>
      </c>
      <c r="I7033" s="262"/>
      <c r="J7033" s="266">
        <v>7031</v>
      </c>
      <c r="K7033">
        <v>-2.0659826409442235E-3</v>
      </c>
      <c r="L7033" s="267">
        <v>1.2106057547740851E-2</v>
      </c>
    </row>
    <row r="7034" spans="1:12" ht="14.4" x14ac:dyDescent="0.3">
      <c r="A7034" s="8">
        <v>33939</v>
      </c>
      <c r="B7034" s="260">
        <v>431.35000600000001</v>
      </c>
      <c r="C7034" s="260">
        <v>431.47000100000002</v>
      </c>
      <c r="D7034" s="260">
        <v>429.20001200000002</v>
      </c>
      <c r="E7034" s="260">
        <v>430.77999899999998</v>
      </c>
      <c r="F7034" s="261">
        <v>430.77999899999998</v>
      </c>
      <c r="G7034" s="260">
        <v>259050000</v>
      </c>
      <c r="H7034" s="263">
        <f t="shared" si="109"/>
        <v>-1.3214489209953375E-3</v>
      </c>
      <c r="I7034" s="262"/>
      <c r="J7034" s="266">
        <v>7032</v>
      </c>
      <c r="K7034">
        <v>-1.3214489209953375E-3</v>
      </c>
      <c r="L7034" s="267">
        <v>1.2106298810206676E-2</v>
      </c>
    </row>
    <row r="7035" spans="1:12" ht="14.4" x14ac:dyDescent="0.3">
      <c r="A7035" s="8">
        <v>33938</v>
      </c>
      <c r="B7035" s="260">
        <v>430.19000199999999</v>
      </c>
      <c r="C7035" s="260">
        <v>431.52999899999998</v>
      </c>
      <c r="D7035" s="260">
        <v>429.35998499999999</v>
      </c>
      <c r="E7035" s="260">
        <v>431.35000600000001</v>
      </c>
      <c r="F7035" s="261">
        <v>431.35000600000001</v>
      </c>
      <c r="G7035" s="260">
        <v>230150000</v>
      </c>
      <c r="H7035" s="263">
        <f t="shared" si="109"/>
        <v>2.766417121383495E-3</v>
      </c>
      <c r="I7035" s="262"/>
      <c r="J7035" s="266">
        <v>7033</v>
      </c>
      <c r="K7035">
        <v>2.766417121383495E-3</v>
      </c>
      <c r="L7035" s="267">
        <v>1.2127194890097311E-2</v>
      </c>
    </row>
    <row r="7036" spans="1:12" ht="14.4" x14ac:dyDescent="0.3">
      <c r="A7036" s="8">
        <v>33935</v>
      </c>
      <c r="B7036" s="260">
        <v>429.19000199999999</v>
      </c>
      <c r="C7036" s="260">
        <v>431.92999300000002</v>
      </c>
      <c r="D7036" s="260">
        <v>429.17001299999998</v>
      </c>
      <c r="E7036" s="260">
        <v>430.16000400000001</v>
      </c>
      <c r="F7036" s="261">
        <v>430.16000400000001</v>
      </c>
      <c r="G7036" s="260">
        <v>106020000</v>
      </c>
      <c r="H7036" s="263">
        <f t="shared" si="109"/>
        <v>2.2600759465035772E-3</v>
      </c>
      <c r="I7036" s="262"/>
      <c r="J7036" s="266">
        <v>7034</v>
      </c>
      <c r="K7036">
        <v>2.2600759465035772E-3</v>
      </c>
      <c r="L7036" s="267">
        <v>1.2143633527087909E-2</v>
      </c>
    </row>
    <row r="7037" spans="1:12" ht="14.4" x14ac:dyDescent="0.3">
      <c r="A7037" s="8">
        <v>33933</v>
      </c>
      <c r="B7037" s="260">
        <v>427.58999599999999</v>
      </c>
      <c r="C7037" s="260">
        <v>429.41000400000001</v>
      </c>
      <c r="D7037" s="260">
        <v>427.57998700000002</v>
      </c>
      <c r="E7037" s="260">
        <v>429.19000199999999</v>
      </c>
      <c r="F7037" s="261">
        <v>429.19000199999999</v>
      </c>
      <c r="G7037" s="260">
        <v>207700000</v>
      </c>
      <c r="H7037" s="263">
        <f t="shared" si="109"/>
        <v>3.7419163567147806E-3</v>
      </c>
      <c r="I7037" s="262"/>
      <c r="J7037" s="266">
        <v>7035</v>
      </c>
      <c r="K7037">
        <v>3.7419163567147806E-3</v>
      </c>
      <c r="L7037" s="267">
        <v>1.2151756329509142E-2</v>
      </c>
    </row>
    <row r="7038" spans="1:12" ht="14.4" x14ac:dyDescent="0.3">
      <c r="A7038" s="8">
        <v>33932</v>
      </c>
      <c r="B7038" s="260">
        <v>425.14001500000001</v>
      </c>
      <c r="C7038" s="260">
        <v>429.30999800000001</v>
      </c>
      <c r="D7038" s="260">
        <v>424.82998700000002</v>
      </c>
      <c r="E7038" s="260">
        <v>427.58999599999999</v>
      </c>
      <c r="F7038" s="261">
        <v>427.58999599999999</v>
      </c>
      <c r="G7038" s="260">
        <v>241540000</v>
      </c>
      <c r="H7038" s="263">
        <f t="shared" si="109"/>
        <v>5.8101266208378834E-3</v>
      </c>
      <c r="I7038" s="262"/>
      <c r="J7038" s="266">
        <v>7036</v>
      </c>
      <c r="K7038">
        <v>5.8101266208378834E-3</v>
      </c>
      <c r="L7038" s="267">
        <v>1.2157108751754384E-2</v>
      </c>
    </row>
    <row r="7039" spans="1:12" ht="14.4" x14ac:dyDescent="0.3">
      <c r="A7039" s="8">
        <v>33931</v>
      </c>
      <c r="B7039" s="260">
        <v>426.64999399999999</v>
      </c>
      <c r="C7039" s="260">
        <v>426.64999399999999</v>
      </c>
      <c r="D7039" s="260">
        <v>424.95001200000002</v>
      </c>
      <c r="E7039" s="260">
        <v>425.11999500000002</v>
      </c>
      <c r="F7039" s="261">
        <v>425.11999500000002</v>
      </c>
      <c r="G7039" s="260">
        <v>192530000</v>
      </c>
      <c r="H7039" s="263">
        <f t="shared" si="109"/>
        <v>-3.5860752877450532E-3</v>
      </c>
      <c r="I7039" s="262"/>
      <c r="J7039" s="266">
        <v>7037</v>
      </c>
      <c r="K7039">
        <v>-3.5860752877450532E-3</v>
      </c>
      <c r="L7039" s="267">
        <v>1.2158421547431283E-2</v>
      </c>
    </row>
    <row r="7040" spans="1:12" ht="14.4" x14ac:dyDescent="0.3">
      <c r="A7040" s="8">
        <v>33928</v>
      </c>
      <c r="B7040" s="260">
        <v>423.60998499999999</v>
      </c>
      <c r="C7040" s="260">
        <v>426.98001099999999</v>
      </c>
      <c r="D7040" s="260">
        <v>423.60998499999999</v>
      </c>
      <c r="E7040" s="260">
        <v>426.64999399999999</v>
      </c>
      <c r="F7040" s="261">
        <v>426.64999399999999</v>
      </c>
      <c r="G7040" s="260">
        <v>257460000</v>
      </c>
      <c r="H7040" s="263">
        <f t="shared" si="109"/>
        <v>7.1764337660737568E-3</v>
      </c>
      <c r="I7040" s="262"/>
      <c r="J7040" s="266">
        <v>7038</v>
      </c>
      <c r="K7040">
        <v>7.1764337660737568E-3</v>
      </c>
      <c r="L7040" s="267">
        <v>1.2161126370552524E-2</v>
      </c>
    </row>
    <row r="7041" spans="1:12" ht="14.4" x14ac:dyDescent="0.3">
      <c r="A7041" s="8">
        <v>33927</v>
      </c>
      <c r="B7041" s="260">
        <v>422.85998499999999</v>
      </c>
      <c r="C7041" s="260">
        <v>423.60998499999999</v>
      </c>
      <c r="D7041" s="260">
        <v>422.5</v>
      </c>
      <c r="E7041" s="260">
        <v>423.60998499999999</v>
      </c>
      <c r="F7041" s="261">
        <v>423.60998499999999</v>
      </c>
      <c r="G7041" s="260">
        <v>218720000</v>
      </c>
      <c r="H7041" s="263">
        <f t="shared" si="109"/>
        <v>1.7972779690583404E-3</v>
      </c>
      <c r="I7041" s="262"/>
      <c r="J7041" s="266">
        <v>7039</v>
      </c>
      <c r="K7041">
        <v>1.7972779690583404E-3</v>
      </c>
      <c r="L7041" s="267">
        <v>1.2169700820387451E-2</v>
      </c>
    </row>
    <row r="7042" spans="1:12" ht="14.4" x14ac:dyDescent="0.3">
      <c r="A7042" s="8">
        <v>33926</v>
      </c>
      <c r="B7042" s="260">
        <v>419.26998900000001</v>
      </c>
      <c r="C7042" s="260">
        <v>423.48998999999998</v>
      </c>
      <c r="D7042" s="260">
        <v>419.23998999999998</v>
      </c>
      <c r="E7042" s="260">
        <v>422.85000600000001</v>
      </c>
      <c r="F7042" s="261">
        <v>422.85000600000001</v>
      </c>
      <c r="G7042" s="260">
        <v>219080000</v>
      </c>
      <c r="H7042" s="263">
        <f t="shared" si="109"/>
        <v>8.5386912822896996E-3</v>
      </c>
      <c r="I7042" s="262"/>
      <c r="J7042" s="266">
        <v>7040</v>
      </c>
      <c r="K7042">
        <v>8.5386912822896996E-3</v>
      </c>
      <c r="L7042" s="267">
        <v>1.217767303211199E-2</v>
      </c>
    </row>
    <row r="7043" spans="1:12" ht="14.4" x14ac:dyDescent="0.3">
      <c r="A7043" s="8">
        <v>33925</v>
      </c>
      <c r="B7043" s="260">
        <v>420.63000499999998</v>
      </c>
      <c r="C7043" s="260">
        <v>420.97000100000002</v>
      </c>
      <c r="D7043" s="260">
        <v>418.30999800000001</v>
      </c>
      <c r="E7043" s="260">
        <v>419.26998900000001</v>
      </c>
      <c r="F7043" s="261">
        <v>419.26998900000001</v>
      </c>
      <c r="G7043" s="260">
        <v>187660000</v>
      </c>
      <c r="H7043" s="263">
        <f t="shared" si="109"/>
        <v>-3.3517258330847573E-3</v>
      </c>
      <c r="I7043" s="262"/>
      <c r="J7043" s="266">
        <v>7041</v>
      </c>
      <c r="K7043">
        <v>-3.3517258330847573E-3</v>
      </c>
      <c r="L7043" s="267">
        <v>1.2189132533158021E-2</v>
      </c>
    </row>
    <row r="7044" spans="1:12" ht="14.4" x14ac:dyDescent="0.3">
      <c r="A7044" s="8">
        <v>33924</v>
      </c>
      <c r="B7044" s="260">
        <v>422.44000199999999</v>
      </c>
      <c r="C7044" s="260">
        <v>422.44000199999999</v>
      </c>
      <c r="D7044" s="260">
        <v>420.35000600000001</v>
      </c>
      <c r="E7044" s="260">
        <v>420.67999300000002</v>
      </c>
      <c r="F7044" s="261">
        <v>420.67999300000002</v>
      </c>
      <c r="G7044" s="260">
        <v>173600000</v>
      </c>
      <c r="H7044" s="263">
        <f t="shared" ref="H7044:H7107" si="110">(F7044-F7045)/F7045</f>
        <v>-4.1426982671658921E-3</v>
      </c>
      <c r="I7044" s="262"/>
      <c r="J7044" s="266">
        <v>7042</v>
      </c>
      <c r="K7044">
        <v>-4.1426982671658921E-3</v>
      </c>
      <c r="L7044" s="267">
        <v>1.2192215845243489E-2</v>
      </c>
    </row>
    <row r="7045" spans="1:12" ht="14.4" x14ac:dyDescent="0.3">
      <c r="A7045" s="8">
        <v>33921</v>
      </c>
      <c r="B7045" s="260">
        <v>422.89001500000001</v>
      </c>
      <c r="C7045" s="260">
        <v>422.91000400000001</v>
      </c>
      <c r="D7045" s="260">
        <v>421.040009</v>
      </c>
      <c r="E7045" s="260">
        <v>422.42999300000002</v>
      </c>
      <c r="F7045" s="261">
        <v>422.42999300000002</v>
      </c>
      <c r="G7045" s="260">
        <v>192950000</v>
      </c>
      <c r="H7045" s="263">
        <f t="shared" si="110"/>
        <v>-1.0405136453344075E-3</v>
      </c>
      <c r="I7045" s="262"/>
      <c r="J7045" s="266">
        <v>7043</v>
      </c>
      <c r="K7045">
        <v>-1.0405136453344075E-3</v>
      </c>
      <c r="L7045" s="267">
        <v>1.2194780151073155E-2</v>
      </c>
    </row>
    <row r="7046" spans="1:12" ht="14.4" x14ac:dyDescent="0.3">
      <c r="A7046" s="8">
        <v>33920</v>
      </c>
      <c r="B7046" s="260">
        <v>422.20001200000002</v>
      </c>
      <c r="C7046" s="260">
        <v>423.10000600000001</v>
      </c>
      <c r="D7046" s="260">
        <v>421.70001200000002</v>
      </c>
      <c r="E7046" s="260">
        <v>422.86999500000002</v>
      </c>
      <c r="F7046" s="261">
        <v>422.86999500000002</v>
      </c>
      <c r="G7046" s="260">
        <v>226010000</v>
      </c>
      <c r="H7046" s="263">
        <f t="shared" si="110"/>
        <v>1.5868853172841737E-3</v>
      </c>
      <c r="I7046" s="262"/>
      <c r="J7046" s="266">
        <v>7044</v>
      </c>
      <c r="K7046">
        <v>1.5868853172841737E-3</v>
      </c>
      <c r="L7046" s="267">
        <v>1.222013578632228E-2</v>
      </c>
    </row>
    <row r="7047" spans="1:12" ht="14.4" x14ac:dyDescent="0.3">
      <c r="A7047" s="8">
        <v>33919</v>
      </c>
      <c r="B7047" s="260">
        <v>418.61999500000002</v>
      </c>
      <c r="C7047" s="260">
        <v>422.32998700000002</v>
      </c>
      <c r="D7047" s="260">
        <v>418.39999399999999</v>
      </c>
      <c r="E7047" s="260">
        <v>422.20001200000002</v>
      </c>
      <c r="F7047" s="261">
        <v>422.20001200000002</v>
      </c>
      <c r="G7047" s="260">
        <v>243750000</v>
      </c>
      <c r="H7047" s="263">
        <f t="shared" si="110"/>
        <v>8.5519493640049318E-3</v>
      </c>
      <c r="I7047" s="262"/>
      <c r="J7047" s="266">
        <v>7045</v>
      </c>
      <c r="K7047">
        <v>8.5519493640049318E-3</v>
      </c>
      <c r="L7047" s="267">
        <v>1.2236644843459649E-2</v>
      </c>
    </row>
    <row r="7048" spans="1:12" ht="14.4" x14ac:dyDescent="0.3">
      <c r="A7048" s="8">
        <v>33918</v>
      </c>
      <c r="B7048" s="260">
        <v>418.58999599999999</v>
      </c>
      <c r="C7048" s="260">
        <v>419.709991</v>
      </c>
      <c r="D7048" s="260">
        <v>417.98001099999999</v>
      </c>
      <c r="E7048" s="260">
        <v>418.61999500000002</v>
      </c>
      <c r="F7048" s="261">
        <v>418.61999500000002</v>
      </c>
      <c r="G7048" s="260">
        <v>223180000</v>
      </c>
      <c r="H7048" s="263">
        <f t="shared" si="110"/>
        <v>7.1666786800208388E-5</v>
      </c>
      <c r="I7048" s="262"/>
      <c r="J7048" s="266">
        <v>7046</v>
      </c>
      <c r="K7048">
        <v>7.1666786800208388E-5</v>
      </c>
      <c r="L7048" s="267">
        <v>1.2237491857649644E-2</v>
      </c>
    </row>
    <row r="7049" spans="1:12" ht="14.4" x14ac:dyDescent="0.3">
      <c r="A7049" s="8">
        <v>33917</v>
      </c>
      <c r="B7049" s="260">
        <v>417.57998700000002</v>
      </c>
      <c r="C7049" s="260">
        <v>420.13000499999998</v>
      </c>
      <c r="D7049" s="260">
        <v>416.790009</v>
      </c>
      <c r="E7049" s="260">
        <v>418.58999599999999</v>
      </c>
      <c r="F7049" s="261">
        <v>418.58999599999999</v>
      </c>
      <c r="G7049" s="260">
        <v>197560000</v>
      </c>
      <c r="H7049" s="263">
        <f t="shared" si="110"/>
        <v>2.4187198415712586E-3</v>
      </c>
      <c r="I7049" s="262"/>
      <c r="J7049" s="266">
        <v>7047</v>
      </c>
      <c r="K7049">
        <v>2.4187198415712586E-3</v>
      </c>
      <c r="L7049" s="267">
        <v>1.226929711717779E-2</v>
      </c>
    </row>
    <row r="7050" spans="1:12" ht="14.4" x14ac:dyDescent="0.3">
      <c r="A7050" s="8">
        <v>33914</v>
      </c>
      <c r="B7050" s="260">
        <v>418.35000600000001</v>
      </c>
      <c r="C7050" s="260">
        <v>418.35000600000001</v>
      </c>
      <c r="D7050" s="260">
        <v>417.01001000000002</v>
      </c>
      <c r="E7050" s="260">
        <v>417.57998700000002</v>
      </c>
      <c r="F7050" s="261">
        <v>417.57998700000002</v>
      </c>
      <c r="G7050" s="260">
        <v>205310000</v>
      </c>
      <c r="H7050" s="263">
        <f t="shared" si="110"/>
        <v>-1.8167256472411695E-3</v>
      </c>
      <c r="I7050" s="262"/>
      <c r="J7050" s="266">
        <v>7048</v>
      </c>
      <c r="K7050">
        <v>-1.8167256472411695E-3</v>
      </c>
      <c r="L7050" s="267">
        <v>1.2273199125661365E-2</v>
      </c>
    </row>
    <row r="7051" spans="1:12" ht="14.4" x14ac:dyDescent="0.3">
      <c r="A7051" s="8">
        <v>33913</v>
      </c>
      <c r="B7051" s="260">
        <v>417.07998700000002</v>
      </c>
      <c r="C7051" s="260">
        <v>418.39999399999999</v>
      </c>
      <c r="D7051" s="260">
        <v>415.57998700000002</v>
      </c>
      <c r="E7051" s="260">
        <v>418.33999599999999</v>
      </c>
      <c r="F7051" s="261">
        <v>418.33999599999999</v>
      </c>
      <c r="G7051" s="260">
        <v>219730000</v>
      </c>
      <c r="H7051" s="263">
        <f t="shared" si="110"/>
        <v>2.9488888883827378E-3</v>
      </c>
      <c r="I7051" s="262"/>
      <c r="J7051" s="266">
        <v>7049</v>
      </c>
      <c r="K7051">
        <v>2.9488888883827378E-3</v>
      </c>
      <c r="L7051" s="267">
        <v>1.2289184253555263E-2</v>
      </c>
    </row>
    <row r="7052" spans="1:12" ht="14.4" x14ac:dyDescent="0.3">
      <c r="A7052" s="8">
        <v>33912</v>
      </c>
      <c r="B7052" s="260">
        <v>419.91000400000001</v>
      </c>
      <c r="C7052" s="260">
        <v>421.07000699999998</v>
      </c>
      <c r="D7052" s="260">
        <v>416.60998499999999</v>
      </c>
      <c r="E7052" s="260">
        <v>417.10998499999999</v>
      </c>
      <c r="F7052" s="261">
        <v>417.10998499999999</v>
      </c>
      <c r="G7052" s="260">
        <v>194400000</v>
      </c>
      <c r="H7052" s="263">
        <f t="shared" si="110"/>
        <v>-6.6918172818783671E-3</v>
      </c>
      <c r="I7052" s="262"/>
      <c r="J7052" s="266">
        <v>7050</v>
      </c>
      <c r="K7052">
        <v>-6.6918172818783671E-3</v>
      </c>
      <c r="L7052" s="267">
        <v>1.229759141363183E-2</v>
      </c>
    </row>
    <row r="7053" spans="1:12" ht="14.4" x14ac:dyDescent="0.3">
      <c r="A7053" s="8">
        <v>33911</v>
      </c>
      <c r="B7053" s="260">
        <v>422.75</v>
      </c>
      <c r="C7053" s="260">
        <v>422.80999800000001</v>
      </c>
      <c r="D7053" s="260">
        <v>418.58999599999999</v>
      </c>
      <c r="E7053" s="260">
        <v>419.92001299999998</v>
      </c>
      <c r="F7053" s="261">
        <v>419.92001299999998</v>
      </c>
      <c r="G7053" s="260">
        <v>208140000</v>
      </c>
      <c r="H7053" s="263">
        <f t="shared" si="110"/>
        <v>-6.6942329982259416E-3</v>
      </c>
      <c r="I7053" s="262"/>
      <c r="J7053" s="266">
        <v>7051</v>
      </c>
      <c r="K7053">
        <v>-6.6942329982259416E-3</v>
      </c>
      <c r="L7053" s="267">
        <v>1.2298337454939013E-2</v>
      </c>
    </row>
    <row r="7054" spans="1:12" ht="14.4" x14ac:dyDescent="0.3">
      <c r="A7054" s="8">
        <v>33910</v>
      </c>
      <c r="B7054" s="260">
        <v>418.66000400000001</v>
      </c>
      <c r="C7054" s="260">
        <v>422.75</v>
      </c>
      <c r="D7054" s="260">
        <v>418.11999500000002</v>
      </c>
      <c r="E7054" s="260">
        <v>422.75</v>
      </c>
      <c r="F7054" s="261">
        <v>422.75</v>
      </c>
      <c r="G7054" s="260">
        <v>203280000</v>
      </c>
      <c r="H7054" s="263">
        <f t="shared" si="110"/>
        <v>9.7210448744800074E-3</v>
      </c>
      <c r="I7054" s="262"/>
      <c r="J7054" s="266">
        <v>7052</v>
      </c>
      <c r="K7054">
        <v>9.7210448744800074E-3</v>
      </c>
      <c r="L7054" s="267">
        <v>1.2303377173358386E-2</v>
      </c>
    </row>
    <row r="7055" spans="1:12" ht="14.4" x14ac:dyDescent="0.3">
      <c r="A7055" s="8">
        <v>33907</v>
      </c>
      <c r="B7055" s="260">
        <v>420.85998499999999</v>
      </c>
      <c r="C7055" s="260">
        <v>421.13000499999998</v>
      </c>
      <c r="D7055" s="260">
        <v>418.540009</v>
      </c>
      <c r="E7055" s="260">
        <v>418.67999300000002</v>
      </c>
      <c r="F7055" s="261">
        <v>418.67999300000002</v>
      </c>
      <c r="G7055" s="260">
        <v>201930000</v>
      </c>
      <c r="H7055" s="263">
        <f t="shared" si="110"/>
        <v>-5.1798509663492243E-3</v>
      </c>
      <c r="I7055" s="262"/>
      <c r="J7055" s="266">
        <v>7053</v>
      </c>
      <c r="K7055">
        <v>-5.1798509663492243E-3</v>
      </c>
      <c r="L7055" s="267">
        <v>1.2305528281767087E-2</v>
      </c>
    </row>
    <row r="7056" spans="1:12" ht="14.4" x14ac:dyDescent="0.3">
      <c r="A7056" s="8">
        <v>33906</v>
      </c>
      <c r="B7056" s="260">
        <v>420.14999399999999</v>
      </c>
      <c r="C7056" s="260">
        <v>421.16000400000001</v>
      </c>
      <c r="D7056" s="260">
        <v>419.82998700000002</v>
      </c>
      <c r="E7056" s="260">
        <v>420.85998499999999</v>
      </c>
      <c r="F7056" s="261">
        <v>420.85998499999999</v>
      </c>
      <c r="G7056" s="260">
        <v>206550000</v>
      </c>
      <c r="H7056" s="263">
        <f t="shared" si="110"/>
        <v>1.7375097977113344E-3</v>
      </c>
      <c r="I7056" s="262"/>
      <c r="J7056" s="266">
        <v>7054</v>
      </c>
      <c r="K7056">
        <v>1.7375097977113344E-3</v>
      </c>
      <c r="L7056" s="267">
        <v>1.2310535578063133E-2</v>
      </c>
    </row>
    <row r="7057" spans="1:12" ht="14.4" x14ac:dyDescent="0.3">
      <c r="A7057" s="8">
        <v>33905</v>
      </c>
      <c r="B7057" s="260">
        <v>418.48998999999998</v>
      </c>
      <c r="C7057" s="260">
        <v>420.13000499999998</v>
      </c>
      <c r="D7057" s="260">
        <v>417.55999800000001</v>
      </c>
      <c r="E7057" s="260">
        <v>420.13000499999998</v>
      </c>
      <c r="F7057" s="261">
        <v>420.13000499999998</v>
      </c>
      <c r="G7057" s="260">
        <v>203910000</v>
      </c>
      <c r="H7057" s="263">
        <f t="shared" si="110"/>
        <v>3.9188870443472388E-3</v>
      </c>
      <c r="I7057" s="262"/>
      <c r="J7057" s="266">
        <v>7055</v>
      </c>
      <c r="K7057">
        <v>3.9188870443472388E-3</v>
      </c>
      <c r="L7057" s="267">
        <v>1.2323110490272345E-2</v>
      </c>
    </row>
    <row r="7058" spans="1:12" ht="14.4" x14ac:dyDescent="0.3">
      <c r="A7058" s="8">
        <v>33904</v>
      </c>
      <c r="B7058" s="260">
        <v>418.17999300000002</v>
      </c>
      <c r="C7058" s="260">
        <v>419.20001200000002</v>
      </c>
      <c r="D7058" s="260">
        <v>416.97000100000002</v>
      </c>
      <c r="E7058" s="260">
        <v>418.48998999999998</v>
      </c>
      <c r="F7058" s="261">
        <v>418.48998999999998</v>
      </c>
      <c r="G7058" s="260">
        <v>201730000</v>
      </c>
      <c r="H7058" s="263">
        <f t="shared" si="110"/>
        <v>7.8913812139709701E-4</v>
      </c>
      <c r="I7058" s="262"/>
      <c r="J7058" s="266">
        <v>7056</v>
      </c>
      <c r="K7058">
        <v>7.8913812139709701E-4</v>
      </c>
      <c r="L7058" s="267">
        <v>1.2338484808258832E-2</v>
      </c>
    </row>
    <row r="7059" spans="1:12" ht="14.4" x14ac:dyDescent="0.3">
      <c r="A7059" s="8">
        <v>33903</v>
      </c>
      <c r="B7059" s="260">
        <v>414.08999599999999</v>
      </c>
      <c r="C7059" s="260">
        <v>418.17001299999998</v>
      </c>
      <c r="D7059" s="260">
        <v>413.709991</v>
      </c>
      <c r="E7059" s="260">
        <v>418.16000400000001</v>
      </c>
      <c r="F7059" s="261">
        <v>418.16000400000001</v>
      </c>
      <c r="G7059" s="260">
        <v>188060000</v>
      </c>
      <c r="H7059" s="263">
        <f t="shared" si="110"/>
        <v>9.8043901018441595E-3</v>
      </c>
      <c r="I7059" s="262"/>
      <c r="J7059" s="266">
        <v>7057</v>
      </c>
      <c r="K7059">
        <v>9.8043901018441595E-3</v>
      </c>
      <c r="L7059" s="267">
        <v>1.2340131711726708E-2</v>
      </c>
    </row>
    <row r="7060" spans="1:12" ht="14.4" x14ac:dyDescent="0.3">
      <c r="A7060" s="8">
        <v>33900</v>
      </c>
      <c r="B7060" s="260">
        <v>414.89999399999999</v>
      </c>
      <c r="C7060" s="260">
        <v>416.23001099999999</v>
      </c>
      <c r="D7060" s="260">
        <v>413.67999300000002</v>
      </c>
      <c r="E7060" s="260">
        <v>414.10000600000001</v>
      </c>
      <c r="F7060" s="261">
        <v>414.10000600000001</v>
      </c>
      <c r="G7060" s="260">
        <v>199060000</v>
      </c>
      <c r="H7060" s="263">
        <f t="shared" si="110"/>
        <v>-1.9281465692187617E-3</v>
      </c>
      <c r="I7060" s="262"/>
      <c r="J7060" s="266">
        <v>7058</v>
      </c>
      <c r="K7060">
        <v>-1.9281465692187617E-3</v>
      </c>
      <c r="L7060" s="267">
        <v>1.2361202183832892E-2</v>
      </c>
    </row>
    <row r="7061" spans="1:12" ht="14.4" x14ac:dyDescent="0.3">
      <c r="A7061" s="8">
        <v>33899</v>
      </c>
      <c r="B7061" s="260">
        <v>415.67001299999998</v>
      </c>
      <c r="C7061" s="260">
        <v>416.80999800000001</v>
      </c>
      <c r="D7061" s="260">
        <v>413.10000600000001</v>
      </c>
      <c r="E7061" s="260">
        <v>414.89999399999999</v>
      </c>
      <c r="F7061" s="261">
        <v>414.89999399999999</v>
      </c>
      <c r="G7061" s="260">
        <v>216400000</v>
      </c>
      <c r="H7061" s="263">
        <f t="shared" si="110"/>
        <v>-1.8524766663887075E-3</v>
      </c>
      <c r="I7061" s="262"/>
      <c r="J7061" s="266">
        <v>7059</v>
      </c>
      <c r="K7061">
        <v>-1.8524766663887075E-3</v>
      </c>
      <c r="L7061" s="267">
        <v>1.2386154420169127E-2</v>
      </c>
    </row>
    <row r="7062" spans="1:12" ht="14.4" x14ac:dyDescent="0.3">
      <c r="A7062" s="8">
        <v>33898</v>
      </c>
      <c r="B7062" s="260">
        <v>415.52999899999998</v>
      </c>
      <c r="C7062" s="260">
        <v>416.14999399999999</v>
      </c>
      <c r="D7062" s="260">
        <v>414.540009</v>
      </c>
      <c r="E7062" s="260">
        <v>415.67001299999998</v>
      </c>
      <c r="F7062" s="261">
        <v>415.67001299999998</v>
      </c>
      <c r="G7062" s="260">
        <v>219100000</v>
      </c>
      <c r="H7062" s="263">
        <f t="shared" si="110"/>
        <v>4.5730719882933836E-4</v>
      </c>
      <c r="I7062" s="262"/>
      <c r="J7062" s="266">
        <v>7060</v>
      </c>
      <c r="K7062">
        <v>4.5730719882933836E-4</v>
      </c>
      <c r="L7062" s="267">
        <v>1.2394477227626852E-2</v>
      </c>
    </row>
    <row r="7063" spans="1:12" ht="14.4" x14ac:dyDescent="0.3">
      <c r="A7063" s="8">
        <v>33897</v>
      </c>
      <c r="B7063" s="260">
        <v>414.98001099999999</v>
      </c>
      <c r="C7063" s="260">
        <v>417.98001099999999</v>
      </c>
      <c r="D7063" s="260">
        <v>414.48998999999998</v>
      </c>
      <c r="E7063" s="260">
        <v>415.48001099999999</v>
      </c>
      <c r="F7063" s="261">
        <v>415.48001099999999</v>
      </c>
      <c r="G7063" s="260">
        <v>258210000</v>
      </c>
      <c r="H7063" s="263">
        <f t="shared" si="110"/>
        <v>1.2048773115483869E-3</v>
      </c>
      <c r="I7063" s="262"/>
      <c r="J7063" s="266">
        <v>7061</v>
      </c>
      <c r="K7063">
        <v>1.2048773115483869E-3</v>
      </c>
      <c r="L7063" s="267">
        <v>1.2395344298414769E-2</v>
      </c>
    </row>
    <row r="7064" spans="1:12" ht="14.4" x14ac:dyDescent="0.3">
      <c r="A7064" s="8">
        <v>33896</v>
      </c>
      <c r="B7064" s="260">
        <v>411.73001099999999</v>
      </c>
      <c r="C7064" s="260">
        <v>414.98001099999999</v>
      </c>
      <c r="D7064" s="260">
        <v>410.66000400000001</v>
      </c>
      <c r="E7064" s="260">
        <v>414.98001099999999</v>
      </c>
      <c r="F7064" s="261">
        <v>414.98001099999999</v>
      </c>
      <c r="G7064" s="260">
        <v>222150000</v>
      </c>
      <c r="H7064" s="263">
        <f t="shared" si="110"/>
        <v>7.8935222431478283E-3</v>
      </c>
      <c r="I7064" s="262"/>
      <c r="J7064" s="266">
        <v>7062</v>
      </c>
      <c r="K7064">
        <v>7.8935222431478283E-3</v>
      </c>
      <c r="L7064" s="267">
        <v>1.2400847543081338E-2</v>
      </c>
    </row>
    <row r="7065" spans="1:12" ht="14.4" x14ac:dyDescent="0.3">
      <c r="A7065" s="8">
        <v>33893</v>
      </c>
      <c r="B7065" s="260">
        <v>409.60000600000001</v>
      </c>
      <c r="C7065" s="260">
        <v>411.73001099999999</v>
      </c>
      <c r="D7065" s="260">
        <v>407.42999300000002</v>
      </c>
      <c r="E7065" s="260">
        <v>411.73001099999999</v>
      </c>
      <c r="F7065" s="261">
        <v>411.73001099999999</v>
      </c>
      <c r="G7065" s="260">
        <v>235920000</v>
      </c>
      <c r="H7065" s="263">
        <f t="shared" si="110"/>
        <v>5.2002074433562945E-3</v>
      </c>
      <c r="I7065" s="262"/>
      <c r="J7065" s="266">
        <v>7063</v>
      </c>
      <c r="K7065">
        <v>5.2002074433562945E-3</v>
      </c>
      <c r="L7065" s="267">
        <v>1.240419647934644E-2</v>
      </c>
    </row>
    <row r="7066" spans="1:12" ht="14.4" x14ac:dyDescent="0.3">
      <c r="A7066" s="8">
        <v>33892</v>
      </c>
      <c r="B7066" s="260">
        <v>409.33999599999999</v>
      </c>
      <c r="C7066" s="260">
        <v>411.02999899999998</v>
      </c>
      <c r="D7066" s="260">
        <v>407.92001299999998</v>
      </c>
      <c r="E7066" s="260">
        <v>409.60000600000001</v>
      </c>
      <c r="F7066" s="261">
        <v>409.60000600000001</v>
      </c>
      <c r="G7066" s="260">
        <v>213590000</v>
      </c>
      <c r="H7066" s="263">
        <f t="shared" si="110"/>
        <v>5.6186580064323079E-4</v>
      </c>
      <c r="I7066" s="262"/>
      <c r="J7066" s="266">
        <v>7064</v>
      </c>
      <c r="K7066">
        <v>5.6186580064323079E-4</v>
      </c>
      <c r="L7066" s="267">
        <v>1.2406709793038723E-2</v>
      </c>
    </row>
    <row r="7067" spans="1:12" ht="14.4" x14ac:dyDescent="0.3">
      <c r="A7067" s="8">
        <v>33891</v>
      </c>
      <c r="B7067" s="260">
        <v>409.29998799999998</v>
      </c>
      <c r="C7067" s="260">
        <v>411.51998900000001</v>
      </c>
      <c r="D7067" s="260">
        <v>407.85998499999999</v>
      </c>
      <c r="E7067" s="260">
        <v>409.36999500000002</v>
      </c>
      <c r="F7067" s="261">
        <v>409.36999500000002</v>
      </c>
      <c r="G7067" s="260">
        <v>175900000</v>
      </c>
      <c r="H7067" s="263">
        <f t="shared" si="110"/>
        <v>1.7104080638290258E-4</v>
      </c>
      <c r="I7067" s="262"/>
      <c r="J7067" s="266">
        <v>7065</v>
      </c>
      <c r="K7067">
        <v>1.7104080638290258E-4</v>
      </c>
      <c r="L7067" s="267">
        <v>1.2417962870316598E-2</v>
      </c>
    </row>
    <row r="7068" spans="1:12" ht="14.4" x14ac:dyDescent="0.3">
      <c r="A7068" s="8">
        <v>33890</v>
      </c>
      <c r="B7068" s="260">
        <v>407.44000199999999</v>
      </c>
      <c r="C7068" s="260">
        <v>410.64001500000001</v>
      </c>
      <c r="D7068" s="260">
        <v>406.82998700000002</v>
      </c>
      <c r="E7068" s="260">
        <v>409.29998799999998</v>
      </c>
      <c r="F7068" s="261">
        <v>409.29998799999998</v>
      </c>
      <c r="G7068" s="260">
        <v>186650000</v>
      </c>
      <c r="H7068" s="263">
        <f t="shared" si="110"/>
        <v>4.5650549550114916E-3</v>
      </c>
      <c r="I7068" s="262"/>
      <c r="J7068" s="266">
        <v>7066</v>
      </c>
      <c r="K7068">
        <v>4.5650549550114916E-3</v>
      </c>
      <c r="L7068" s="267">
        <v>1.2418068122691342E-2</v>
      </c>
    </row>
    <row r="7069" spans="1:12" ht="14.4" x14ac:dyDescent="0.3">
      <c r="A7069" s="8">
        <v>33889</v>
      </c>
      <c r="B7069" s="260">
        <v>402.66000400000001</v>
      </c>
      <c r="C7069" s="260">
        <v>407.44000199999999</v>
      </c>
      <c r="D7069" s="260">
        <v>402.66000400000001</v>
      </c>
      <c r="E7069" s="260">
        <v>407.44000199999999</v>
      </c>
      <c r="F7069" s="261">
        <v>407.44000199999999</v>
      </c>
      <c r="G7069" s="260">
        <v>126670000</v>
      </c>
      <c r="H7069" s="263">
        <f t="shared" si="110"/>
        <v>1.1871052382942851E-2</v>
      </c>
      <c r="I7069" s="262"/>
      <c r="J7069" s="266">
        <v>7067</v>
      </c>
      <c r="K7069">
        <v>1.1871052382942851E-2</v>
      </c>
      <c r="L7069" s="267">
        <v>1.2428381679718907E-2</v>
      </c>
    </row>
    <row r="7070" spans="1:12" ht="14.4" x14ac:dyDescent="0.3">
      <c r="A7070" s="8">
        <v>33886</v>
      </c>
      <c r="B7070" s="260">
        <v>407.75</v>
      </c>
      <c r="C7070" s="260">
        <v>407.75</v>
      </c>
      <c r="D7070" s="260">
        <v>402.42001299999998</v>
      </c>
      <c r="E7070" s="260">
        <v>402.66000400000001</v>
      </c>
      <c r="F7070" s="261">
        <v>402.66000400000001</v>
      </c>
      <c r="G7070" s="260">
        <v>178940000</v>
      </c>
      <c r="H7070" s="263">
        <f t="shared" si="110"/>
        <v>-1.2483129368485555E-2</v>
      </c>
      <c r="I7070" s="262"/>
      <c r="J7070" s="266">
        <v>7068</v>
      </c>
      <c r="K7070">
        <v>-1.2483129368485555E-2</v>
      </c>
      <c r="L7070" s="267">
        <v>1.2439792887467223E-2</v>
      </c>
    </row>
    <row r="7071" spans="1:12" ht="14.4" x14ac:dyDescent="0.3">
      <c r="A7071" s="8">
        <v>33885</v>
      </c>
      <c r="B7071" s="260">
        <v>404.290009</v>
      </c>
      <c r="C7071" s="260">
        <v>408.040009</v>
      </c>
      <c r="D7071" s="260">
        <v>404.290009</v>
      </c>
      <c r="E7071" s="260">
        <v>407.75</v>
      </c>
      <c r="F7071" s="261">
        <v>407.75</v>
      </c>
      <c r="G7071" s="260">
        <v>205000000</v>
      </c>
      <c r="H7071" s="263">
        <f t="shared" si="110"/>
        <v>8.658008658008658E-3</v>
      </c>
      <c r="I7071" s="262"/>
      <c r="J7071" s="266">
        <v>7069</v>
      </c>
      <c r="K7071">
        <v>8.658008658008658E-3</v>
      </c>
      <c r="L7071" s="267">
        <v>1.2443338311830468E-2</v>
      </c>
    </row>
    <row r="7072" spans="1:12" ht="14.4" x14ac:dyDescent="0.3">
      <c r="A7072" s="8">
        <v>33884</v>
      </c>
      <c r="B7072" s="260">
        <v>407.17001299999998</v>
      </c>
      <c r="C7072" s="260">
        <v>408.60000600000001</v>
      </c>
      <c r="D7072" s="260">
        <v>403.91000400000001</v>
      </c>
      <c r="E7072" s="260">
        <v>404.25</v>
      </c>
      <c r="F7072" s="261">
        <v>404.25</v>
      </c>
      <c r="G7072" s="260">
        <v>184380000</v>
      </c>
      <c r="H7072" s="263">
        <f t="shared" si="110"/>
        <v>-7.1958176982434017E-3</v>
      </c>
      <c r="I7072" s="262"/>
      <c r="J7072" s="266">
        <v>7070</v>
      </c>
      <c r="K7072">
        <v>-7.1958176982434017E-3</v>
      </c>
      <c r="L7072" s="267">
        <v>1.245949207491533E-2</v>
      </c>
    </row>
    <row r="7073" spans="1:12" ht="14.4" x14ac:dyDescent="0.3">
      <c r="A7073" s="8">
        <v>33883</v>
      </c>
      <c r="B7073" s="260">
        <v>407.57000699999998</v>
      </c>
      <c r="C7073" s="260">
        <v>408.55999800000001</v>
      </c>
      <c r="D7073" s="260">
        <v>404.83999599999999</v>
      </c>
      <c r="E7073" s="260">
        <v>407.17999300000002</v>
      </c>
      <c r="F7073" s="261">
        <v>407.17999300000002</v>
      </c>
      <c r="G7073" s="260">
        <v>203500000</v>
      </c>
      <c r="H7073" s="263">
        <f t="shared" si="110"/>
        <v>-9.5692517432950121E-4</v>
      </c>
      <c r="I7073" s="262"/>
      <c r="J7073" s="266">
        <v>7071</v>
      </c>
      <c r="K7073">
        <v>-9.5692517432950121E-4</v>
      </c>
      <c r="L7073" s="267">
        <v>1.2465961834707119E-2</v>
      </c>
    </row>
    <row r="7074" spans="1:12" ht="14.4" x14ac:dyDescent="0.3">
      <c r="A7074" s="8">
        <v>33882</v>
      </c>
      <c r="B7074" s="260">
        <v>410.47000100000002</v>
      </c>
      <c r="C7074" s="260">
        <v>410.47000100000002</v>
      </c>
      <c r="D7074" s="260">
        <v>396.79998799999998</v>
      </c>
      <c r="E7074" s="260">
        <v>407.57000699999998</v>
      </c>
      <c r="F7074" s="261">
        <v>407.57000699999998</v>
      </c>
      <c r="G7074" s="260">
        <v>286550000</v>
      </c>
      <c r="H7074" s="263">
        <f t="shared" si="110"/>
        <v>-7.065057112419889E-3</v>
      </c>
      <c r="I7074" s="262"/>
      <c r="J7074" s="266">
        <v>7072</v>
      </c>
      <c r="K7074">
        <v>-7.065057112419889E-3</v>
      </c>
      <c r="L7074" s="267">
        <v>1.2470163241655301E-2</v>
      </c>
    </row>
    <row r="7075" spans="1:12" ht="14.4" x14ac:dyDescent="0.3">
      <c r="A7075" s="8">
        <v>33879</v>
      </c>
      <c r="B7075" s="260">
        <v>416.290009</v>
      </c>
      <c r="C7075" s="260">
        <v>416.35000600000001</v>
      </c>
      <c r="D7075" s="260">
        <v>410.45001200000002</v>
      </c>
      <c r="E7075" s="260">
        <v>410.47000100000002</v>
      </c>
      <c r="F7075" s="261">
        <v>410.47000100000002</v>
      </c>
      <c r="G7075" s="260">
        <v>188030000</v>
      </c>
      <c r="H7075" s="263">
        <f t="shared" si="110"/>
        <v>-1.3980657412318472E-2</v>
      </c>
      <c r="I7075" s="262"/>
      <c r="J7075" s="266">
        <v>7073</v>
      </c>
      <c r="K7075">
        <v>-1.3980657412318472E-2</v>
      </c>
      <c r="L7075" s="267">
        <v>1.2483643839788859E-2</v>
      </c>
    </row>
    <row r="7076" spans="1:12" ht="14.4" x14ac:dyDescent="0.3">
      <c r="A7076" s="8">
        <v>33878</v>
      </c>
      <c r="B7076" s="260">
        <v>417.79998799999998</v>
      </c>
      <c r="C7076" s="260">
        <v>418.67001299999998</v>
      </c>
      <c r="D7076" s="260">
        <v>415.459991</v>
      </c>
      <c r="E7076" s="260">
        <v>416.290009</v>
      </c>
      <c r="F7076" s="261">
        <v>416.290009</v>
      </c>
      <c r="G7076" s="260">
        <v>204780000</v>
      </c>
      <c r="H7076" s="263">
        <f t="shared" si="110"/>
        <v>-3.6141192995917154E-3</v>
      </c>
      <c r="I7076" s="262"/>
      <c r="J7076" s="266">
        <v>7074</v>
      </c>
      <c r="K7076">
        <v>-3.6141192995917154E-3</v>
      </c>
      <c r="L7076" s="267">
        <v>1.2493089313274051E-2</v>
      </c>
    </row>
    <row r="7077" spans="1:12" ht="14.4" x14ac:dyDescent="0.3">
      <c r="A7077" s="8">
        <v>33877</v>
      </c>
      <c r="B7077" s="260">
        <v>416.790009</v>
      </c>
      <c r="C7077" s="260">
        <v>418.57998700000002</v>
      </c>
      <c r="D7077" s="260">
        <v>416.67001299999998</v>
      </c>
      <c r="E7077" s="260">
        <v>417.79998799999998</v>
      </c>
      <c r="F7077" s="261">
        <v>417.79998799999998</v>
      </c>
      <c r="G7077" s="260">
        <v>184470000</v>
      </c>
      <c r="H7077" s="263">
        <f t="shared" si="110"/>
        <v>2.3992323147571685E-3</v>
      </c>
      <c r="I7077" s="262"/>
      <c r="J7077" s="266">
        <v>7075</v>
      </c>
      <c r="K7077">
        <v>2.3992323147571685E-3</v>
      </c>
      <c r="L7077" s="267">
        <v>1.2499626451335694E-2</v>
      </c>
    </row>
    <row r="7078" spans="1:12" ht="14.4" x14ac:dyDescent="0.3">
      <c r="A7078" s="8">
        <v>33876</v>
      </c>
      <c r="B7078" s="260">
        <v>416.61999500000002</v>
      </c>
      <c r="C7078" s="260">
        <v>417.38000499999998</v>
      </c>
      <c r="D7078" s="260">
        <v>415.33999599999999</v>
      </c>
      <c r="E7078" s="260">
        <v>416.79998799999998</v>
      </c>
      <c r="F7078" s="261">
        <v>416.79998799999998</v>
      </c>
      <c r="G7078" s="260">
        <v>170750000</v>
      </c>
      <c r="H7078" s="263">
        <f t="shared" si="110"/>
        <v>4.320315927226864E-4</v>
      </c>
      <c r="I7078" s="262"/>
      <c r="J7078" s="266">
        <v>7076</v>
      </c>
      <c r="K7078">
        <v>4.320315927226864E-4</v>
      </c>
      <c r="L7078" s="267">
        <v>1.2522759966110216E-2</v>
      </c>
    </row>
    <row r="7079" spans="1:12" ht="14.4" x14ac:dyDescent="0.3">
      <c r="A7079" s="8">
        <v>33875</v>
      </c>
      <c r="B7079" s="260">
        <v>414.35000600000001</v>
      </c>
      <c r="C7079" s="260">
        <v>416.61999500000002</v>
      </c>
      <c r="D7079" s="260">
        <v>413</v>
      </c>
      <c r="E7079" s="260">
        <v>416.61999500000002</v>
      </c>
      <c r="F7079" s="261">
        <v>416.61999500000002</v>
      </c>
      <c r="G7079" s="260">
        <v>158760000</v>
      </c>
      <c r="H7079" s="263">
        <f t="shared" si="110"/>
        <v>5.4784336119932612E-3</v>
      </c>
      <c r="I7079" s="262"/>
      <c r="J7079" s="266">
        <v>7077</v>
      </c>
      <c r="K7079">
        <v>5.4784336119932612E-3</v>
      </c>
      <c r="L7079" s="267">
        <v>1.2529219429909356E-2</v>
      </c>
    </row>
    <row r="7080" spans="1:12" ht="14.4" x14ac:dyDescent="0.3">
      <c r="A7080" s="8">
        <v>33872</v>
      </c>
      <c r="B7080" s="260">
        <v>418.47000100000002</v>
      </c>
      <c r="C7080" s="260">
        <v>418.63000499999998</v>
      </c>
      <c r="D7080" s="260">
        <v>412.709991</v>
      </c>
      <c r="E7080" s="260">
        <v>414.35000600000001</v>
      </c>
      <c r="F7080" s="261">
        <v>414.35000600000001</v>
      </c>
      <c r="G7080" s="260">
        <v>213670000</v>
      </c>
      <c r="H7080" s="263">
        <f t="shared" si="110"/>
        <v>-9.845377183919134E-3</v>
      </c>
      <c r="I7080" s="262"/>
      <c r="J7080" s="266">
        <v>7078</v>
      </c>
      <c r="K7080">
        <v>-9.845377183919134E-3</v>
      </c>
      <c r="L7080" s="267">
        <v>1.2534697869571633E-2</v>
      </c>
    </row>
    <row r="7081" spans="1:12" ht="14.4" x14ac:dyDescent="0.3">
      <c r="A7081" s="8">
        <v>33871</v>
      </c>
      <c r="B7081" s="260">
        <v>417.459991</v>
      </c>
      <c r="C7081" s="260">
        <v>419.01001000000002</v>
      </c>
      <c r="D7081" s="260">
        <v>417.459991</v>
      </c>
      <c r="E7081" s="260">
        <v>418.47000100000002</v>
      </c>
      <c r="F7081" s="261">
        <v>418.47000100000002</v>
      </c>
      <c r="G7081" s="260">
        <v>187960000</v>
      </c>
      <c r="H7081" s="263">
        <f t="shared" si="110"/>
        <v>2.467418060236671E-3</v>
      </c>
      <c r="I7081" s="262"/>
      <c r="J7081" s="266">
        <v>7079</v>
      </c>
      <c r="K7081">
        <v>2.467418060236671E-3</v>
      </c>
      <c r="L7081" s="267">
        <v>1.2540570109573507E-2</v>
      </c>
    </row>
    <row r="7082" spans="1:12" ht="14.4" x14ac:dyDescent="0.3">
      <c r="A7082" s="8">
        <v>33870</v>
      </c>
      <c r="B7082" s="260">
        <v>417.14001500000001</v>
      </c>
      <c r="C7082" s="260">
        <v>417.88000499999998</v>
      </c>
      <c r="D7082" s="260">
        <v>416</v>
      </c>
      <c r="E7082" s="260">
        <v>417.44000199999999</v>
      </c>
      <c r="F7082" s="261">
        <v>417.44000199999999</v>
      </c>
      <c r="G7082" s="260">
        <v>205700000</v>
      </c>
      <c r="H7082" s="263">
        <f t="shared" si="110"/>
        <v>7.1915181764565877E-4</v>
      </c>
      <c r="I7082" s="262"/>
      <c r="J7082" s="266">
        <v>7080</v>
      </c>
      <c r="K7082">
        <v>7.1915181764565877E-4</v>
      </c>
      <c r="L7082" s="267">
        <v>1.2542729997372935E-2</v>
      </c>
    </row>
    <row r="7083" spans="1:12" ht="14.4" x14ac:dyDescent="0.3">
      <c r="A7083" s="8">
        <v>33869</v>
      </c>
      <c r="B7083" s="260">
        <v>422.14001500000001</v>
      </c>
      <c r="C7083" s="260">
        <v>422.14001500000001</v>
      </c>
      <c r="D7083" s="260">
        <v>417.13000499999998</v>
      </c>
      <c r="E7083" s="260">
        <v>417.14001500000001</v>
      </c>
      <c r="F7083" s="261">
        <v>417.14001500000001</v>
      </c>
      <c r="G7083" s="260">
        <v>188810000</v>
      </c>
      <c r="H7083" s="263">
        <f t="shared" si="110"/>
        <v>-1.1844411385639431E-2</v>
      </c>
      <c r="I7083" s="262"/>
      <c r="J7083" s="266">
        <v>7081</v>
      </c>
      <c r="K7083">
        <v>-1.1844411385639431E-2</v>
      </c>
      <c r="L7083" s="267">
        <v>1.2549017231134819E-2</v>
      </c>
    </row>
    <row r="7084" spans="1:12" ht="14.4" x14ac:dyDescent="0.3">
      <c r="A7084" s="8">
        <v>33868</v>
      </c>
      <c r="B7084" s="260">
        <v>422.89999399999999</v>
      </c>
      <c r="C7084" s="260">
        <v>422.89999399999999</v>
      </c>
      <c r="D7084" s="260">
        <v>421.17999300000002</v>
      </c>
      <c r="E7084" s="260">
        <v>422.14001500000001</v>
      </c>
      <c r="F7084" s="261">
        <v>422.14001500000001</v>
      </c>
      <c r="G7084" s="260">
        <v>153940000</v>
      </c>
      <c r="H7084" s="263">
        <f t="shared" si="110"/>
        <v>-1.867869418284598E-3</v>
      </c>
      <c r="I7084" s="262"/>
      <c r="J7084" s="266">
        <v>7082</v>
      </c>
      <c r="K7084">
        <v>-1.867869418284598E-3</v>
      </c>
      <c r="L7084" s="267">
        <v>1.2554692651605963E-2</v>
      </c>
    </row>
    <row r="7085" spans="1:12" ht="14.4" x14ac:dyDescent="0.3">
      <c r="A7085" s="8">
        <v>33865</v>
      </c>
      <c r="B7085" s="260">
        <v>419.92001299999998</v>
      </c>
      <c r="C7085" s="260">
        <v>422.92999300000002</v>
      </c>
      <c r="D7085" s="260">
        <v>419.92001299999998</v>
      </c>
      <c r="E7085" s="260">
        <v>422.92999300000002</v>
      </c>
      <c r="F7085" s="261">
        <v>422.92999300000002</v>
      </c>
      <c r="G7085" s="260">
        <v>237440000</v>
      </c>
      <c r="H7085" s="263">
        <f t="shared" si="110"/>
        <v>7.1440479365807051E-3</v>
      </c>
      <c r="I7085" s="262"/>
      <c r="J7085" s="266">
        <v>7083</v>
      </c>
      <c r="K7085">
        <v>7.1440479365807051E-3</v>
      </c>
      <c r="L7085" s="267">
        <v>1.2555528958158363E-2</v>
      </c>
    </row>
    <row r="7086" spans="1:12" ht="14.4" x14ac:dyDescent="0.3">
      <c r="A7086" s="8">
        <v>33864</v>
      </c>
      <c r="B7086" s="260">
        <v>419.92001299999998</v>
      </c>
      <c r="C7086" s="260">
        <v>421.42999300000002</v>
      </c>
      <c r="D7086" s="260">
        <v>419.61999500000002</v>
      </c>
      <c r="E7086" s="260">
        <v>419.92999300000002</v>
      </c>
      <c r="F7086" s="261">
        <v>419.92999300000002</v>
      </c>
      <c r="G7086" s="260">
        <v>188270000</v>
      </c>
      <c r="H7086" s="263">
        <f t="shared" si="110"/>
        <v>2.3766430965607255E-5</v>
      </c>
      <c r="I7086" s="262"/>
      <c r="J7086" s="266">
        <v>7084</v>
      </c>
      <c r="K7086">
        <v>2.3766430965607255E-5</v>
      </c>
      <c r="L7086" s="267">
        <v>1.2601439598289622E-2</v>
      </c>
    </row>
    <row r="7087" spans="1:12" ht="14.4" x14ac:dyDescent="0.3">
      <c r="A7087" s="8">
        <v>33863</v>
      </c>
      <c r="B7087" s="260">
        <v>419.709991</v>
      </c>
      <c r="C7087" s="260">
        <v>422.44000199999999</v>
      </c>
      <c r="D7087" s="260">
        <v>417.76998900000001</v>
      </c>
      <c r="E7087" s="260">
        <v>419.92001299999998</v>
      </c>
      <c r="F7087" s="261">
        <v>419.92001299999998</v>
      </c>
      <c r="G7087" s="260">
        <v>231450000</v>
      </c>
      <c r="H7087" s="263">
        <f t="shared" si="110"/>
        <v>3.5739572606743332E-4</v>
      </c>
      <c r="I7087" s="262"/>
      <c r="J7087" s="266">
        <v>7085</v>
      </c>
      <c r="K7087">
        <v>3.5739572606743332E-4</v>
      </c>
      <c r="L7087" s="267">
        <v>1.2611779526287536E-2</v>
      </c>
    </row>
    <row r="7088" spans="1:12" ht="14.4" x14ac:dyDescent="0.3">
      <c r="A7088" s="8">
        <v>33862</v>
      </c>
      <c r="B7088" s="260">
        <v>425.22000100000002</v>
      </c>
      <c r="C7088" s="260">
        <v>425.22000100000002</v>
      </c>
      <c r="D7088" s="260">
        <v>419.540009</v>
      </c>
      <c r="E7088" s="260">
        <v>419.76998900000001</v>
      </c>
      <c r="F7088" s="261">
        <v>419.76998900000001</v>
      </c>
      <c r="G7088" s="260">
        <v>211860000</v>
      </c>
      <c r="H7088" s="263">
        <f t="shared" si="110"/>
        <v>-1.2932960571548819E-2</v>
      </c>
      <c r="I7088" s="262"/>
      <c r="J7088" s="266">
        <v>7086</v>
      </c>
      <c r="K7088">
        <v>-1.2932960571548819E-2</v>
      </c>
      <c r="L7088" s="267">
        <v>1.2612997386116371E-2</v>
      </c>
    </row>
    <row r="7089" spans="1:12" ht="14.4" x14ac:dyDescent="0.3">
      <c r="A7089" s="8">
        <v>33861</v>
      </c>
      <c r="B7089" s="260">
        <v>419.64999399999999</v>
      </c>
      <c r="C7089" s="260">
        <v>425.26998900000001</v>
      </c>
      <c r="D7089" s="260">
        <v>419.64999399999999</v>
      </c>
      <c r="E7089" s="260">
        <v>425.26998900000001</v>
      </c>
      <c r="F7089" s="261">
        <v>425.26998900000001</v>
      </c>
      <c r="G7089" s="260">
        <v>250940000</v>
      </c>
      <c r="H7089" s="263">
        <f t="shared" si="110"/>
        <v>1.3561185414689458E-2</v>
      </c>
      <c r="I7089" s="262"/>
      <c r="J7089" s="266">
        <v>7087</v>
      </c>
      <c r="K7089">
        <v>1.3561185414689458E-2</v>
      </c>
      <c r="L7089" s="267">
        <v>1.2614865708684865E-2</v>
      </c>
    </row>
    <row r="7090" spans="1:12" ht="14.4" x14ac:dyDescent="0.3">
      <c r="A7090" s="8">
        <v>33858</v>
      </c>
      <c r="B7090" s="260">
        <v>419.95001200000002</v>
      </c>
      <c r="C7090" s="260">
        <v>420.57998700000002</v>
      </c>
      <c r="D7090" s="260">
        <v>419.13000499999998</v>
      </c>
      <c r="E7090" s="260">
        <v>419.57998700000002</v>
      </c>
      <c r="F7090" s="261">
        <v>419.57998700000002</v>
      </c>
      <c r="G7090" s="260">
        <v>180560000</v>
      </c>
      <c r="H7090" s="263">
        <f t="shared" si="110"/>
        <v>-8.8111677444123579E-4</v>
      </c>
      <c r="I7090" s="262"/>
      <c r="J7090" s="266">
        <v>7088</v>
      </c>
      <c r="K7090">
        <v>-8.8111677444123579E-4</v>
      </c>
      <c r="L7090" s="267">
        <v>1.2618836100904168E-2</v>
      </c>
    </row>
    <row r="7091" spans="1:12" ht="14.4" x14ac:dyDescent="0.3">
      <c r="A7091" s="8">
        <v>33857</v>
      </c>
      <c r="B7091" s="260">
        <v>416.33999599999999</v>
      </c>
      <c r="C7091" s="260">
        <v>420.51998900000001</v>
      </c>
      <c r="D7091" s="260">
        <v>416.33999599999999</v>
      </c>
      <c r="E7091" s="260">
        <v>419.95001200000002</v>
      </c>
      <c r="F7091" s="261">
        <v>419.95001200000002</v>
      </c>
      <c r="G7091" s="260">
        <v>221990000</v>
      </c>
      <c r="H7091" s="263">
        <f t="shared" si="110"/>
        <v>8.6224112050537725E-3</v>
      </c>
      <c r="I7091" s="262"/>
      <c r="J7091" s="266">
        <v>7089</v>
      </c>
      <c r="K7091">
        <v>8.6224112050537725E-3</v>
      </c>
      <c r="L7091" s="267">
        <v>1.2634041385415417E-2</v>
      </c>
    </row>
    <row r="7092" spans="1:12" ht="14.4" x14ac:dyDescent="0.3">
      <c r="A7092" s="8">
        <v>33856</v>
      </c>
      <c r="B7092" s="260">
        <v>414.44000199999999</v>
      </c>
      <c r="C7092" s="260">
        <v>416.44000199999999</v>
      </c>
      <c r="D7092" s="260">
        <v>414.44000199999999</v>
      </c>
      <c r="E7092" s="260">
        <v>416.35998499999999</v>
      </c>
      <c r="F7092" s="261">
        <v>416.35998499999999</v>
      </c>
      <c r="G7092" s="260">
        <v>178800000</v>
      </c>
      <c r="H7092" s="263">
        <f t="shared" si="110"/>
        <v>4.6327164142808833E-3</v>
      </c>
      <c r="I7092" s="262"/>
      <c r="J7092" s="266">
        <v>7090</v>
      </c>
      <c r="K7092">
        <v>4.6327164142808833E-3</v>
      </c>
      <c r="L7092" s="267">
        <v>1.2687291892681319E-2</v>
      </c>
    </row>
    <row r="7093" spans="1:12" ht="14.4" x14ac:dyDescent="0.3">
      <c r="A7093" s="8">
        <v>33855</v>
      </c>
      <c r="B7093" s="260">
        <v>417.07998700000002</v>
      </c>
      <c r="C7093" s="260">
        <v>417.17999300000002</v>
      </c>
      <c r="D7093" s="260">
        <v>414.29998799999998</v>
      </c>
      <c r="E7093" s="260">
        <v>414.44000199999999</v>
      </c>
      <c r="F7093" s="261">
        <v>414.44000199999999</v>
      </c>
      <c r="G7093" s="260">
        <v>161440000</v>
      </c>
      <c r="H7093" s="263">
        <f t="shared" si="110"/>
        <v>-6.3296851498176156E-3</v>
      </c>
      <c r="I7093" s="262"/>
      <c r="J7093" s="266">
        <v>7091</v>
      </c>
      <c r="K7093">
        <v>-6.3296851498176156E-3</v>
      </c>
      <c r="L7093" s="267">
        <v>1.2695791469277327E-2</v>
      </c>
    </row>
    <row r="7094" spans="1:12" ht="14.4" x14ac:dyDescent="0.3">
      <c r="A7094" s="8">
        <v>33851</v>
      </c>
      <c r="B7094" s="260">
        <v>417.98001099999999</v>
      </c>
      <c r="C7094" s="260">
        <v>418.61999500000002</v>
      </c>
      <c r="D7094" s="260">
        <v>416.76001000000002</v>
      </c>
      <c r="E7094" s="260">
        <v>417.07998700000002</v>
      </c>
      <c r="F7094" s="261">
        <v>417.07998700000002</v>
      </c>
      <c r="G7094" s="260">
        <v>124380000</v>
      </c>
      <c r="H7094" s="263">
        <f t="shared" si="110"/>
        <v>-2.1532704347432862E-3</v>
      </c>
      <c r="I7094" s="262"/>
      <c r="J7094" s="266">
        <v>7092</v>
      </c>
      <c r="K7094">
        <v>-2.1532704347432862E-3</v>
      </c>
      <c r="L7094" s="267">
        <v>1.2725994195380978E-2</v>
      </c>
    </row>
    <row r="7095" spans="1:12" ht="14.4" x14ac:dyDescent="0.3">
      <c r="A7095" s="8">
        <v>33850</v>
      </c>
      <c r="B7095" s="260">
        <v>417.98001099999999</v>
      </c>
      <c r="C7095" s="260">
        <v>420.30999800000001</v>
      </c>
      <c r="D7095" s="260">
        <v>417.48998999999998</v>
      </c>
      <c r="E7095" s="260">
        <v>417.98001099999999</v>
      </c>
      <c r="F7095" s="261">
        <v>417.98001099999999</v>
      </c>
      <c r="G7095" s="260">
        <v>212500000</v>
      </c>
      <c r="H7095" s="263">
        <f t="shared" si="110"/>
        <v>0</v>
      </c>
      <c r="I7095" s="262"/>
      <c r="J7095" s="266">
        <v>7093</v>
      </c>
      <c r="K7095">
        <v>0</v>
      </c>
      <c r="L7095" s="267">
        <v>1.2726275123565504E-2</v>
      </c>
    </row>
    <row r="7096" spans="1:12" ht="14.4" x14ac:dyDescent="0.3">
      <c r="A7096" s="8">
        <v>33849</v>
      </c>
      <c r="B7096" s="260">
        <v>416.07000699999998</v>
      </c>
      <c r="C7096" s="260">
        <v>418.27999899999998</v>
      </c>
      <c r="D7096" s="260">
        <v>415.30999800000001</v>
      </c>
      <c r="E7096" s="260">
        <v>417.98001099999999</v>
      </c>
      <c r="F7096" s="261">
        <v>417.98001099999999</v>
      </c>
      <c r="G7096" s="260">
        <v>187480000</v>
      </c>
      <c r="H7096" s="263">
        <f t="shared" si="110"/>
        <v>4.5905832380751617E-3</v>
      </c>
      <c r="I7096" s="262"/>
      <c r="J7096" s="266">
        <v>7094</v>
      </c>
      <c r="K7096">
        <v>4.5905832380751617E-3</v>
      </c>
      <c r="L7096" s="267">
        <v>1.2741828980659219E-2</v>
      </c>
    </row>
    <row r="7097" spans="1:12" ht="14.4" x14ac:dyDescent="0.3">
      <c r="A7097" s="8">
        <v>33848</v>
      </c>
      <c r="B7097" s="260">
        <v>414.02999899999998</v>
      </c>
      <c r="C7097" s="260">
        <v>416.07000699999998</v>
      </c>
      <c r="D7097" s="260">
        <v>413.35000600000001</v>
      </c>
      <c r="E7097" s="260">
        <v>416.07000699999998</v>
      </c>
      <c r="F7097" s="261">
        <v>416.07000699999998</v>
      </c>
      <c r="G7097" s="260">
        <v>172680000</v>
      </c>
      <c r="H7097" s="263">
        <f t="shared" si="110"/>
        <v>4.9271985240856913E-3</v>
      </c>
      <c r="I7097" s="262"/>
      <c r="J7097" s="266">
        <v>7095</v>
      </c>
      <c r="K7097">
        <v>4.9271985240856913E-3</v>
      </c>
      <c r="L7097" s="267">
        <v>1.2749775367931766E-2</v>
      </c>
    </row>
    <row r="7098" spans="1:12" ht="14.4" x14ac:dyDescent="0.3">
      <c r="A7098" s="8">
        <v>33847</v>
      </c>
      <c r="B7098" s="260">
        <v>414.86999500000002</v>
      </c>
      <c r="C7098" s="260">
        <v>415.290009</v>
      </c>
      <c r="D7098" s="260">
        <v>413.76001000000002</v>
      </c>
      <c r="E7098" s="260">
        <v>414.02999899999998</v>
      </c>
      <c r="F7098" s="261">
        <v>414.02999899999998</v>
      </c>
      <c r="G7098" s="260">
        <v>161480000</v>
      </c>
      <c r="H7098" s="263">
        <f t="shared" si="110"/>
        <v>-1.9525528102647314E-3</v>
      </c>
      <c r="I7098" s="262"/>
      <c r="J7098" s="266">
        <v>7096</v>
      </c>
      <c r="K7098">
        <v>-1.9525528102647314E-3</v>
      </c>
      <c r="L7098" s="267">
        <v>1.2752823668891598E-2</v>
      </c>
    </row>
    <row r="7099" spans="1:12" ht="14.4" x14ac:dyDescent="0.3">
      <c r="A7099" s="8">
        <v>33844</v>
      </c>
      <c r="B7099" s="260">
        <v>413.540009</v>
      </c>
      <c r="C7099" s="260">
        <v>414.95001200000002</v>
      </c>
      <c r="D7099" s="260">
        <v>413.38000499999998</v>
      </c>
      <c r="E7099" s="260">
        <v>414.83999599999999</v>
      </c>
      <c r="F7099" s="261">
        <v>414.83999599999999</v>
      </c>
      <c r="G7099" s="260">
        <v>152260000</v>
      </c>
      <c r="H7099" s="263">
        <f t="shared" si="110"/>
        <v>3.1678403094523981E-3</v>
      </c>
      <c r="I7099" s="262"/>
      <c r="J7099" s="266">
        <v>7097</v>
      </c>
      <c r="K7099">
        <v>3.1678403094523981E-3</v>
      </c>
      <c r="L7099" s="267">
        <v>1.2775474756305184E-2</v>
      </c>
    </row>
    <row r="7100" spans="1:12" ht="14.4" x14ac:dyDescent="0.3">
      <c r="A7100" s="8">
        <v>33843</v>
      </c>
      <c r="B7100" s="260">
        <v>413.51001000000002</v>
      </c>
      <c r="C7100" s="260">
        <v>415.82998700000002</v>
      </c>
      <c r="D7100" s="260">
        <v>413.51001000000002</v>
      </c>
      <c r="E7100" s="260">
        <v>413.52999899999998</v>
      </c>
      <c r="F7100" s="261">
        <v>413.52999899999998</v>
      </c>
      <c r="G7100" s="260">
        <v>178600000</v>
      </c>
      <c r="H7100" s="263">
        <f t="shared" si="110"/>
        <v>4.833982132609737E-5</v>
      </c>
      <c r="I7100" s="262"/>
      <c r="J7100" s="266">
        <v>7098</v>
      </c>
      <c r="K7100">
        <v>4.833982132609737E-5</v>
      </c>
      <c r="L7100" s="267">
        <v>1.2808166814617401E-2</v>
      </c>
    </row>
    <row r="7101" spans="1:12" ht="14.4" x14ac:dyDescent="0.3">
      <c r="A7101" s="8">
        <v>33842</v>
      </c>
      <c r="B7101" s="260">
        <v>411.64999399999999</v>
      </c>
      <c r="C7101" s="260">
        <v>413.60998499999999</v>
      </c>
      <c r="D7101" s="260">
        <v>410.52999899999998</v>
      </c>
      <c r="E7101" s="260">
        <v>413.51001000000002</v>
      </c>
      <c r="F7101" s="261">
        <v>413.51001000000002</v>
      </c>
      <c r="G7101" s="260">
        <v>171860000</v>
      </c>
      <c r="H7101" s="263">
        <f t="shared" si="110"/>
        <v>4.6160809242759933E-3</v>
      </c>
      <c r="I7101" s="262"/>
      <c r="J7101" s="266">
        <v>7099</v>
      </c>
      <c r="K7101">
        <v>4.6160809242759933E-3</v>
      </c>
      <c r="L7101" s="267">
        <v>1.2811179191865156E-2</v>
      </c>
    </row>
    <row r="7102" spans="1:12" ht="14.4" x14ac:dyDescent="0.3">
      <c r="A7102" s="8">
        <v>33841</v>
      </c>
      <c r="B7102" s="260">
        <v>410.73001099999999</v>
      </c>
      <c r="C7102" s="260">
        <v>411.64001500000001</v>
      </c>
      <c r="D7102" s="260">
        <v>408.29998799999998</v>
      </c>
      <c r="E7102" s="260">
        <v>411.60998499999999</v>
      </c>
      <c r="F7102" s="261">
        <v>411.60998499999999</v>
      </c>
      <c r="G7102" s="260">
        <v>202760000</v>
      </c>
      <c r="H7102" s="263">
        <f t="shared" si="110"/>
        <v>2.1668874119426433E-3</v>
      </c>
      <c r="I7102" s="262"/>
      <c r="J7102" s="266">
        <v>7100</v>
      </c>
      <c r="K7102">
        <v>2.1668874119426433E-3</v>
      </c>
      <c r="L7102" s="267">
        <v>1.2818562514781327E-2</v>
      </c>
    </row>
    <row r="7103" spans="1:12" ht="14.4" x14ac:dyDescent="0.3">
      <c r="A7103" s="8">
        <v>33840</v>
      </c>
      <c r="B7103" s="260">
        <v>414.79998799999998</v>
      </c>
      <c r="C7103" s="260">
        <v>414.79998799999998</v>
      </c>
      <c r="D7103" s="260">
        <v>410.07000699999998</v>
      </c>
      <c r="E7103" s="260">
        <v>410.72000100000002</v>
      </c>
      <c r="F7103" s="261">
        <v>410.72000100000002</v>
      </c>
      <c r="G7103" s="260">
        <v>165690000</v>
      </c>
      <c r="H7103" s="263">
        <f t="shared" si="110"/>
        <v>-9.9554174768409741E-3</v>
      </c>
      <c r="I7103" s="262"/>
      <c r="J7103" s="266">
        <v>7101</v>
      </c>
      <c r="K7103">
        <v>-9.9554174768409741E-3</v>
      </c>
      <c r="L7103" s="267">
        <v>1.2819987529521914E-2</v>
      </c>
    </row>
    <row r="7104" spans="1:12" ht="14.4" x14ac:dyDescent="0.3">
      <c r="A7104" s="8">
        <v>33837</v>
      </c>
      <c r="B7104" s="260">
        <v>418.26998900000001</v>
      </c>
      <c r="C7104" s="260">
        <v>420.35000600000001</v>
      </c>
      <c r="D7104" s="260">
        <v>413.57998700000002</v>
      </c>
      <c r="E7104" s="260">
        <v>414.85000600000001</v>
      </c>
      <c r="F7104" s="261">
        <v>414.85000600000001</v>
      </c>
      <c r="G7104" s="260">
        <v>204800000</v>
      </c>
      <c r="H7104" s="263">
        <f t="shared" si="110"/>
        <v>-8.1528329710507455E-3</v>
      </c>
      <c r="I7104" s="262"/>
      <c r="J7104" s="266">
        <v>7102</v>
      </c>
      <c r="K7104">
        <v>-8.1528329710507455E-3</v>
      </c>
      <c r="L7104" s="267">
        <v>1.2831311668480234E-2</v>
      </c>
    </row>
    <row r="7105" spans="1:12" ht="14.4" x14ac:dyDescent="0.3">
      <c r="A7105" s="8">
        <v>33836</v>
      </c>
      <c r="B7105" s="260">
        <v>418.19000199999999</v>
      </c>
      <c r="C7105" s="260">
        <v>418.85000600000001</v>
      </c>
      <c r="D7105" s="260">
        <v>416.92999300000002</v>
      </c>
      <c r="E7105" s="260">
        <v>418.26001000000002</v>
      </c>
      <c r="F7105" s="261">
        <v>418.26001000000002</v>
      </c>
      <c r="G7105" s="260">
        <v>183420000</v>
      </c>
      <c r="H7105" s="263">
        <f t="shared" si="110"/>
        <v>1.6740715862458572E-4</v>
      </c>
      <c r="I7105" s="262"/>
      <c r="J7105" s="266">
        <v>7103</v>
      </c>
      <c r="K7105">
        <v>1.6740715862458572E-4</v>
      </c>
      <c r="L7105" s="267">
        <v>1.2831541048059333E-2</v>
      </c>
    </row>
    <row r="7106" spans="1:12" ht="14.4" x14ac:dyDescent="0.3">
      <c r="A7106" s="8">
        <v>33835</v>
      </c>
      <c r="B7106" s="260">
        <v>421.33999599999999</v>
      </c>
      <c r="C7106" s="260">
        <v>421.61999500000002</v>
      </c>
      <c r="D7106" s="260">
        <v>418.19000199999999</v>
      </c>
      <c r="E7106" s="260">
        <v>418.19000199999999</v>
      </c>
      <c r="F7106" s="261">
        <v>418.19000199999999</v>
      </c>
      <c r="G7106" s="260">
        <v>187070000</v>
      </c>
      <c r="H7106" s="263">
        <f t="shared" si="110"/>
        <v>-7.476133360005046E-3</v>
      </c>
      <c r="I7106" s="262"/>
      <c r="J7106" s="266">
        <v>7104</v>
      </c>
      <c r="K7106">
        <v>-7.476133360005046E-3</v>
      </c>
      <c r="L7106" s="267">
        <v>1.2834524037882137E-2</v>
      </c>
    </row>
    <row r="7107" spans="1:12" ht="14.4" x14ac:dyDescent="0.3">
      <c r="A7107" s="8">
        <v>33834</v>
      </c>
      <c r="B7107" s="260">
        <v>420.73998999999998</v>
      </c>
      <c r="C7107" s="260">
        <v>421.39999399999999</v>
      </c>
      <c r="D7107" s="260">
        <v>419.77999899999998</v>
      </c>
      <c r="E7107" s="260">
        <v>421.33999599999999</v>
      </c>
      <c r="F7107" s="261">
        <v>421.33999599999999</v>
      </c>
      <c r="G7107" s="260">
        <v>171750000</v>
      </c>
      <c r="H7107" s="263">
        <f t="shared" si="110"/>
        <v>1.426073143178065E-3</v>
      </c>
      <c r="I7107" s="262"/>
      <c r="J7107" s="266">
        <v>7105</v>
      </c>
      <c r="K7107">
        <v>1.426073143178065E-3</v>
      </c>
      <c r="L7107" s="267">
        <v>1.2848176883201437E-2</v>
      </c>
    </row>
    <row r="7108" spans="1:12" ht="14.4" x14ac:dyDescent="0.3">
      <c r="A7108" s="8">
        <v>33833</v>
      </c>
      <c r="B7108" s="260">
        <v>419.89001500000001</v>
      </c>
      <c r="C7108" s="260">
        <v>421.89001500000001</v>
      </c>
      <c r="D7108" s="260">
        <v>419.44000199999999</v>
      </c>
      <c r="E7108" s="260">
        <v>420.73998999999998</v>
      </c>
      <c r="F7108" s="261">
        <v>420.73998999999998</v>
      </c>
      <c r="G7108" s="260">
        <v>152830000</v>
      </c>
      <c r="H7108" s="263">
        <f t="shared" ref="H7108:H7171" si="111">(F7108-F7109)/F7109</f>
        <v>1.9765806770346978E-3</v>
      </c>
      <c r="I7108" s="262"/>
      <c r="J7108" s="266">
        <v>7106</v>
      </c>
      <c r="K7108">
        <v>1.9765806770346978E-3</v>
      </c>
      <c r="L7108" s="267">
        <v>1.2872958610942935E-2</v>
      </c>
    </row>
    <row r="7109" spans="1:12" ht="14.4" x14ac:dyDescent="0.3">
      <c r="A7109" s="8">
        <v>33830</v>
      </c>
      <c r="B7109" s="260">
        <v>417.73998999999998</v>
      </c>
      <c r="C7109" s="260">
        <v>420.39999399999999</v>
      </c>
      <c r="D7109" s="260">
        <v>417.73998999999998</v>
      </c>
      <c r="E7109" s="260">
        <v>419.91000400000001</v>
      </c>
      <c r="F7109" s="261">
        <v>419.91000400000001</v>
      </c>
      <c r="G7109" s="260">
        <v>166820000</v>
      </c>
      <c r="H7109" s="263">
        <f t="shared" si="111"/>
        <v>5.2186650290731076E-3</v>
      </c>
      <c r="I7109" s="262"/>
      <c r="J7109" s="266">
        <v>7107</v>
      </c>
      <c r="K7109">
        <v>5.2186650290731076E-3</v>
      </c>
      <c r="L7109" s="267">
        <v>1.2879297300755235E-2</v>
      </c>
    </row>
    <row r="7110" spans="1:12" ht="14.4" x14ac:dyDescent="0.3">
      <c r="A7110" s="8">
        <v>33829</v>
      </c>
      <c r="B7110" s="260">
        <v>417.77999899999998</v>
      </c>
      <c r="C7110" s="260">
        <v>419.88000499999998</v>
      </c>
      <c r="D7110" s="260">
        <v>416.39999399999999</v>
      </c>
      <c r="E7110" s="260">
        <v>417.73001099999999</v>
      </c>
      <c r="F7110" s="261">
        <v>417.73001099999999</v>
      </c>
      <c r="G7110" s="260">
        <v>185750000</v>
      </c>
      <c r="H7110" s="263">
        <f t="shared" si="111"/>
        <v>-1.1965149150183426E-4</v>
      </c>
      <c r="I7110" s="262"/>
      <c r="J7110" s="266">
        <v>7108</v>
      </c>
      <c r="K7110">
        <v>-1.1965149150183426E-4</v>
      </c>
      <c r="L7110" s="267">
        <v>1.28797148270048E-2</v>
      </c>
    </row>
    <row r="7111" spans="1:12" ht="14.4" x14ac:dyDescent="0.3">
      <c r="A7111" s="8">
        <v>33828</v>
      </c>
      <c r="B7111" s="260">
        <v>418.89001500000001</v>
      </c>
      <c r="C7111" s="260">
        <v>419.75</v>
      </c>
      <c r="D7111" s="260">
        <v>416.42999300000002</v>
      </c>
      <c r="E7111" s="260">
        <v>417.77999899999998</v>
      </c>
      <c r="F7111" s="261">
        <v>417.77999899999998</v>
      </c>
      <c r="G7111" s="260">
        <v>176560000</v>
      </c>
      <c r="H7111" s="263">
        <f t="shared" si="111"/>
        <v>-2.6736572357172611E-3</v>
      </c>
      <c r="I7111" s="262"/>
      <c r="J7111" s="266">
        <v>7109</v>
      </c>
      <c r="K7111">
        <v>-2.6736572357172611E-3</v>
      </c>
      <c r="L7111" s="267">
        <v>1.2884107384289403E-2</v>
      </c>
    </row>
    <row r="7112" spans="1:12" ht="14.4" x14ac:dyDescent="0.3">
      <c r="A7112" s="8">
        <v>33827</v>
      </c>
      <c r="B7112" s="260">
        <v>419.45001200000002</v>
      </c>
      <c r="C7112" s="260">
        <v>419.72000100000002</v>
      </c>
      <c r="D7112" s="260">
        <v>416.52999899999998</v>
      </c>
      <c r="E7112" s="260">
        <v>418.89999399999999</v>
      </c>
      <c r="F7112" s="261">
        <v>418.89999399999999</v>
      </c>
      <c r="G7112" s="260">
        <v>173940000</v>
      </c>
      <c r="H7112" s="263">
        <f t="shared" si="111"/>
        <v>-1.2398526152351025E-3</v>
      </c>
      <c r="I7112" s="262"/>
      <c r="J7112" s="266">
        <v>7110</v>
      </c>
      <c r="K7112">
        <v>-1.2398526152351025E-3</v>
      </c>
      <c r="L7112" s="267">
        <v>1.2890224506745563E-2</v>
      </c>
    </row>
    <row r="7113" spans="1:12" ht="14.4" x14ac:dyDescent="0.3">
      <c r="A7113" s="8">
        <v>33826</v>
      </c>
      <c r="B7113" s="260">
        <v>418.86999500000002</v>
      </c>
      <c r="C7113" s="260">
        <v>419.42001299999998</v>
      </c>
      <c r="D7113" s="260">
        <v>417.040009</v>
      </c>
      <c r="E7113" s="260">
        <v>419.42001299999998</v>
      </c>
      <c r="F7113" s="261">
        <v>419.42001299999998</v>
      </c>
      <c r="G7113" s="260">
        <v>142480000</v>
      </c>
      <c r="H7113" s="263">
        <f t="shared" si="111"/>
        <v>1.2891711076063424E-3</v>
      </c>
      <c r="I7113" s="262"/>
      <c r="J7113" s="266">
        <v>7111</v>
      </c>
      <c r="K7113">
        <v>1.2891711076063424E-3</v>
      </c>
      <c r="L7113" s="267">
        <v>1.2943228070565053E-2</v>
      </c>
    </row>
    <row r="7114" spans="1:12" ht="14.4" x14ac:dyDescent="0.3">
      <c r="A7114" s="8">
        <v>33823</v>
      </c>
      <c r="B7114" s="260">
        <v>420.58999599999999</v>
      </c>
      <c r="C7114" s="260">
        <v>423.45001200000002</v>
      </c>
      <c r="D7114" s="260">
        <v>418.51001000000002</v>
      </c>
      <c r="E7114" s="260">
        <v>418.88000499999998</v>
      </c>
      <c r="F7114" s="261">
        <v>418.88000499999998</v>
      </c>
      <c r="G7114" s="260">
        <v>190640000</v>
      </c>
      <c r="H7114" s="263">
        <f t="shared" si="111"/>
        <v>-4.0656958469359366E-3</v>
      </c>
      <c r="I7114" s="262"/>
      <c r="J7114" s="266">
        <v>7112</v>
      </c>
      <c r="K7114">
        <v>-4.0656958469359366E-3</v>
      </c>
      <c r="L7114" s="267">
        <v>1.2943251744009156E-2</v>
      </c>
    </row>
    <row r="7115" spans="1:12" ht="14.4" x14ac:dyDescent="0.3">
      <c r="A7115" s="8">
        <v>33822</v>
      </c>
      <c r="B7115" s="260">
        <v>422.19000199999999</v>
      </c>
      <c r="C7115" s="260">
        <v>422.35998499999999</v>
      </c>
      <c r="D7115" s="260">
        <v>420.26001000000002</v>
      </c>
      <c r="E7115" s="260">
        <v>420.58999599999999</v>
      </c>
      <c r="F7115" s="261">
        <v>420.58999599999999</v>
      </c>
      <c r="G7115" s="260">
        <v>181440000</v>
      </c>
      <c r="H7115" s="263">
        <f t="shared" si="111"/>
        <v>-3.7897770966163419E-3</v>
      </c>
      <c r="I7115" s="262"/>
      <c r="J7115" s="266">
        <v>7113</v>
      </c>
      <c r="K7115">
        <v>-3.7897770966163419E-3</v>
      </c>
      <c r="L7115" s="267">
        <v>1.2944354590004299E-2</v>
      </c>
    </row>
    <row r="7116" spans="1:12" ht="14.4" x14ac:dyDescent="0.3">
      <c r="A7116" s="8">
        <v>33821</v>
      </c>
      <c r="B7116" s="260">
        <v>424.35000600000001</v>
      </c>
      <c r="C7116" s="260">
        <v>424.35000600000001</v>
      </c>
      <c r="D7116" s="260">
        <v>421.92001299999998</v>
      </c>
      <c r="E7116" s="260">
        <v>422.19000199999999</v>
      </c>
      <c r="F7116" s="261">
        <v>422.19000199999999</v>
      </c>
      <c r="G7116" s="260">
        <v>172450000</v>
      </c>
      <c r="H7116" s="263">
        <f t="shared" si="111"/>
        <v>-5.1135429274746583E-3</v>
      </c>
      <c r="I7116" s="262"/>
      <c r="J7116" s="266">
        <v>7114</v>
      </c>
      <c r="K7116">
        <v>-5.1135429274746583E-3</v>
      </c>
      <c r="L7116" s="267">
        <v>1.2962464037225537E-2</v>
      </c>
    </row>
    <row r="7117" spans="1:12" ht="14.4" x14ac:dyDescent="0.3">
      <c r="A7117" s="8">
        <v>33820</v>
      </c>
      <c r="B7117" s="260">
        <v>425.08999599999999</v>
      </c>
      <c r="C7117" s="260">
        <v>425.14001500000001</v>
      </c>
      <c r="D7117" s="260">
        <v>423.10000600000001</v>
      </c>
      <c r="E7117" s="260">
        <v>424.35998499999999</v>
      </c>
      <c r="F7117" s="261">
        <v>424.35998499999999</v>
      </c>
      <c r="G7117" s="260">
        <v>166760000</v>
      </c>
      <c r="H7117" s="263">
        <f t="shared" si="111"/>
        <v>-1.717309291842263E-3</v>
      </c>
      <c r="I7117" s="262"/>
      <c r="J7117" s="266">
        <v>7115</v>
      </c>
      <c r="K7117">
        <v>-1.717309291842263E-3</v>
      </c>
      <c r="L7117" s="267">
        <v>1.2966099428217142E-2</v>
      </c>
    </row>
    <row r="7118" spans="1:12" ht="14.4" x14ac:dyDescent="0.3">
      <c r="A7118" s="8">
        <v>33819</v>
      </c>
      <c r="B7118" s="260">
        <v>424.19000199999999</v>
      </c>
      <c r="C7118" s="260">
        <v>425.08999599999999</v>
      </c>
      <c r="D7118" s="260">
        <v>422.83999599999999</v>
      </c>
      <c r="E7118" s="260">
        <v>425.08999599999999</v>
      </c>
      <c r="F7118" s="261">
        <v>425.08999599999999</v>
      </c>
      <c r="G7118" s="260">
        <v>164460000</v>
      </c>
      <c r="H7118" s="263">
        <f t="shared" si="111"/>
        <v>2.0744560917236453E-3</v>
      </c>
      <c r="I7118" s="262"/>
      <c r="J7118" s="266">
        <v>7116</v>
      </c>
      <c r="K7118">
        <v>2.0744560917236453E-3</v>
      </c>
      <c r="L7118" s="267">
        <v>1.2972948489615166E-2</v>
      </c>
    </row>
    <row r="7119" spans="1:12" ht="14.4" x14ac:dyDescent="0.3">
      <c r="A7119" s="8">
        <v>33816</v>
      </c>
      <c r="B7119" s="260">
        <v>423.92001299999998</v>
      </c>
      <c r="C7119" s="260">
        <v>424.79998799999998</v>
      </c>
      <c r="D7119" s="260">
        <v>422.459991</v>
      </c>
      <c r="E7119" s="260">
        <v>424.209991</v>
      </c>
      <c r="F7119" s="261">
        <v>424.209991</v>
      </c>
      <c r="G7119" s="260">
        <v>172920000</v>
      </c>
      <c r="H7119" s="263">
        <f t="shared" si="111"/>
        <v>6.8403942042721908E-4</v>
      </c>
      <c r="I7119" s="262"/>
      <c r="J7119" s="266">
        <v>7117</v>
      </c>
      <c r="K7119">
        <v>6.8403942042721908E-4</v>
      </c>
      <c r="L7119" s="267">
        <v>1.2973909968122435E-2</v>
      </c>
    </row>
    <row r="7120" spans="1:12" ht="14.4" x14ac:dyDescent="0.3">
      <c r="A7120" s="8">
        <v>33815</v>
      </c>
      <c r="B7120" s="260">
        <v>422.20001200000002</v>
      </c>
      <c r="C7120" s="260">
        <v>423.94000199999999</v>
      </c>
      <c r="D7120" s="260">
        <v>421.57000699999998</v>
      </c>
      <c r="E7120" s="260">
        <v>423.92001299999998</v>
      </c>
      <c r="F7120" s="261">
        <v>423.92001299999998</v>
      </c>
      <c r="G7120" s="260">
        <v>193410000</v>
      </c>
      <c r="H7120" s="263">
        <f t="shared" si="111"/>
        <v>4.002562480098064E-3</v>
      </c>
      <c r="I7120" s="262"/>
      <c r="J7120" s="266">
        <v>7118</v>
      </c>
      <c r="K7120">
        <v>4.002562480098064E-3</v>
      </c>
      <c r="L7120" s="267">
        <v>1.2982513795072828E-2</v>
      </c>
    </row>
    <row r="7121" spans="1:12" ht="14.4" x14ac:dyDescent="0.3">
      <c r="A7121" s="8">
        <v>33814</v>
      </c>
      <c r="B7121" s="260">
        <v>417.51998900000001</v>
      </c>
      <c r="C7121" s="260">
        <v>423.01998900000001</v>
      </c>
      <c r="D7121" s="260">
        <v>417.51998900000001</v>
      </c>
      <c r="E7121" s="260">
        <v>422.23001099999999</v>
      </c>
      <c r="F7121" s="261">
        <v>422.23001099999999</v>
      </c>
      <c r="G7121" s="260">
        <v>275850000</v>
      </c>
      <c r="H7121" s="263">
        <f t="shared" si="111"/>
        <v>1.12809497128052E-2</v>
      </c>
      <c r="I7121" s="262"/>
      <c r="J7121" s="266">
        <v>7119</v>
      </c>
      <c r="K7121">
        <v>1.12809497128052E-2</v>
      </c>
      <c r="L7121" s="267">
        <v>1.2989023346680922E-2</v>
      </c>
    </row>
    <row r="7122" spans="1:12" ht="14.4" x14ac:dyDescent="0.3">
      <c r="A7122" s="8">
        <v>33813</v>
      </c>
      <c r="B7122" s="260">
        <v>411.54998799999998</v>
      </c>
      <c r="C7122" s="260">
        <v>417.54998799999998</v>
      </c>
      <c r="D7122" s="260">
        <v>411.54998799999998</v>
      </c>
      <c r="E7122" s="260">
        <v>417.51998900000001</v>
      </c>
      <c r="F7122" s="261">
        <v>417.51998900000001</v>
      </c>
      <c r="G7122" s="260">
        <v>218060000</v>
      </c>
      <c r="H7122" s="263">
        <f t="shared" si="111"/>
        <v>1.4530737885074042E-2</v>
      </c>
      <c r="I7122" s="262"/>
      <c r="J7122" s="266">
        <v>7120</v>
      </c>
      <c r="K7122">
        <v>1.4530737885074042E-2</v>
      </c>
      <c r="L7122" s="267">
        <v>1.2990159650584728E-2</v>
      </c>
    </row>
    <row r="7123" spans="1:12" ht="14.4" x14ac:dyDescent="0.3">
      <c r="A7123" s="8">
        <v>33812</v>
      </c>
      <c r="B7123" s="260">
        <v>411.60000600000001</v>
      </c>
      <c r="C7123" s="260">
        <v>412.67001299999998</v>
      </c>
      <c r="D7123" s="260">
        <v>411.26998900000001</v>
      </c>
      <c r="E7123" s="260">
        <v>411.540009</v>
      </c>
      <c r="F7123" s="261">
        <v>411.540009</v>
      </c>
      <c r="G7123" s="260">
        <v>164700000</v>
      </c>
      <c r="H7123" s="263">
        <f t="shared" si="111"/>
        <v>-1.4576530399761426E-4</v>
      </c>
      <c r="I7123" s="262"/>
      <c r="J7123" s="266">
        <v>7121</v>
      </c>
      <c r="K7123">
        <v>-1.4576530399761426E-4</v>
      </c>
      <c r="L7123" s="267">
        <v>1.300463082570155E-2</v>
      </c>
    </row>
    <row r="7124" spans="1:12" ht="14.4" x14ac:dyDescent="0.3">
      <c r="A7124" s="8">
        <v>33809</v>
      </c>
      <c r="B7124" s="260">
        <v>412.07000699999998</v>
      </c>
      <c r="C7124" s="260">
        <v>412.07000699999998</v>
      </c>
      <c r="D7124" s="260">
        <v>409.92999300000002</v>
      </c>
      <c r="E7124" s="260">
        <v>411.60000600000001</v>
      </c>
      <c r="F7124" s="261">
        <v>411.60000600000001</v>
      </c>
      <c r="G7124" s="260">
        <v>163890000</v>
      </c>
      <c r="H7124" s="263">
        <f t="shared" si="111"/>
        <v>-1.1647762937830059E-3</v>
      </c>
      <c r="I7124" s="262"/>
      <c r="J7124" s="266">
        <v>7122</v>
      </c>
      <c r="K7124">
        <v>-1.1647762937830059E-3</v>
      </c>
      <c r="L7124" s="267">
        <v>1.3009813744635538E-2</v>
      </c>
    </row>
    <row r="7125" spans="1:12" ht="14.4" x14ac:dyDescent="0.3">
      <c r="A7125" s="8">
        <v>33808</v>
      </c>
      <c r="B7125" s="260">
        <v>410.92999300000002</v>
      </c>
      <c r="C7125" s="260">
        <v>412.07998700000002</v>
      </c>
      <c r="D7125" s="260">
        <v>409.80999800000001</v>
      </c>
      <c r="E7125" s="260">
        <v>412.07998700000002</v>
      </c>
      <c r="F7125" s="261">
        <v>412.07998700000002</v>
      </c>
      <c r="G7125" s="260">
        <v>175490000</v>
      </c>
      <c r="H7125" s="263">
        <f t="shared" si="111"/>
        <v>2.7985156099325959E-3</v>
      </c>
      <c r="I7125" s="262"/>
      <c r="J7125" s="266">
        <v>7123</v>
      </c>
      <c r="K7125">
        <v>2.7985156099325959E-3</v>
      </c>
      <c r="L7125" s="267">
        <v>1.3016692111959249E-2</v>
      </c>
    </row>
    <row r="7126" spans="1:12" ht="14.4" x14ac:dyDescent="0.3">
      <c r="A7126" s="8">
        <v>33807</v>
      </c>
      <c r="B7126" s="260">
        <v>413.73998999999998</v>
      </c>
      <c r="C7126" s="260">
        <v>413.73998999999998</v>
      </c>
      <c r="D7126" s="260">
        <v>409.95001200000002</v>
      </c>
      <c r="E7126" s="260">
        <v>410.92999300000002</v>
      </c>
      <c r="F7126" s="261">
        <v>410.92999300000002</v>
      </c>
      <c r="G7126" s="260">
        <v>190160000</v>
      </c>
      <c r="H7126" s="263">
        <f t="shared" si="111"/>
        <v>-6.8397547650871282E-3</v>
      </c>
      <c r="I7126" s="262"/>
      <c r="J7126" s="266">
        <v>7124</v>
      </c>
      <c r="K7126">
        <v>-6.8397547650871282E-3</v>
      </c>
      <c r="L7126" s="267">
        <v>1.3017017418171808E-2</v>
      </c>
    </row>
    <row r="7127" spans="1:12" ht="14.4" x14ac:dyDescent="0.3">
      <c r="A7127" s="8">
        <v>33806</v>
      </c>
      <c r="B7127" s="260">
        <v>413.75</v>
      </c>
      <c r="C7127" s="260">
        <v>414.92001299999998</v>
      </c>
      <c r="D7127" s="260">
        <v>413.10000600000001</v>
      </c>
      <c r="E7127" s="260">
        <v>413.76001000000002</v>
      </c>
      <c r="F7127" s="261">
        <v>413.76001000000002</v>
      </c>
      <c r="G7127" s="260">
        <v>173760000</v>
      </c>
      <c r="H7127" s="263">
        <f t="shared" si="111"/>
        <v>2.4193353474374625E-5</v>
      </c>
      <c r="I7127" s="262"/>
      <c r="J7127" s="266">
        <v>7125</v>
      </c>
      <c r="K7127">
        <v>2.4193353474374625E-5</v>
      </c>
      <c r="L7127" s="267">
        <v>1.3026314761174733E-2</v>
      </c>
    </row>
    <row r="7128" spans="1:12" ht="14.4" x14ac:dyDescent="0.3">
      <c r="A7128" s="8">
        <v>33805</v>
      </c>
      <c r="B7128" s="260">
        <v>415.61999500000002</v>
      </c>
      <c r="C7128" s="260">
        <v>415.61999500000002</v>
      </c>
      <c r="D7128" s="260">
        <v>410.72000100000002</v>
      </c>
      <c r="E7128" s="260">
        <v>413.75</v>
      </c>
      <c r="F7128" s="261">
        <v>413.75</v>
      </c>
      <c r="G7128" s="260">
        <v>165760000</v>
      </c>
      <c r="H7128" s="263">
        <f t="shared" si="111"/>
        <v>-4.4992902711526598E-3</v>
      </c>
      <c r="I7128" s="262"/>
      <c r="J7128" s="266">
        <v>7126</v>
      </c>
      <c r="K7128">
        <v>-4.4992902711526598E-3</v>
      </c>
      <c r="L7128" s="267">
        <v>1.3031498761816985E-2</v>
      </c>
    </row>
    <row r="7129" spans="1:12" ht="14.4" x14ac:dyDescent="0.3">
      <c r="A7129" s="8">
        <v>33802</v>
      </c>
      <c r="B7129" s="260">
        <v>417.540009</v>
      </c>
      <c r="C7129" s="260">
        <v>417.540009</v>
      </c>
      <c r="D7129" s="260">
        <v>412.959991</v>
      </c>
      <c r="E7129" s="260">
        <v>415.61999500000002</v>
      </c>
      <c r="F7129" s="261">
        <v>415.61999500000002</v>
      </c>
      <c r="G7129" s="260">
        <v>192120000</v>
      </c>
      <c r="H7129" s="263">
        <f t="shared" si="111"/>
        <v>-4.5983952642008503E-3</v>
      </c>
      <c r="I7129" s="262"/>
      <c r="J7129" s="266">
        <v>7127</v>
      </c>
      <c r="K7129">
        <v>-4.5983952642008503E-3</v>
      </c>
      <c r="L7129" s="267">
        <v>1.3033617523939167E-2</v>
      </c>
    </row>
    <row r="7130" spans="1:12" ht="14.4" x14ac:dyDescent="0.3">
      <c r="A7130" s="8">
        <v>33801</v>
      </c>
      <c r="B7130" s="260">
        <v>417.040009</v>
      </c>
      <c r="C7130" s="260">
        <v>417.92999300000002</v>
      </c>
      <c r="D7130" s="260">
        <v>414.790009</v>
      </c>
      <c r="E7130" s="260">
        <v>417.540009</v>
      </c>
      <c r="F7130" s="261">
        <v>417.540009</v>
      </c>
      <c r="G7130" s="260">
        <v>206900000</v>
      </c>
      <c r="H7130" s="263">
        <f t="shared" si="111"/>
        <v>1.0549100783278102E-3</v>
      </c>
      <c r="I7130" s="262"/>
      <c r="J7130" s="266">
        <v>7128</v>
      </c>
      <c r="K7130">
        <v>1.0549100783278102E-3</v>
      </c>
      <c r="L7130" s="267">
        <v>1.3040132984841329E-2</v>
      </c>
    </row>
    <row r="7131" spans="1:12" ht="14.4" x14ac:dyDescent="0.3">
      <c r="A7131" s="8">
        <v>33800</v>
      </c>
      <c r="B7131" s="260">
        <v>417.67999300000002</v>
      </c>
      <c r="C7131" s="260">
        <v>417.80999800000001</v>
      </c>
      <c r="D7131" s="260">
        <v>416.290009</v>
      </c>
      <c r="E7131" s="260">
        <v>417.10000600000001</v>
      </c>
      <c r="F7131" s="261">
        <v>417.10000600000001</v>
      </c>
      <c r="G7131" s="260">
        <v>206560000</v>
      </c>
      <c r="H7131" s="263">
        <f t="shared" si="111"/>
        <v>-1.3885917681482457E-3</v>
      </c>
      <c r="I7131" s="262"/>
      <c r="J7131" s="266">
        <v>7129</v>
      </c>
      <c r="K7131">
        <v>-1.3885917681482457E-3</v>
      </c>
      <c r="L7131" s="267">
        <v>1.3050453416020595E-2</v>
      </c>
    </row>
    <row r="7132" spans="1:12" ht="14.4" x14ac:dyDescent="0.3">
      <c r="A7132" s="8">
        <v>33799</v>
      </c>
      <c r="B7132" s="260">
        <v>414.85998499999999</v>
      </c>
      <c r="C7132" s="260">
        <v>417.69000199999999</v>
      </c>
      <c r="D7132" s="260">
        <v>414.32998700000002</v>
      </c>
      <c r="E7132" s="260">
        <v>417.67999300000002</v>
      </c>
      <c r="F7132" s="261">
        <v>417.67999300000002</v>
      </c>
      <c r="G7132" s="260">
        <v>195570000</v>
      </c>
      <c r="H7132" s="263">
        <f t="shared" si="111"/>
        <v>6.7732013253935302E-3</v>
      </c>
      <c r="I7132" s="262"/>
      <c r="J7132" s="266">
        <v>7130</v>
      </c>
      <c r="K7132">
        <v>6.7732013253935302E-3</v>
      </c>
      <c r="L7132" s="267">
        <v>1.306084398255798E-2</v>
      </c>
    </row>
    <row r="7133" spans="1:12" ht="14.4" x14ac:dyDescent="0.3">
      <c r="A7133" s="8">
        <v>33798</v>
      </c>
      <c r="B7133" s="260">
        <v>414.61999500000002</v>
      </c>
      <c r="C7133" s="260">
        <v>415.85998499999999</v>
      </c>
      <c r="D7133" s="260">
        <v>413.92999300000002</v>
      </c>
      <c r="E7133" s="260">
        <v>414.86999500000002</v>
      </c>
      <c r="F7133" s="261">
        <v>414.86999500000002</v>
      </c>
      <c r="G7133" s="260">
        <v>148870000</v>
      </c>
      <c r="H7133" s="263">
        <f t="shared" si="111"/>
        <v>6.0296175537795762E-4</v>
      </c>
      <c r="I7133" s="262"/>
      <c r="J7133" s="266">
        <v>7131</v>
      </c>
      <c r="K7133">
        <v>6.0296175537795762E-4</v>
      </c>
      <c r="L7133" s="267">
        <v>1.3117533323208135E-2</v>
      </c>
    </row>
    <row r="7134" spans="1:12" ht="14.4" x14ac:dyDescent="0.3">
      <c r="A7134" s="8">
        <v>33795</v>
      </c>
      <c r="B7134" s="260">
        <v>414.23001099999999</v>
      </c>
      <c r="C7134" s="260">
        <v>415.88000499999998</v>
      </c>
      <c r="D7134" s="260">
        <v>413.33999599999999</v>
      </c>
      <c r="E7134" s="260">
        <v>414.61999500000002</v>
      </c>
      <c r="F7134" s="261">
        <v>414.61999500000002</v>
      </c>
      <c r="G7134" s="260">
        <v>164770000</v>
      </c>
      <c r="H7134" s="263">
        <f t="shared" si="111"/>
        <v>9.4146727577405483E-4</v>
      </c>
      <c r="I7134" s="262"/>
      <c r="J7134" s="266">
        <v>7132</v>
      </c>
      <c r="K7134">
        <v>9.4146727577405483E-4</v>
      </c>
      <c r="L7134" s="267">
        <v>1.3119972740464874E-2</v>
      </c>
    </row>
    <row r="7135" spans="1:12" ht="14.4" x14ac:dyDescent="0.3">
      <c r="A7135" s="8">
        <v>33794</v>
      </c>
      <c r="B7135" s="260">
        <v>410.27999899999998</v>
      </c>
      <c r="C7135" s="260">
        <v>414.69000199999999</v>
      </c>
      <c r="D7135" s="260">
        <v>410.26001000000002</v>
      </c>
      <c r="E7135" s="260">
        <v>414.23001099999999</v>
      </c>
      <c r="F7135" s="261">
        <v>414.23001099999999</v>
      </c>
      <c r="G7135" s="260">
        <v>207980000</v>
      </c>
      <c r="H7135" s="263">
        <f t="shared" si="111"/>
        <v>9.6276006864278452E-3</v>
      </c>
      <c r="I7135" s="262"/>
      <c r="J7135" s="266">
        <v>7133</v>
      </c>
      <c r="K7135">
        <v>9.6276006864278452E-3</v>
      </c>
      <c r="L7135" s="267">
        <v>1.3120222592333135E-2</v>
      </c>
    </row>
    <row r="7136" spans="1:12" ht="14.4" x14ac:dyDescent="0.3">
      <c r="A7136" s="8">
        <v>33793</v>
      </c>
      <c r="B7136" s="260">
        <v>409.14999399999999</v>
      </c>
      <c r="C7136" s="260">
        <v>410.27999899999998</v>
      </c>
      <c r="D7136" s="260">
        <v>407.20001200000002</v>
      </c>
      <c r="E7136" s="260">
        <v>410.27999899999998</v>
      </c>
      <c r="F7136" s="261">
        <v>410.27999899999998</v>
      </c>
      <c r="G7136" s="260">
        <v>201030000</v>
      </c>
      <c r="H7136" s="263">
        <f t="shared" si="111"/>
        <v>2.7373032286898704E-3</v>
      </c>
      <c r="I7136" s="262"/>
      <c r="J7136" s="266">
        <v>7134</v>
      </c>
      <c r="K7136">
        <v>2.7373032286898704E-3</v>
      </c>
      <c r="L7136" s="267">
        <v>1.3120587326188413E-2</v>
      </c>
    </row>
    <row r="7137" spans="1:12" ht="14.4" x14ac:dyDescent="0.3">
      <c r="A7137" s="8">
        <v>33792</v>
      </c>
      <c r="B7137" s="260">
        <v>413.82998700000002</v>
      </c>
      <c r="C7137" s="260">
        <v>415.32998700000002</v>
      </c>
      <c r="D7137" s="260">
        <v>408.57998700000002</v>
      </c>
      <c r="E7137" s="260">
        <v>409.16000400000001</v>
      </c>
      <c r="F7137" s="261">
        <v>409.16000400000001</v>
      </c>
      <c r="G7137" s="260">
        <v>226050000</v>
      </c>
      <c r="H7137" s="263">
        <f t="shared" si="111"/>
        <v>-1.1308699123416699E-2</v>
      </c>
      <c r="I7137" s="262"/>
      <c r="J7137" s="266">
        <v>7135</v>
      </c>
      <c r="K7137">
        <v>-1.1308699123416699E-2</v>
      </c>
      <c r="L7137" s="267">
        <v>1.312961489624671E-2</v>
      </c>
    </row>
    <row r="7138" spans="1:12" ht="14.4" x14ac:dyDescent="0.3">
      <c r="A7138" s="8">
        <v>33791</v>
      </c>
      <c r="B7138" s="260">
        <v>411.76998900000001</v>
      </c>
      <c r="C7138" s="260">
        <v>413.83999599999999</v>
      </c>
      <c r="D7138" s="260">
        <v>410.459991</v>
      </c>
      <c r="E7138" s="260">
        <v>413.83999599999999</v>
      </c>
      <c r="F7138" s="261">
        <v>413.83999599999999</v>
      </c>
      <c r="G7138" s="260">
        <v>186920000</v>
      </c>
      <c r="H7138" s="263">
        <f t="shared" si="111"/>
        <v>5.0270953573548936E-3</v>
      </c>
      <c r="I7138" s="262"/>
      <c r="J7138" s="266">
        <v>7136</v>
      </c>
      <c r="K7138">
        <v>5.0270953573548936E-3</v>
      </c>
      <c r="L7138" s="267">
        <v>1.3129688064370764E-2</v>
      </c>
    </row>
    <row r="7139" spans="1:12" ht="14.4" x14ac:dyDescent="0.3">
      <c r="A7139" s="8">
        <v>33787</v>
      </c>
      <c r="B7139" s="260">
        <v>412.88000499999998</v>
      </c>
      <c r="C7139" s="260">
        <v>415.709991</v>
      </c>
      <c r="D7139" s="260">
        <v>410.07000699999998</v>
      </c>
      <c r="E7139" s="260">
        <v>411.76998900000001</v>
      </c>
      <c r="F7139" s="261">
        <v>411.76998900000001</v>
      </c>
      <c r="G7139" s="260">
        <v>220200000</v>
      </c>
      <c r="H7139" s="263">
        <f t="shared" si="111"/>
        <v>-2.6884711939488891E-3</v>
      </c>
      <c r="I7139" s="262"/>
      <c r="J7139" s="266">
        <v>7137</v>
      </c>
      <c r="K7139">
        <v>-2.6884711939488891E-3</v>
      </c>
      <c r="L7139" s="267">
        <v>1.3130352703561707E-2</v>
      </c>
    </row>
    <row r="7140" spans="1:12" ht="14.4" x14ac:dyDescent="0.3">
      <c r="A7140" s="8">
        <v>33786</v>
      </c>
      <c r="B7140" s="260">
        <v>408.20001200000002</v>
      </c>
      <c r="C7140" s="260">
        <v>412.88000499999998</v>
      </c>
      <c r="D7140" s="260">
        <v>408.20001200000002</v>
      </c>
      <c r="E7140" s="260">
        <v>412.88000499999998</v>
      </c>
      <c r="F7140" s="261">
        <v>412.88000499999998</v>
      </c>
      <c r="G7140" s="260">
        <v>214250000</v>
      </c>
      <c r="H7140" s="263">
        <f t="shared" si="111"/>
        <v>1.1613637050510663E-2</v>
      </c>
      <c r="I7140" s="262"/>
      <c r="J7140" s="266">
        <v>7138</v>
      </c>
      <c r="K7140">
        <v>1.1613637050510663E-2</v>
      </c>
      <c r="L7140" s="267">
        <v>1.316028009457766E-2</v>
      </c>
    </row>
    <row r="7141" spans="1:12" ht="14.4" x14ac:dyDescent="0.3">
      <c r="A7141" s="8">
        <v>33785</v>
      </c>
      <c r="B7141" s="260">
        <v>408.94000199999999</v>
      </c>
      <c r="C7141" s="260">
        <v>409.63000499999998</v>
      </c>
      <c r="D7141" s="260">
        <v>407.85000600000001</v>
      </c>
      <c r="E7141" s="260">
        <v>408.14001500000001</v>
      </c>
      <c r="F7141" s="261">
        <v>408.14001500000001</v>
      </c>
      <c r="G7141" s="260">
        <v>195530000</v>
      </c>
      <c r="H7141" s="263">
        <f t="shared" si="111"/>
        <v>-1.9562454054078754E-3</v>
      </c>
      <c r="I7141" s="262"/>
      <c r="J7141" s="266">
        <v>7139</v>
      </c>
      <c r="K7141">
        <v>-1.9562454054078754E-3</v>
      </c>
      <c r="L7141" s="267">
        <v>1.3163241734930208E-2</v>
      </c>
    </row>
    <row r="7142" spans="1:12" ht="14.4" x14ac:dyDescent="0.3">
      <c r="A7142" s="8">
        <v>33784</v>
      </c>
      <c r="B7142" s="260">
        <v>403.47000100000002</v>
      </c>
      <c r="C7142" s="260">
        <v>408.959991</v>
      </c>
      <c r="D7142" s="260">
        <v>403.47000100000002</v>
      </c>
      <c r="E7142" s="260">
        <v>408.94000199999999</v>
      </c>
      <c r="F7142" s="261">
        <v>408.94000199999999</v>
      </c>
      <c r="G7142" s="260">
        <v>176750000</v>
      </c>
      <c r="H7142" s="263">
        <f t="shared" si="111"/>
        <v>1.3607608964453266E-2</v>
      </c>
      <c r="I7142" s="262"/>
      <c r="J7142" s="266">
        <v>7140</v>
      </c>
      <c r="K7142">
        <v>1.3607608964453266E-2</v>
      </c>
      <c r="L7142" s="267">
        <v>1.3183053048657441E-2</v>
      </c>
    </row>
    <row r="7143" spans="1:12" ht="14.4" x14ac:dyDescent="0.3">
      <c r="A7143" s="8">
        <v>33781</v>
      </c>
      <c r="B7143" s="260">
        <v>403.11999500000002</v>
      </c>
      <c r="C7143" s="260">
        <v>403.51001000000002</v>
      </c>
      <c r="D7143" s="260">
        <v>401.94000199999999</v>
      </c>
      <c r="E7143" s="260">
        <v>403.45001200000002</v>
      </c>
      <c r="F7143" s="261">
        <v>403.45001200000002</v>
      </c>
      <c r="G7143" s="260">
        <v>154430000</v>
      </c>
      <c r="H7143" s="263">
        <f t="shared" si="111"/>
        <v>8.18656985744401E-4</v>
      </c>
      <c r="I7143" s="262"/>
      <c r="J7143" s="266">
        <v>7141</v>
      </c>
      <c r="K7143">
        <v>8.18656985744401E-4</v>
      </c>
      <c r="L7143" s="267">
        <v>1.3187029545544919E-2</v>
      </c>
    </row>
    <row r="7144" spans="1:12" ht="14.4" x14ac:dyDescent="0.3">
      <c r="A7144" s="8">
        <v>33780</v>
      </c>
      <c r="B7144" s="260">
        <v>403.82998700000002</v>
      </c>
      <c r="C7144" s="260">
        <v>405.52999899999998</v>
      </c>
      <c r="D7144" s="260">
        <v>402.01001000000002</v>
      </c>
      <c r="E7144" s="260">
        <v>403.11999500000002</v>
      </c>
      <c r="F7144" s="261">
        <v>403.11999500000002</v>
      </c>
      <c r="G7144" s="260">
        <v>182960000</v>
      </c>
      <c r="H7144" s="263">
        <f t="shared" si="111"/>
        <v>-1.7828868045055347E-3</v>
      </c>
      <c r="I7144" s="262"/>
      <c r="J7144" s="266">
        <v>7142</v>
      </c>
      <c r="K7144">
        <v>-1.7828868045055347E-3</v>
      </c>
      <c r="L7144" s="267">
        <v>1.3188077616966812E-2</v>
      </c>
    </row>
    <row r="7145" spans="1:12" ht="14.4" x14ac:dyDescent="0.3">
      <c r="A7145" s="8">
        <v>33779</v>
      </c>
      <c r="B7145" s="260">
        <v>404.04998799999998</v>
      </c>
      <c r="C7145" s="260">
        <v>404.76001000000002</v>
      </c>
      <c r="D7145" s="260">
        <v>403.26001000000002</v>
      </c>
      <c r="E7145" s="260">
        <v>403.83999599999999</v>
      </c>
      <c r="F7145" s="261">
        <v>403.83999599999999</v>
      </c>
      <c r="G7145" s="260">
        <v>193870000</v>
      </c>
      <c r="H7145" s="263">
        <f t="shared" si="111"/>
        <v>-4.9503265900583781E-4</v>
      </c>
      <c r="I7145" s="262"/>
      <c r="J7145" s="266">
        <v>7143</v>
      </c>
      <c r="K7145">
        <v>-4.9503265900583781E-4</v>
      </c>
      <c r="L7145" s="267">
        <v>1.3219002217462663E-2</v>
      </c>
    </row>
    <row r="7146" spans="1:12" ht="14.4" x14ac:dyDescent="0.3">
      <c r="A7146" s="8">
        <v>33778</v>
      </c>
      <c r="B7146" s="260">
        <v>403.39999399999999</v>
      </c>
      <c r="C7146" s="260">
        <v>405.41000400000001</v>
      </c>
      <c r="D7146" s="260">
        <v>403.39999399999999</v>
      </c>
      <c r="E7146" s="260">
        <v>404.040009</v>
      </c>
      <c r="F7146" s="261">
        <v>404.040009</v>
      </c>
      <c r="G7146" s="260">
        <v>189190000</v>
      </c>
      <c r="H7146" s="263">
        <f t="shared" si="111"/>
        <v>1.5865518332159553E-3</v>
      </c>
      <c r="I7146" s="262"/>
      <c r="J7146" s="266">
        <v>7144</v>
      </c>
      <c r="K7146">
        <v>1.5865518332159553E-3</v>
      </c>
      <c r="L7146" s="267">
        <v>1.3224235237584134E-2</v>
      </c>
    </row>
    <row r="7147" spans="1:12" ht="14.4" x14ac:dyDescent="0.3">
      <c r="A7147" s="8">
        <v>33777</v>
      </c>
      <c r="B7147" s="260">
        <v>403.64001500000001</v>
      </c>
      <c r="C7147" s="260">
        <v>403.64001500000001</v>
      </c>
      <c r="D7147" s="260">
        <v>399.92001299999998</v>
      </c>
      <c r="E7147" s="260">
        <v>403.39999399999999</v>
      </c>
      <c r="F7147" s="261">
        <v>403.39999399999999</v>
      </c>
      <c r="G7147" s="260">
        <v>169370000</v>
      </c>
      <c r="H7147" s="263">
        <f t="shared" si="111"/>
        <v>-6.6891022692832692E-4</v>
      </c>
      <c r="I7147" s="262"/>
      <c r="J7147" s="266">
        <v>7145</v>
      </c>
      <c r="K7147">
        <v>-6.6891022692832692E-4</v>
      </c>
      <c r="L7147" s="267">
        <v>1.3265480847099814E-2</v>
      </c>
    </row>
    <row r="7148" spans="1:12" ht="14.4" x14ac:dyDescent="0.3">
      <c r="A7148" s="8">
        <v>33774</v>
      </c>
      <c r="B7148" s="260">
        <v>400.959991</v>
      </c>
      <c r="C7148" s="260">
        <v>404.23001099999999</v>
      </c>
      <c r="D7148" s="260">
        <v>400.959991</v>
      </c>
      <c r="E7148" s="260">
        <v>403.67001299999998</v>
      </c>
      <c r="F7148" s="261">
        <v>403.67001299999998</v>
      </c>
      <c r="G7148" s="260">
        <v>233460000</v>
      </c>
      <c r="H7148" s="263">
        <f t="shared" si="111"/>
        <v>6.7588339505922947E-3</v>
      </c>
      <c r="I7148" s="262"/>
      <c r="J7148" s="266">
        <v>7146</v>
      </c>
      <c r="K7148">
        <v>6.7588339505922947E-3</v>
      </c>
      <c r="L7148" s="267">
        <v>1.3266832823355884E-2</v>
      </c>
    </row>
    <row r="7149" spans="1:12" ht="14.4" x14ac:dyDescent="0.3">
      <c r="A7149" s="8">
        <v>33773</v>
      </c>
      <c r="B7149" s="260">
        <v>402.26001000000002</v>
      </c>
      <c r="C7149" s="260">
        <v>402.67999300000002</v>
      </c>
      <c r="D7149" s="260">
        <v>400.51001000000002</v>
      </c>
      <c r="E7149" s="260">
        <v>400.959991</v>
      </c>
      <c r="F7149" s="261">
        <v>400.959991</v>
      </c>
      <c r="G7149" s="260">
        <v>225600000</v>
      </c>
      <c r="H7149" s="263">
        <f t="shared" si="111"/>
        <v>-3.2317878180334659E-3</v>
      </c>
      <c r="I7149" s="262"/>
      <c r="J7149" s="266">
        <v>7147</v>
      </c>
      <c r="K7149">
        <v>-3.2317878180334659E-3</v>
      </c>
      <c r="L7149" s="267">
        <v>1.3288663408685187E-2</v>
      </c>
    </row>
    <row r="7150" spans="1:12" ht="14.4" x14ac:dyDescent="0.3">
      <c r="A7150" s="8">
        <v>33772</v>
      </c>
      <c r="B7150" s="260">
        <v>408.32998700000002</v>
      </c>
      <c r="C7150" s="260">
        <v>408.32998700000002</v>
      </c>
      <c r="D7150" s="260">
        <v>401.98001099999999</v>
      </c>
      <c r="E7150" s="260">
        <v>402.26001000000002</v>
      </c>
      <c r="F7150" s="261">
        <v>402.26001000000002</v>
      </c>
      <c r="G7150" s="260">
        <v>227760000</v>
      </c>
      <c r="H7150" s="263">
        <f t="shared" si="111"/>
        <v>-1.4841293338829595E-2</v>
      </c>
      <c r="I7150" s="262"/>
      <c r="J7150" s="266">
        <v>7148</v>
      </c>
      <c r="K7150">
        <v>-1.4841293338829595E-2</v>
      </c>
      <c r="L7150" s="267">
        <v>1.3289693139020783E-2</v>
      </c>
    </row>
    <row r="7151" spans="1:12" ht="14.4" x14ac:dyDescent="0.3">
      <c r="A7151" s="8">
        <v>33771</v>
      </c>
      <c r="B7151" s="260">
        <v>410.290009</v>
      </c>
      <c r="C7151" s="260">
        <v>411.39999399999999</v>
      </c>
      <c r="D7151" s="260">
        <v>408.32000699999998</v>
      </c>
      <c r="E7151" s="260">
        <v>408.32000699999998</v>
      </c>
      <c r="F7151" s="261">
        <v>408.32000699999998</v>
      </c>
      <c r="G7151" s="260">
        <v>194400000</v>
      </c>
      <c r="H7151" s="263">
        <f t="shared" si="111"/>
        <v>-4.8014866479481402E-3</v>
      </c>
      <c r="I7151" s="262"/>
      <c r="J7151" s="266">
        <v>7149</v>
      </c>
      <c r="K7151">
        <v>-4.8014866479481402E-3</v>
      </c>
      <c r="L7151" s="267">
        <v>1.3296364927385515E-2</v>
      </c>
    </row>
    <row r="7152" spans="1:12" ht="14.4" x14ac:dyDescent="0.3">
      <c r="A7152" s="8">
        <v>33770</v>
      </c>
      <c r="B7152" s="260">
        <v>409.76001000000002</v>
      </c>
      <c r="C7152" s="260">
        <v>411.67999300000002</v>
      </c>
      <c r="D7152" s="260">
        <v>408.13000499999998</v>
      </c>
      <c r="E7152" s="260">
        <v>410.290009</v>
      </c>
      <c r="F7152" s="261">
        <v>410.290009</v>
      </c>
      <c r="G7152" s="260">
        <v>164080000</v>
      </c>
      <c r="H7152" s="263">
        <f t="shared" si="111"/>
        <v>1.2934375904568511E-3</v>
      </c>
      <c r="I7152" s="262"/>
      <c r="J7152" s="266">
        <v>7150</v>
      </c>
      <c r="K7152">
        <v>1.2934375904568511E-3</v>
      </c>
      <c r="L7152" s="267">
        <v>1.3301886898100355E-2</v>
      </c>
    </row>
    <row r="7153" spans="1:12" ht="14.4" x14ac:dyDescent="0.3">
      <c r="A7153" s="8">
        <v>33767</v>
      </c>
      <c r="B7153" s="260">
        <v>409.07998700000002</v>
      </c>
      <c r="C7153" s="260">
        <v>411.85998499999999</v>
      </c>
      <c r="D7153" s="260">
        <v>409.07998700000002</v>
      </c>
      <c r="E7153" s="260">
        <v>409.76001000000002</v>
      </c>
      <c r="F7153" s="261">
        <v>409.76001000000002</v>
      </c>
      <c r="G7153" s="260">
        <v>181860000</v>
      </c>
      <c r="H7153" s="263">
        <f t="shared" si="111"/>
        <v>1.7357829625459804E-3</v>
      </c>
      <c r="I7153" s="262"/>
      <c r="J7153" s="266">
        <v>7151</v>
      </c>
      <c r="K7153">
        <v>1.7357829625459804E-3</v>
      </c>
      <c r="L7153" s="267">
        <v>1.3304550698991171E-2</v>
      </c>
    </row>
    <row r="7154" spans="1:12" ht="14.4" x14ac:dyDescent="0.3">
      <c r="A7154" s="8">
        <v>33766</v>
      </c>
      <c r="B7154" s="260">
        <v>407.25</v>
      </c>
      <c r="C7154" s="260">
        <v>409.04998799999998</v>
      </c>
      <c r="D7154" s="260">
        <v>406.10998499999999</v>
      </c>
      <c r="E7154" s="260">
        <v>409.04998799999998</v>
      </c>
      <c r="F7154" s="261">
        <v>409.04998799999998</v>
      </c>
      <c r="G7154" s="260">
        <v>204780000</v>
      </c>
      <c r="H7154" s="263">
        <f t="shared" si="111"/>
        <v>4.4198600368323751E-3</v>
      </c>
      <c r="I7154" s="262"/>
      <c r="J7154" s="266">
        <v>7152</v>
      </c>
      <c r="K7154">
        <v>4.4198600368323751E-3</v>
      </c>
      <c r="L7154" s="267">
        <v>1.3317178543416642E-2</v>
      </c>
    </row>
    <row r="7155" spans="1:12" ht="14.4" x14ac:dyDescent="0.3">
      <c r="A7155" s="8">
        <v>33765</v>
      </c>
      <c r="B7155" s="260">
        <v>410.05999800000001</v>
      </c>
      <c r="C7155" s="260">
        <v>410.10000600000001</v>
      </c>
      <c r="D7155" s="260">
        <v>406.80999800000001</v>
      </c>
      <c r="E7155" s="260">
        <v>407.25</v>
      </c>
      <c r="F7155" s="261">
        <v>407.25</v>
      </c>
      <c r="G7155" s="260">
        <v>210750000</v>
      </c>
      <c r="H7155" s="263">
        <f t="shared" si="111"/>
        <v>-6.8526508650083133E-3</v>
      </c>
      <c r="I7155" s="262"/>
      <c r="J7155" s="266">
        <v>7153</v>
      </c>
      <c r="K7155">
        <v>-6.8526508650083133E-3</v>
      </c>
      <c r="L7155" s="267">
        <v>1.33254538737708E-2</v>
      </c>
    </row>
    <row r="7156" spans="1:12" ht="14.4" x14ac:dyDescent="0.3">
      <c r="A7156" s="8">
        <v>33764</v>
      </c>
      <c r="B7156" s="260">
        <v>413.39999399999999</v>
      </c>
      <c r="C7156" s="260">
        <v>413.55999800000001</v>
      </c>
      <c r="D7156" s="260">
        <v>409.29998799999998</v>
      </c>
      <c r="E7156" s="260">
        <v>410.05999800000001</v>
      </c>
      <c r="F7156" s="261">
        <v>410.05999800000001</v>
      </c>
      <c r="G7156" s="260">
        <v>191170000</v>
      </c>
      <c r="H7156" s="263">
        <f t="shared" si="111"/>
        <v>-7.983324752636585E-3</v>
      </c>
      <c r="I7156" s="262"/>
      <c r="J7156" s="266">
        <v>7154</v>
      </c>
      <c r="K7156">
        <v>-7.983324752636585E-3</v>
      </c>
      <c r="L7156" s="267">
        <v>1.3364078570495473E-2</v>
      </c>
    </row>
    <row r="7157" spans="1:12" ht="14.4" x14ac:dyDescent="0.3">
      <c r="A7157" s="8">
        <v>33763</v>
      </c>
      <c r="B7157" s="260">
        <v>413.48001099999999</v>
      </c>
      <c r="C7157" s="260">
        <v>413.95001200000002</v>
      </c>
      <c r="D7157" s="260">
        <v>412.02999899999998</v>
      </c>
      <c r="E7157" s="260">
        <v>413.35998499999999</v>
      </c>
      <c r="F7157" s="261">
        <v>413.35998499999999</v>
      </c>
      <c r="G7157" s="260">
        <v>161240000</v>
      </c>
      <c r="H7157" s="263">
        <f t="shared" si="111"/>
        <v>-2.9028247268764765E-4</v>
      </c>
      <c r="I7157" s="262"/>
      <c r="J7157" s="266">
        <v>7155</v>
      </c>
      <c r="K7157">
        <v>-2.9028247268764765E-4</v>
      </c>
      <c r="L7157" s="267">
        <v>1.3398228894571367E-2</v>
      </c>
    </row>
    <row r="7158" spans="1:12" ht="14.4" x14ac:dyDescent="0.3">
      <c r="A7158" s="8">
        <v>33760</v>
      </c>
      <c r="B7158" s="260">
        <v>413.26001000000002</v>
      </c>
      <c r="C7158" s="260">
        <v>413.85000600000001</v>
      </c>
      <c r="D7158" s="260">
        <v>410.97000100000002</v>
      </c>
      <c r="E7158" s="260">
        <v>413.48001099999999</v>
      </c>
      <c r="F7158" s="261">
        <v>413.48001099999999</v>
      </c>
      <c r="G7158" s="260">
        <v>199050000</v>
      </c>
      <c r="H7158" s="263">
        <f t="shared" si="111"/>
        <v>5.3235492105797486E-4</v>
      </c>
      <c r="I7158" s="262"/>
      <c r="J7158" s="266">
        <v>7156</v>
      </c>
      <c r="K7158">
        <v>5.3235492105797486E-4</v>
      </c>
      <c r="L7158" s="267">
        <v>1.3398258951747954E-2</v>
      </c>
    </row>
    <row r="7159" spans="1:12" ht="14.4" x14ac:dyDescent="0.3">
      <c r="A7159" s="8">
        <v>33759</v>
      </c>
      <c r="B7159" s="260">
        <v>414.60000600000001</v>
      </c>
      <c r="C7159" s="260">
        <v>414.98001099999999</v>
      </c>
      <c r="D7159" s="260">
        <v>412.97000100000002</v>
      </c>
      <c r="E7159" s="260">
        <v>413.26001000000002</v>
      </c>
      <c r="F7159" s="261">
        <v>413.26001000000002</v>
      </c>
      <c r="G7159" s="260">
        <v>204450000</v>
      </c>
      <c r="H7159" s="263">
        <f t="shared" si="111"/>
        <v>-3.2079548779077693E-3</v>
      </c>
      <c r="I7159" s="262"/>
      <c r="J7159" s="266">
        <v>7157</v>
      </c>
      <c r="K7159">
        <v>-3.2079548779077693E-3</v>
      </c>
      <c r="L7159" s="267">
        <v>1.340245848225834E-2</v>
      </c>
    </row>
    <row r="7160" spans="1:12" ht="14.4" x14ac:dyDescent="0.3">
      <c r="A7160" s="8">
        <v>33758</v>
      </c>
      <c r="B7160" s="260">
        <v>413.5</v>
      </c>
      <c r="C7160" s="260">
        <v>416.540009</v>
      </c>
      <c r="D7160" s="260">
        <v>413.040009</v>
      </c>
      <c r="E7160" s="260">
        <v>414.58999599999999</v>
      </c>
      <c r="F7160" s="261">
        <v>414.58999599999999</v>
      </c>
      <c r="G7160" s="260">
        <v>215770000</v>
      </c>
      <c r="H7160" s="263">
        <f t="shared" si="111"/>
        <v>2.63602418379682E-3</v>
      </c>
      <c r="I7160" s="262"/>
      <c r="J7160" s="266">
        <v>7158</v>
      </c>
      <c r="K7160">
        <v>2.63602418379682E-3</v>
      </c>
      <c r="L7160" s="267">
        <v>1.3406370835879812E-2</v>
      </c>
    </row>
    <row r="7161" spans="1:12" ht="14.4" x14ac:dyDescent="0.3">
      <c r="A7161" s="8">
        <v>33757</v>
      </c>
      <c r="B7161" s="260">
        <v>417.29998799999998</v>
      </c>
      <c r="C7161" s="260">
        <v>417.29998799999998</v>
      </c>
      <c r="D7161" s="260">
        <v>413.5</v>
      </c>
      <c r="E7161" s="260">
        <v>413.5</v>
      </c>
      <c r="F7161" s="261">
        <v>413.5</v>
      </c>
      <c r="G7161" s="260">
        <v>202560000</v>
      </c>
      <c r="H7161" s="263">
        <f t="shared" si="111"/>
        <v>-9.1061301444369681E-3</v>
      </c>
      <c r="I7161" s="262"/>
      <c r="J7161" s="266">
        <v>7159</v>
      </c>
      <c r="K7161">
        <v>-9.1061301444369681E-3</v>
      </c>
      <c r="L7161" s="267">
        <v>1.3414036670333685E-2</v>
      </c>
    </row>
    <row r="7162" spans="1:12" ht="14.4" x14ac:dyDescent="0.3">
      <c r="A7162" s="8">
        <v>33756</v>
      </c>
      <c r="B7162" s="260">
        <v>415.35000600000001</v>
      </c>
      <c r="C7162" s="260">
        <v>417.29998799999998</v>
      </c>
      <c r="D7162" s="260">
        <v>412.44000199999999</v>
      </c>
      <c r="E7162" s="260">
        <v>417.29998799999998</v>
      </c>
      <c r="F7162" s="261">
        <v>417.29998799999998</v>
      </c>
      <c r="G7162" s="260">
        <v>180800000</v>
      </c>
      <c r="H7162" s="263">
        <f t="shared" si="111"/>
        <v>4.6947922759870558E-3</v>
      </c>
      <c r="I7162" s="262"/>
      <c r="J7162" s="266">
        <v>7160</v>
      </c>
      <c r="K7162">
        <v>4.6947922759870558E-3</v>
      </c>
      <c r="L7162" s="267">
        <v>1.3423476330104215E-2</v>
      </c>
    </row>
    <row r="7163" spans="1:12" ht="14.4" x14ac:dyDescent="0.3">
      <c r="A7163" s="8">
        <v>33753</v>
      </c>
      <c r="B7163" s="260">
        <v>416.73998999999998</v>
      </c>
      <c r="C7163" s="260">
        <v>418.35998499999999</v>
      </c>
      <c r="D7163" s="260">
        <v>415.35000600000001</v>
      </c>
      <c r="E7163" s="260">
        <v>415.35000600000001</v>
      </c>
      <c r="F7163" s="261">
        <v>415.35000600000001</v>
      </c>
      <c r="G7163" s="260">
        <v>204010000</v>
      </c>
      <c r="H7163" s="263">
        <f t="shared" si="111"/>
        <v>-3.3353746541097962E-3</v>
      </c>
      <c r="I7163" s="262"/>
      <c r="J7163" s="266">
        <v>7161</v>
      </c>
      <c r="K7163">
        <v>-3.3353746541097962E-3</v>
      </c>
      <c r="L7163" s="267">
        <v>1.3424199395451945E-2</v>
      </c>
    </row>
    <row r="7164" spans="1:12" ht="14.4" x14ac:dyDescent="0.3">
      <c r="A7164" s="8">
        <v>33752</v>
      </c>
      <c r="B7164" s="260">
        <v>412.17001299999998</v>
      </c>
      <c r="C7164" s="260">
        <v>416.76998900000001</v>
      </c>
      <c r="D7164" s="260">
        <v>411.80999800000001</v>
      </c>
      <c r="E7164" s="260">
        <v>416.73998999999998</v>
      </c>
      <c r="F7164" s="261">
        <v>416.73998999999998</v>
      </c>
      <c r="G7164" s="260">
        <v>195300000</v>
      </c>
      <c r="H7164" s="263">
        <f t="shared" si="111"/>
        <v>1.108760185326727E-2</v>
      </c>
      <c r="I7164" s="262"/>
      <c r="J7164" s="266">
        <v>7162</v>
      </c>
      <c r="K7164">
        <v>1.108760185326727E-2</v>
      </c>
      <c r="L7164" s="267">
        <v>1.3427559555698475E-2</v>
      </c>
    </row>
    <row r="7165" spans="1:12" ht="14.4" x14ac:dyDescent="0.3">
      <c r="A7165" s="8">
        <v>33751</v>
      </c>
      <c r="B7165" s="260">
        <v>411.41000400000001</v>
      </c>
      <c r="C7165" s="260">
        <v>412.67999300000002</v>
      </c>
      <c r="D7165" s="260">
        <v>411.05999800000001</v>
      </c>
      <c r="E7165" s="260">
        <v>412.17001299999998</v>
      </c>
      <c r="F7165" s="261">
        <v>412.17001299999998</v>
      </c>
      <c r="G7165" s="260">
        <v>182240000</v>
      </c>
      <c r="H7165" s="263">
        <f t="shared" si="111"/>
        <v>1.8473274655712265E-3</v>
      </c>
      <c r="I7165" s="262"/>
      <c r="J7165" s="266">
        <v>7163</v>
      </c>
      <c r="K7165">
        <v>1.8473274655712265E-3</v>
      </c>
      <c r="L7165" s="267">
        <v>1.3435009287474486E-2</v>
      </c>
    </row>
    <row r="7166" spans="1:12" ht="14.4" x14ac:dyDescent="0.3">
      <c r="A7166" s="8">
        <v>33750</v>
      </c>
      <c r="B7166" s="260">
        <v>414.01998900000001</v>
      </c>
      <c r="C7166" s="260">
        <v>414.01998900000001</v>
      </c>
      <c r="D7166" s="260">
        <v>410.23001099999999</v>
      </c>
      <c r="E7166" s="260">
        <v>411.41000400000001</v>
      </c>
      <c r="F7166" s="261">
        <v>411.41000400000001</v>
      </c>
      <c r="G7166" s="260">
        <v>197700000</v>
      </c>
      <c r="H7166" s="263">
        <f t="shared" si="111"/>
        <v>-6.3040072202890539E-3</v>
      </c>
      <c r="I7166" s="262"/>
      <c r="J7166" s="266">
        <v>7164</v>
      </c>
      <c r="K7166">
        <v>-6.3040072202890539E-3</v>
      </c>
      <c r="L7166" s="267">
        <v>1.3439205250865997E-2</v>
      </c>
    </row>
    <row r="7167" spans="1:12" ht="14.4" x14ac:dyDescent="0.3">
      <c r="A7167" s="8">
        <v>33746</v>
      </c>
      <c r="B7167" s="260">
        <v>412.60998499999999</v>
      </c>
      <c r="C7167" s="260">
        <v>414.82000699999998</v>
      </c>
      <c r="D7167" s="260">
        <v>412.60000600000001</v>
      </c>
      <c r="E7167" s="260">
        <v>414.01998900000001</v>
      </c>
      <c r="F7167" s="261">
        <v>414.01998900000001</v>
      </c>
      <c r="G7167" s="260">
        <v>146710000</v>
      </c>
      <c r="H7167" s="263">
        <f t="shared" si="111"/>
        <v>3.4415486654161657E-3</v>
      </c>
      <c r="I7167" s="262"/>
      <c r="J7167" s="266">
        <v>7165</v>
      </c>
      <c r="K7167">
        <v>3.4415486654161657E-3</v>
      </c>
      <c r="L7167" s="267">
        <v>1.3457901340996115E-2</v>
      </c>
    </row>
    <row r="7168" spans="1:12" ht="14.4" x14ac:dyDescent="0.3">
      <c r="A7168" s="8">
        <v>33745</v>
      </c>
      <c r="B7168" s="260">
        <v>415.39999399999999</v>
      </c>
      <c r="C7168" s="260">
        <v>415.41000400000001</v>
      </c>
      <c r="D7168" s="260">
        <v>411.57000699999998</v>
      </c>
      <c r="E7168" s="260">
        <v>412.60000600000001</v>
      </c>
      <c r="F7168" s="261">
        <v>412.60000600000001</v>
      </c>
      <c r="G7168" s="260">
        <v>184860000</v>
      </c>
      <c r="H7168" s="263">
        <f t="shared" si="111"/>
        <v>-6.716601023739094E-3</v>
      </c>
      <c r="I7168" s="262"/>
      <c r="J7168" s="266">
        <v>7166</v>
      </c>
      <c r="K7168">
        <v>-6.716601023739094E-3</v>
      </c>
      <c r="L7168" s="267">
        <v>1.3479805150953589E-2</v>
      </c>
    </row>
    <row r="7169" spans="1:12" ht="14.4" x14ac:dyDescent="0.3">
      <c r="A7169" s="8">
        <v>33744</v>
      </c>
      <c r="B7169" s="260">
        <v>416.36999500000002</v>
      </c>
      <c r="C7169" s="260">
        <v>416.82998700000002</v>
      </c>
      <c r="D7169" s="260">
        <v>415.36999500000002</v>
      </c>
      <c r="E7169" s="260">
        <v>415.39001500000001</v>
      </c>
      <c r="F7169" s="261">
        <v>415.39001500000001</v>
      </c>
      <c r="G7169" s="260">
        <v>198180000</v>
      </c>
      <c r="H7169" s="263">
        <f t="shared" si="111"/>
        <v>-2.3536278112451688E-3</v>
      </c>
      <c r="I7169" s="262"/>
      <c r="J7169" s="266">
        <v>7167</v>
      </c>
      <c r="K7169">
        <v>-2.3536278112451688E-3</v>
      </c>
      <c r="L7169" s="267">
        <v>1.3492063492063493E-2</v>
      </c>
    </row>
    <row r="7170" spans="1:12" ht="14.4" x14ac:dyDescent="0.3">
      <c r="A7170" s="8">
        <v>33743</v>
      </c>
      <c r="B7170" s="260">
        <v>412.82000699999998</v>
      </c>
      <c r="C7170" s="260">
        <v>416.51001000000002</v>
      </c>
      <c r="D7170" s="260">
        <v>412.26001000000002</v>
      </c>
      <c r="E7170" s="260">
        <v>416.36999500000002</v>
      </c>
      <c r="F7170" s="261">
        <v>416.36999500000002</v>
      </c>
      <c r="G7170" s="260">
        <v>187130000</v>
      </c>
      <c r="H7170" s="263">
        <f t="shared" si="111"/>
        <v>8.6238148718481619E-3</v>
      </c>
      <c r="I7170" s="262"/>
      <c r="J7170" s="266">
        <v>7168</v>
      </c>
      <c r="K7170">
        <v>8.6238148718481619E-3</v>
      </c>
      <c r="L7170" s="267">
        <v>1.351377633934726E-2</v>
      </c>
    </row>
    <row r="7171" spans="1:12" ht="14.4" x14ac:dyDescent="0.3">
      <c r="A7171" s="8">
        <v>33742</v>
      </c>
      <c r="B7171" s="260">
        <v>410.13000499999998</v>
      </c>
      <c r="C7171" s="260">
        <v>413.33999599999999</v>
      </c>
      <c r="D7171" s="260">
        <v>410.13000499999998</v>
      </c>
      <c r="E7171" s="260">
        <v>412.80999800000001</v>
      </c>
      <c r="F7171" s="261">
        <v>412.80999800000001</v>
      </c>
      <c r="G7171" s="260">
        <v>151380000</v>
      </c>
      <c r="H7171" s="263">
        <f t="shared" si="111"/>
        <v>6.6326953267107306E-3</v>
      </c>
      <c r="I7171" s="262"/>
      <c r="J7171" s="266">
        <v>7169</v>
      </c>
      <c r="K7171">
        <v>6.6326953267107306E-3</v>
      </c>
      <c r="L7171" s="267">
        <v>1.351494725630782E-2</v>
      </c>
    </row>
    <row r="7172" spans="1:12" ht="14.4" x14ac:dyDescent="0.3">
      <c r="A7172" s="8">
        <v>33739</v>
      </c>
      <c r="B7172" s="260">
        <v>413.14001500000001</v>
      </c>
      <c r="C7172" s="260">
        <v>413.14001500000001</v>
      </c>
      <c r="D7172" s="260">
        <v>409.85000600000001</v>
      </c>
      <c r="E7172" s="260">
        <v>410.08999599999999</v>
      </c>
      <c r="F7172" s="261">
        <v>410.08999599999999</v>
      </c>
      <c r="G7172" s="260">
        <v>192740000</v>
      </c>
      <c r="H7172" s="263">
        <f t="shared" ref="H7172:H7235" si="112">(F7172-F7173)/F7173</f>
        <v>-7.3825310772669172E-3</v>
      </c>
      <c r="I7172" s="262"/>
      <c r="J7172" s="266">
        <v>7170</v>
      </c>
      <c r="K7172">
        <v>-7.3825310772669172E-3</v>
      </c>
      <c r="L7172" s="267">
        <v>1.3531229286189004E-2</v>
      </c>
    </row>
    <row r="7173" spans="1:12" ht="14.4" x14ac:dyDescent="0.3">
      <c r="A7173" s="8">
        <v>33738</v>
      </c>
      <c r="B7173" s="260">
        <v>416.45001200000002</v>
      </c>
      <c r="C7173" s="260">
        <v>416.51998900000001</v>
      </c>
      <c r="D7173" s="260">
        <v>411.82000699999998</v>
      </c>
      <c r="E7173" s="260">
        <v>413.14001500000001</v>
      </c>
      <c r="F7173" s="261">
        <v>413.14001500000001</v>
      </c>
      <c r="G7173" s="260">
        <v>189150000</v>
      </c>
      <c r="H7173" s="263">
        <f t="shared" si="112"/>
        <v>-7.9481255964041365E-3</v>
      </c>
      <c r="I7173" s="262"/>
      <c r="J7173" s="266">
        <v>7171</v>
      </c>
      <c r="K7173">
        <v>-7.9481255964041365E-3</v>
      </c>
      <c r="L7173" s="267">
        <v>1.3533671143615344E-2</v>
      </c>
    </row>
    <row r="7174" spans="1:12" ht="14.4" x14ac:dyDescent="0.3">
      <c r="A7174" s="8">
        <v>33737</v>
      </c>
      <c r="B7174" s="260">
        <v>416.290009</v>
      </c>
      <c r="C7174" s="260">
        <v>417.040009</v>
      </c>
      <c r="D7174" s="260">
        <v>415.85998499999999</v>
      </c>
      <c r="E7174" s="260">
        <v>416.45001200000002</v>
      </c>
      <c r="F7174" s="261">
        <v>416.45001200000002</v>
      </c>
      <c r="G7174" s="260">
        <v>175850000</v>
      </c>
      <c r="H7174" s="263">
        <f t="shared" si="112"/>
        <v>3.8435464830004467E-4</v>
      </c>
      <c r="I7174" s="262"/>
      <c r="J7174" s="266">
        <v>7172</v>
      </c>
      <c r="K7174">
        <v>3.8435464830004467E-4</v>
      </c>
      <c r="L7174" s="267">
        <v>1.3546192195566943E-2</v>
      </c>
    </row>
    <row r="7175" spans="1:12" ht="14.4" x14ac:dyDescent="0.3">
      <c r="A7175" s="8">
        <v>33736</v>
      </c>
      <c r="B7175" s="260">
        <v>418.48998999999998</v>
      </c>
      <c r="C7175" s="260">
        <v>418.67999300000002</v>
      </c>
      <c r="D7175" s="260">
        <v>414.69000199999999</v>
      </c>
      <c r="E7175" s="260">
        <v>416.290009</v>
      </c>
      <c r="F7175" s="261">
        <v>416.290009</v>
      </c>
      <c r="G7175" s="260">
        <v>192870000</v>
      </c>
      <c r="H7175" s="263">
        <f t="shared" si="112"/>
        <v>-5.2569501124745659E-3</v>
      </c>
      <c r="I7175" s="262"/>
      <c r="J7175" s="266">
        <v>7173</v>
      </c>
      <c r="K7175">
        <v>-5.2569501124745659E-3</v>
      </c>
      <c r="L7175" s="267">
        <v>1.3554250261869738E-2</v>
      </c>
    </row>
    <row r="7176" spans="1:12" ht="14.4" x14ac:dyDescent="0.3">
      <c r="A7176" s="8">
        <v>33735</v>
      </c>
      <c r="B7176" s="260">
        <v>416.04998799999998</v>
      </c>
      <c r="C7176" s="260">
        <v>418.75</v>
      </c>
      <c r="D7176" s="260">
        <v>416.04998799999998</v>
      </c>
      <c r="E7176" s="260">
        <v>418.48998999999998</v>
      </c>
      <c r="F7176" s="261">
        <v>418.48998999999998</v>
      </c>
      <c r="G7176" s="260">
        <v>155730000</v>
      </c>
      <c r="H7176" s="263">
        <f t="shared" si="112"/>
        <v>5.8646847022622503E-3</v>
      </c>
      <c r="I7176" s="262"/>
      <c r="J7176" s="266">
        <v>7174</v>
      </c>
      <c r="K7176">
        <v>5.8646847022622503E-3</v>
      </c>
      <c r="L7176" s="267">
        <v>1.3561185414689458E-2</v>
      </c>
    </row>
    <row r="7177" spans="1:12" ht="14.4" x14ac:dyDescent="0.3">
      <c r="A7177" s="8">
        <v>33732</v>
      </c>
      <c r="B7177" s="260">
        <v>415.86999500000002</v>
      </c>
      <c r="C7177" s="260">
        <v>416.85000600000001</v>
      </c>
      <c r="D7177" s="260">
        <v>414.41000400000001</v>
      </c>
      <c r="E7177" s="260">
        <v>416.04998799999998</v>
      </c>
      <c r="F7177" s="261">
        <v>416.04998799999998</v>
      </c>
      <c r="G7177" s="260">
        <v>168720000</v>
      </c>
      <c r="H7177" s="263">
        <f t="shared" si="112"/>
        <v>4.808993558123869E-4</v>
      </c>
      <c r="I7177" s="262"/>
      <c r="J7177" s="266">
        <v>7175</v>
      </c>
      <c r="K7177">
        <v>4.808993558123869E-4</v>
      </c>
      <c r="L7177" s="267">
        <v>1.3565044272758035E-2</v>
      </c>
    </row>
    <row r="7178" spans="1:12" ht="14.4" x14ac:dyDescent="0.3">
      <c r="A7178" s="8">
        <v>33731</v>
      </c>
      <c r="B7178" s="260">
        <v>416.790009</v>
      </c>
      <c r="C7178" s="260">
        <v>416.83999599999999</v>
      </c>
      <c r="D7178" s="260">
        <v>415.38000499999998</v>
      </c>
      <c r="E7178" s="260">
        <v>415.85000600000001</v>
      </c>
      <c r="F7178" s="261">
        <v>415.85000600000001</v>
      </c>
      <c r="G7178" s="260">
        <v>168980000</v>
      </c>
      <c r="H7178" s="263">
        <f t="shared" si="112"/>
        <v>-2.2553395707716932E-3</v>
      </c>
      <c r="I7178" s="262"/>
      <c r="J7178" s="266">
        <v>7176</v>
      </c>
      <c r="K7178">
        <v>-2.2553395707716932E-3</v>
      </c>
      <c r="L7178" s="267">
        <v>1.3569624109823762E-2</v>
      </c>
    </row>
    <row r="7179" spans="1:12" ht="14.4" x14ac:dyDescent="0.3">
      <c r="A7179" s="8">
        <v>33730</v>
      </c>
      <c r="B7179" s="260">
        <v>416.83999599999999</v>
      </c>
      <c r="C7179" s="260">
        <v>418.48001099999999</v>
      </c>
      <c r="D7179" s="260">
        <v>416.39999399999999</v>
      </c>
      <c r="E7179" s="260">
        <v>416.790009</v>
      </c>
      <c r="F7179" s="261">
        <v>416.790009</v>
      </c>
      <c r="G7179" s="260">
        <v>199950000</v>
      </c>
      <c r="H7179" s="263">
        <f t="shared" si="112"/>
        <v>-1.1991891488260006E-4</v>
      </c>
      <c r="I7179" s="262"/>
      <c r="J7179" s="266">
        <v>7177</v>
      </c>
      <c r="K7179">
        <v>-1.1991891488260006E-4</v>
      </c>
      <c r="L7179" s="267">
        <v>1.3574757969221425E-2</v>
      </c>
    </row>
    <row r="7180" spans="1:12" ht="14.4" x14ac:dyDescent="0.3">
      <c r="A7180" s="8">
        <v>33729</v>
      </c>
      <c r="B7180" s="260">
        <v>416.91000400000001</v>
      </c>
      <c r="C7180" s="260">
        <v>418.52999899999998</v>
      </c>
      <c r="D7180" s="260">
        <v>415.76998900000001</v>
      </c>
      <c r="E7180" s="260">
        <v>416.83999599999999</v>
      </c>
      <c r="F7180" s="261">
        <v>416.83999599999999</v>
      </c>
      <c r="G7180" s="260">
        <v>200550000</v>
      </c>
      <c r="H7180" s="263">
        <f t="shared" si="112"/>
        <v>-1.6792113244667984E-4</v>
      </c>
      <c r="I7180" s="262"/>
      <c r="J7180" s="266">
        <v>7178</v>
      </c>
      <c r="K7180">
        <v>-1.6792113244667984E-4</v>
      </c>
      <c r="L7180" s="267">
        <v>1.3581999288305535E-2</v>
      </c>
    </row>
    <row r="7181" spans="1:12" ht="14.4" x14ac:dyDescent="0.3">
      <c r="A7181" s="8">
        <v>33728</v>
      </c>
      <c r="B7181" s="260">
        <v>412.540009</v>
      </c>
      <c r="C7181" s="260">
        <v>417.83999599999999</v>
      </c>
      <c r="D7181" s="260">
        <v>412.540009</v>
      </c>
      <c r="E7181" s="260">
        <v>416.91000400000001</v>
      </c>
      <c r="F7181" s="261">
        <v>416.91000400000001</v>
      </c>
      <c r="G7181" s="260">
        <v>174540000</v>
      </c>
      <c r="H7181" s="263">
        <f t="shared" si="112"/>
        <v>1.0617421789003132E-2</v>
      </c>
      <c r="I7181" s="262"/>
      <c r="J7181" s="266">
        <v>7179</v>
      </c>
      <c r="K7181">
        <v>1.0617421789003132E-2</v>
      </c>
      <c r="L7181" s="267">
        <v>1.3588357617421476E-2</v>
      </c>
    </row>
    <row r="7182" spans="1:12" ht="14.4" x14ac:dyDescent="0.3">
      <c r="A7182" s="8">
        <v>33725</v>
      </c>
      <c r="B7182" s="260">
        <v>414.95001200000002</v>
      </c>
      <c r="C7182" s="260">
        <v>415.209991</v>
      </c>
      <c r="D7182" s="260">
        <v>409.86999500000002</v>
      </c>
      <c r="E7182" s="260">
        <v>412.52999899999998</v>
      </c>
      <c r="F7182" s="261">
        <v>412.52999899999998</v>
      </c>
      <c r="G7182" s="260">
        <v>177390000</v>
      </c>
      <c r="H7182" s="263">
        <f t="shared" si="112"/>
        <v>-5.8320591155930366E-3</v>
      </c>
      <c r="I7182" s="262"/>
      <c r="J7182" s="266">
        <v>7180</v>
      </c>
      <c r="K7182">
        <v>-5.8320591155930366E-3</v>
      </c>
      <c r="L7182" s="267">
        <v>1.3589855241467852E-2</v>
      </c>
    </row>
    <row r="7183" spans="1:12" ht="14.4" x14ac:dyDescent="0.3">
      <c r="A7183" s="8">
        <v>33724</v>
      </c>
      <c r="B7183" s="260">
        <v>412.01998900000001</v>
      </c>
      <c r="C7183" s="260">
        <v>414.95001200000002</v>
      </c>
      <c r="D7183" s="260">
        <v>412.01998900000001</v>
      </c>
      <c r="E7183" s="260">
        <v>414.95001200000002</v>
      </c>
      <c r="F7183" s="261">
        <v>414.95001200000002</v>
      </c>
      <c r="G7183" s="260">
        <v>223590000</v>
      </c>
      <c r="H7183" s="263">
        <f t="shared" si="112"/>
        <v>7.1113612888330175E-3</v>
      </c>
      <c r="I7183" s="262"/>
      <c r="J7183" s="266">
        <v>7181</v>
      </c>
      <c r="K7183">
        <v>7.1113612888330175E-3</v>
      </c>
      <c r="L7183" s="267">
        <v>1.360406284125922E-2</v>
      </c>
    </row>
    <row r="7184" spans="1:12" ht="14.4" x14ac:dyDescent="0.3">
      <c r="A7184" s="8">
        <v>33723</v>
      </c>
      <c r="B7184" s="260">
        <v>409.10998499999999</v>
      </c>
      <c r="C7184" s="260">
        <v>412.30999800000001</v>
      </c>
      <c r="D7184" s="260">
        <v>409.10998499999999</v>
      </c>
      <c r="E7184" s="260">
        <v>412.01998900000001</v>
      </c>
      <c r="F7184" s="261">
        <v>412.01998900000001</v>
      </c>
      <c r="G7184" s="260">
        <v>206780000</v>
      </c>
      <c r="H7184" s="263">
        <f t="shared" si="112"/>
        <v>7.1130114313881021E-3</v>
      </c>
      <c r="I7184" s="262"/>
      <c r="J7184" s="266">
        <v>7182</v>
      </c>
      <c r="K7184">
        <v>7.1130114313881021E-3</v>
      </c>
      <c r="L7184" s="267">
        <v>1.360607946696518E-2</v>
      </c>
    </row>
    <row r="7185" spans="1:12" ht="14.4" x14ac:dyDescent="0.3">
      <c r="A7185" s="8">
        <v>33722</v>
      </c>
      <c r="B7185" s="260">
        <v>408.45001200000002</v>
      </c>
      <c r="C7185" s="260">
        <v>409.69000199999999</v>
      </c>
      <c r="D7185" s="260">
        <v>406.32998700000002</v>
      </c>
      <c r="E7185" s="260">
        <v>409.10998499999999</v>
      </c>
      <c r="F7185" s="261">
        <v>409.10998499999999</v>
      </c>
      <c r="G7185" s="260">
        <v>189220000</v>
      </c>
      <c r="H7185" s="263">
        <f t="shared" si="112"/>
        <v>1.6157987039059738E-3</v>
      </c>
      <c r="I7185" s="262"/>
      <c r="J7185" s="266">
        <v>7183</v>
      </c>
      <c r="K7185">
        <v>1.6157987039059738E-3</v>
      </c>
      <c r="L7185" s="267">
        <v>1.3607608964453266E-2</v>
      </c>
    </row>
    <row r="7186" spans="1:12" ht="14.4" x14ac:dyDescent="0.3">
      <c r="A7186" s="8">
        <v>33721</v>
      </c>
      <c r="B7186" s="260">
        <v>409.02999899999998</v>
      </c>
      <c r="C7186" s="260">
        <v>409.60000600000001</v>
      </c>
      <c r="D7186" s="260">
        <v>407.64001500000001</v>
      </c>
      <c r="E7186" s="260">
        <v>408.45001200000002</v>
      </c>
      <c r="F7186" s="261">
        <v>408.45001200000002</v>
      </c>
      <c r="G7186" s="260">
        <v>172900000</v>
      </c>
      <c r="H7186" s="263">
        <f t="shared" si="112"/>
        <v>-1.3935186918211824E-3</v>
      </c>
      <c r="I7186" s="262"/>
      <c r="J7186" s="266">
        <v>7184</v>
      </c>
      <c r="K7186">
        <v>-1.3935186918211824E-3</v>
      </c>
      <c r="L7186" s="267">
        <v>1.3615775377889621E-2</v>
      </c>
    </row>
    <row r="7187" spans="1:12" ht="14.4" x14ac:dyDescent="0.3">
      <c r="A7187" s="8">
        <v>33718</v>
      </c>
      <c r="B7187" s="260">
        <v>411.60000600000001</v>
      </c>
      <c r="C7187" s="260">
        <v>412.48001099999999</v>
      </c>
      <c r="D7187" s="260">
        <v>408.73998999999998</v>
      </c>
      <c r="E7187" s="260">
        <v>409.01998900000001</v>
      </c>
      <c r="F7187" s="261">
        <v>409.01998900000001</v>
      </c>
      <c r="G7187" s="260">
        <v>199310000</v>
      </c>
      <c r="H7187" s="263">
        <f t="shared" si="112"/>
        <v>-6.2682627852051051E-3</v>
      </c>
      <c r="I7187" s="262"/>
      <c r="J7187" s="266">
        <v>7185</v>
      </c>
      <c r="K7187">
        <v>-6.2682627852051051E-3</v>
      </c>
      <c r="L7187" s="267">
        <v>1.3624083617218384E-2</v>
      </c>
    </row>
    <row r="7188" spans="1:12" ht="14.4" x14ac:dyDescent="0.3">
      <c r="A7188" s="8">
        <v>33717</v>
      </c>
      <c r="B7188" s="260">
        <v>409.80999800000001</v>
      </c>
      <c r="C7188" s="260">
        <v>411.60000600000001</v>
      </c>
      <c r="D7188" s="260">
        <v>406.85998499999999</v>
      </c>
      <c r="E7188" s="260">
        <v>411.60000600000001</v>
      </c>
      <c r="F7188" s="261">
        <v>411.60000600000001</v>
      </c>
      <c r="G7188" s="260">
        <v>235860000</v>
      </c>
      <c r="H7188" s="263">
        <f t="shared" si="112"/>
        <v>4.3678973395861369E-3</v>
      </c>
      <c r="I7188" s="262"/>
      <c r="J7188" s="266">
        <v>7186</v>
      </c>
      <c r="K7188">
        <v>4.3678973395861369E-3</v>
      </c>
      <c r="L7188" s="267">
        <v>1.3627086778882656E-2</v>
      </c>
    </row>
    <row r="7189" spans="1:12" ht="14.4" x14ac:dyDescent="0.3">
      <c r="A7189" s="8">
        <v>33716</v>
      </c>
      <c r="B7189" s="260">
        <v>410.26001000000002</v>
      </c>
      <c r="C7189" s="260">
        <v>411.29998799999998</v>
      </c>
      <c r="D7189" s="260">
        <v>409.23001099999999</v>
      </c>
      <c r="E7189" s="260">
        <v>409.80999800000001</v>
      </c>
      <c r="F7189" s="261">
        <v>409.80999800000001</v>
      </c>
      <c r="G7189" s="260">
        <v>218850000</v>
      </c>
      <c r="H7189" s="263">
        <f t="shared" si="112"/>
        <v>-1.0968946254352578E-3</v>
      </c>
      <c r="I7189" s="262"/>
      <c r="J7189" s="266">
        <v>7187</v>
      </c>
      <c r="K7189">
        <v>-1.0968946254352578E-3</v>
      </c>
      <c r="L7189" s="267">
        <v>1.3632320498714393E-2</v>
      </c>
    </row>
    <row r="7190" spans="1:12" ht="14.4" x14ac:dyDescent="0.3">
      <c r="A7190" s="8">
        <v>33715</v>
      </c>
      <c r="B7190" s="260">
        <v>410.16000400000001</v>
      </c>
      <c r="C7190" s="260">
        <v>411.08999599999999</v>
      </c>
      <c r="D7190" s="260">
        <v>408.20001200000002</v>
      </c>
      <c r="E7190" s="260">
        <v>410.26001000000002</v>
      </c>
      <c r="F7190" s="261">
        <v>410.26001000000002</v>
      </c>
      <c r="G7190" s="260">
        <v>214460000</v>
      </c>
      <c r="H7190" s="263">
        <f t="shared" si="112"/>
        <v>1.9507777406392905E-4</v>
      </c>
      <c r="I7190" s="262"/>
      <c r="J7190" s="266">
        <v>7188</v>
      </c>
      <c r="K7190">
        <v>1.9507777406392905E-4</v>
      </c>
      <c r="L7190" s="267">
        <v>1.3644591642450826E-2</v>
      </c>
    </row>
    <row r="7191" spans="1:12" ht="14.4" x14ac:dyDescent="0.3">
      <c r="A7191" s="8">
        <v>33714</v>
      </c>
      <c r="B7191" s="260">
        <v>416.04998799999998</v>
      </c>
      <c r="C7191" s="260">
        <v>416.04998799999998</v>
      </c>
      <c r="D7191" s="260">
        <v>407.92999300000002</v>
      </c>
      <c r="E7191" s="260">
        <v>410.17999300000002</v>
      </c>
      <c r="F7191" s="261">
        <v>410.17999300000002</v>
      </c>
      <c r="G7191" s="260">
        <v>191980000</v>
      </c>
      <c r="H7191" s="263">
        <f t="shared" si="112"/>
        <v>-1.4085222270053295E-2</v>
      </c>
      <c r="I7191" s="262"/>
      <c r="J7191" s="266">
        <v>7189</v>
      </c>
      <c r="K7191">
        <v>-1.4085222270053295E-2</v>
      </c>
      <c r="L7191" s="267">
        <v>1.3648979191211871E-2</v>
      </c>
    </row>
    <row r="7192" spans="1:12" ht="14.4" x14ac:dyDescent="0.3">
      <c r="A7192" s="8">
        <v>33710</v>
      </c>
      <c r="B7192" s="260">
        <v>416.27999899999998</v>
      </c>
      <c r="C7192" s="260">
        <v>416.27999899999998</v>
      </c>
      <c r="D7192" s="260">
        <v>413.39999399999999</v>
      </c>
      <c r="E7192" s="260">
        <v>416.040009</v>
      </c>
      <c r="F7192" s="261">
        <v>416.040009</v>
      </c>
      <c r="G7192" s="260">
        <v>233230000</v>
      </c>
      <c r="H7192" s="263">
        <f t="shared" si="112"/>
        <v>-5.7651100359490848E-4</v>
      </c>
      <c r="I7192" s="262"/>
      <c r="J7192" s="266">
        <v>7190</v>
      </c>
      <c r="K7192">
        <v>-5.7651100359490848E-4</v>
      </c>
      <c r="L7192" s="267">
        <v>1.3655067929096293E-2</v>
      </c>
    </row>
    <row r="7193" spans="1:12" ht="14.4" x14ac:dyDescent="0.3">
      <c r="A7193" s="8">
        <v>33709</v>
      </c>
      <c r="B7193" s="260">
        <v>412.39001500000001</v>
      </c>
      <c r="C7193" s="260">
        <v>416.27999899999998</v>
      </c>
      <c r="D7193" s="260">
        <v>412.39001500000001</v>
      </c>
      <c r="E7193" s="260">
        <v>416.27999899999998</v>
      </c>
      <c r="F7193" s="261">
        <v>416.27999899999998</v>
      </c>
      <c r="G7193" s="260">
        <v>229710000</v>
      </c>
      <c r="H7193" s="263">
        <f t="shared" si="112"/>
        <v>9.4327793072292738E-3</v>
      </c>
      <c r="I7193" s="262"/>
      <c r="J7193" s="266">
        <v>7191</v>
      </c>
      <c r="K7193">
        <v>9.4327793072292738E-3</v>
      </c>
      <c r="L7193" s="267">
        <v>1.3673854505382556E-2</v>
      </c>
    </row>
    <row r="7194" spans="1:12" ht="14.4" x14ac:dyDescent="0.3">
      <c r="A7194" s="8">
        <v>33708</v>
      </c>
      <c r="B7194" s="260">
        <v>406.07998700000002</v>
      </c>
      <c r="C7194" s="260">
        <v>413.85998499999999</v>
      </c>
      <c r="D7194" s="260">
        <v>406.07998700000002</v>
      </c>
      <c r="E7194" s="260">
        <v>412.39001500000001</v>
      </c>
      <c r="F7194" s="261">
        <v>412.39001500000001</v>
      </c>
      <c r="G7194" s="260">
        <v>231130000</v>
      </c>
      <c r="H7194" s="263">
        <f t="shared" si="112"/>
        <v>1.5538879536065362E-2</v>
      </c>
      <c r="I7194" s="262"/>
      <c r="J7194" s="266">
        <v>7192</v>
      </c>
      <c r="K7194">
        <v>1.5538879536065362E-2</v>
      </c>
      <c r="L7194" s="267">
        <v>1.3681382915580749E-2</v>
      </c>
    </row>
    <row r="7195" spans="1:12" ht="14.4" x14ac:dyDescent="0.3">
      <c r="A7195" s="8">
        <v>33707</v>
      </c>
      <c r="B7195" s="260">
        <v>404.27999899999998</v>
      </c>
      <c r="C7195" s="260">
        <v>406.07998700000002</v>
      </c>
      <c r="D7195" s="260">
        <v>403.89999399999999</v>
      </c>
      <c r="E7195" s="260">
        <v>406.07998700000002</v>
      </c>
      <c r="F7195" s="261">
        <v>406.07998700000002</v>
      </c>
      <c r="G7195" s="260">
        <v>143140000</v>
      </c>
      <c r="H7195" s="263">
        <f t="shared" si="112"/>
        <v>4.4274603877238507E-3</v>
      </c>
      <c r="I7195" s="262"/>
      <c r="J7195" s="266">
        <v>7193</v>
      </c>
      <c r="K7195">
        <v>4.4274603877238507E-3</v>
      </c>
      <c r="L7195" s="267">
        <v>1.3696466306181312E-2</v>
      </c>
    </row>
    <row r="7196" spans="1:12" ht="14.4" x14ac:dyDescent="0.3">
      <c r="A7196" s="8">
        <v>33704</v>
      </c>
      <c r="B7196" s="260">
        <v>400.58999599999999</v>
      </c>
      <c r="C7196" s="260">
        <v>405.11999500000002</v>
      </c>
      <c r="D7196" s="260">
        <v>400.58999599999999</v>
      </c>
      <c r="E7196" s="260">
        <v>404.290009</v>
      </c>
      <c r="F7196" s="261">
        <v>404.290009</v>
      </c>
      <c r="G7196" s="260">
        <v>199530000</v>
      </c>
      <c r="H7196" s="263">
        <f t="shared" si="112"/>
        <v>9.1104080055507998E-3</v>
      </c>
      <c r="I7196" s="262"/>
      <c r="J7196" s="266">
        <v>7194</v>
      </c>
      <c r="K7196">
        <v>9.1104080055507998E-3</v>
      </c>
      <c r="L7196" s="267">
        <v>1.3705486548751457E-2</v>
      </c>
    </row>
    <row r="7197" spans="1:12" ht="14.4" x14ac:dyDescent="0.3">
      <c r="A7197" s="8">
        <v>33703</v>
      </c>
      <c r="B7197" s="260">
        <v>394.5</v>
      </c>
      <c r="C7197" s="260">
        <v>401.040009</v>
      </c>
      <c r="D7197" s="260">
        <v>394.5</v>
      </c>
      <c r="E7197" s="260">
        <v>400.64001500000001</v>
      </c>
      <c r="F7197" s="261">
        <v>400.64001500000001</v>
      </c>
      <c r="G7197" s="260">
        <v>231430000</v>
      </c>
      <c r="H7197" s="263">
        <f t="shared" si="112"/>
        <v>1.5564043092522193E-2</v>
      </c>
      <c r="I7197" s="262"/>
      <c r="J7197" s="266">
        <v>7195</v>
      </c>
      <c r="K7197">
        <v>1.5564043092522193E-2</v>
      </c>
      <c r="L7197" s="267">
        <v>1.3720987534397657E-2</v>
      </c>
    </row>
    <row r="7198" spans="1:12" ht="14.4" x14ac:dyDescent="0.3">
      <c r="A7198" s="8">
        <v>33702</v>
      </c>
      <c r="B7198" s="260">
        <v>398.04998799999998</v>
      </c>
      <c r="C7198" s="260">
        <v>398.04998799999998</v>
      </c>
      <c r="D7198" s="260">
        <v>392.41000400000001</v>
      </c>
      <c r="E7198" s="260">
        <v>394.5</v>
      </c>
      <c r="F7198" s="261">
        <v>394.5</v>
      </c>
      <c r="G7198" s="260">
        <v>249280000</v>
      </c>
      <c r="H7198" s="263">
        <f t="shared" si="112"/>
        <v>-8.9433703911137724E-3</v>
      </c>
      <c r="I7198" s="262"/>
      <c r="J7198" s="266">
        <v>7196</v>
      </c>
      <c r="K7198">
        <v>-8.9433703911137724E-3</v>
      </c>
      <c r="L7198" s="267">
        <v>1.3737201635604159E-2</v>
      </c>
    </row>
    <row r="7199" spans="1:12" ht="14.4" x14ac:dyDescent="0.3">
      <c r="A7199" s="8">
        <v>33701</v>
      </c>
      <c r="B7199" s="260">
        <v>405.58999599999999</v>
      </c>
      <c r="C7199" s="260">
        <v>405.75</v>
      </c>
      <c r="D7199" s="260">
        <v>397.97000100000002</v>
      </c>
      <c r="E7199" s="260">
        <v>398.05999800000001</v>
      </c>
      <c r="F7199" s="261">
        <v>398.05999800000001</v>
      </c>
      <c r="G7199" s="260">
        <v>205210000</v>
      </c>
      <c r="H7199" s="263">
        <f t="shared" si="112"/>
        <v>-1.8565541739841082E-2</v>
      </c>
      <c r="I7199" s="262"/>
      <c r="J7199" s="266">
        <v>7197</v>
      </c>
      <c r="K7199">
        <v>-1.8565541739841082E-2</v>
      </c>
      <c r="L7199" s="267">
        <v>1.3739524017475966E-2</v>
      </c>
    </row>
    <row r="7200" spans="1:12" ht="14.4" x14ac:dyDescent="0.3">
      <c r="A7200" s="8">
        <v>33700</v>
      </c>
      <c r="B7200" s="260">
        <v>401.540009</v>
      </c>
      <c r="C7200" s="260">
        <v>405.92999300000002</v>
      </c>
      <c r="D7200" s="260">
        <v>401.51998900000001</v>
      </c>
      <c r="E7200" s="260">
        <v>405.58999599999999</v>
      </c>
      <c r="F7200" s="261">
        <v>405.58999599999999</v>
      </c>
      <c r="G7200" s="260">
        <v>179910000</v>
      </c>
      <c r="H7200" s="263">
        <f t="shared" si="112"/>
        <v>1.0061033795872011E-2</v>
      </c>
      <c r="I7200" s="262"/>
      <c r="J7200" s="266">
        <v>7198</v>
      </c>
      <c r="K7200">
        <v>1.0061033795872011E-2</v>
      </c>
      <c r="L7200" s="267">
        <v>1.3745565632390619E-2</v>
      </c>
    </row>
    <row r="7201" spans="1:12" ht="14.4" x14ac:dyDescent="0.3">
      <c r="A7201" s="8">
        <v>33697</v>
      </c>
      <c r="B7201" s="260">
        <v>400.5</v>
      </c>
      <c r="C7201" s="260">
        <v>401.58999599999999</v>
      </c>
      <c r="D7201" s="260">
        <v>398.209991</v>
      </c>
      <c r="E7201" s="260">
        <v>401.54998799999998</v>
      </c>
      <c r="F7201" s="261">
        <v>401.54998799999998</v>
      </c>
      <c r="G7201" s="260">
        <v>188580000</v>
      </c>
      <c r="H7201" s="263">
        <f t="shared" si="112"/>
        <v>2.6216928838950931E-3</v>
      </c>
      <c r="I7201" s="262"/>
      <c r="J7201" s="266">
        <v>7199</v>
      </c>
      <c r="K7201">
        <v>2.6216928838950931E-3</v>
      </c>
      <c r="L7201" s="267">
        <v>1.3769718618042203E-2</v>
      </c>
    </row>
    <row r="7202" spans="1:12" ht="14.4" x14ac:dyDescent="0.3">
      <c r="A7202" s="8">
        <v>33696</v>
      </c>
      <c r="B7202" s="260">
        <v>404.17001299999998</v>
      </c>
      <c r="C7202" s="260">
        <v>404.63000499999998</v>
      </c>
      <c r="D7202" s="260">
        <v>399.27999899999998</v>
      </c>
      <c r="E7202" s="260">
        <v>400.5</v>
      </c>
      <c r="F7202" s="261">
        <v>400.5</v>
      </c>
      <c r="G7202" s="260">
        <v>185210000</v>
      </c>
      <c r="H7202" s="263">
        <f t="shared" si="112"/>
        <v>-9.2274469942806667E-3</v>
      </c>
      <c r="I7202" s="262"/>
      <c r="J7202" s="266">
        <v>7200</v>
      </c>
      <c r="K7202">
        <v>-9.2274469942806667E-3</v>
      </c>
      <c r="L7202" s="267">
        <v>1.3772610357819987E-2</v>
      </c>
    </row>
    <row r="7203" spans="1:12" ht="14.4" x14ac:dyDescent="0.3">
      <c r="A7203" s="8">
        <v>33695</v>
      </c>
      <c r="B7203" s="260">
        <v>403.67001299999998</v>
      </c>
      <c r="C7203" s="260">
        <v>404.5</v>
      </c>
      <c r="D7203" s="260">
        <v>400.75</v>
      </c>
      <c r="E7203" s="260">
        <v>404.23001099999999</v>
      </c>
      <c r="F7203" s="261">
        <v>404.23001099999999</v>
      </c>
      <c r="G7203" s="260">
        <v>186530000</v>
      </c>
      <c r="H7203" s="263">
        <f t="shared" si="112"/>
        <v>1.3376823734168124E-3</v>
      </c>
      <c r="I7203" s="262"/>
      <c r="J7203" s="266">
        <v>7201</v>
      </c>
      <c r="K7203">
        <v>1.3376823734168124E-3</v>
      </c>
      <c r="L7203" s="267">
        <v>1.3779387552802395E-2</v>
      </c>
    </row>
    <row r="7204" spans="1:12" ht="14.4" x14ac:dyDescent="0.3">
      <c r="A7204" s="8">
        <v>33694</v>
      </c>
      <c r="B7204" s="260">
        <v>403</v>
      </c>
      <c r="C7204" s="260">
        <v>405.209991</v>
      </c>
      <c r="D7204" s="260">
        <v>402.22000100000002</v>
      </c>
      <c r="E7204" s="260">
        <v>403.69000199999999</v>
      </c>
      <c r="F7204" s="261">
        <v>403.69000199999999</v>
      </c>
      <c r="G7204" s="260">
        <v>182360000</v>
      </c>
      <c r="H7204" s="263">
        <f t="shared" si="112"/>
        <v>1.7121637717121406E-3</v>
      </c>
      <c r="I7204" s="262"/>
      <c r="J7204" s="266">
        <v>7202</v>
      </c>
      <c r="K7204">
        <v>1.7121637717121406E-3</v>
      </c>
      <c r="L7204" s="267">
        <v>1.3787641751912692E-2</v>
      </c>
    </row>
    <row r="7205" spans="1:12" ht="14.4" x14ac:dyDescent="0.3">
      <c r="A7205" s="8">
        <v>33693</v>
      </c>
      <c r="B7205" s="260">
        <v>403.5</v>
      </c>
      <c r="C7205" s="260">
        <v>404.29998799999998</v>
      </c>
      <c r="D7205" s="260">
        <v>402.97000100000002</v>
      </c>
      <c r="E7205" s="260">
        <v>403</v>
      </c>
      <c r="F7205" s="261">
        <v>403</v>
      </c>
      <c r="G7205" s="260">
        <v>133990000</v>
      </c>
      <c r="H7205" s="263">
        <f t="shared" si="112"/>
        <v>-1.2391573729863693E-3</v>
      </c>
      <c r="I7205" s="262"/>
      <c r="J7205" s="266">
        <v>7203</v>
      </c>
      <c r="K7205">
        <v>-1.2391573729863693E-3</v>
      </c>
      <c r="L7205" s="267">
        <v>1.3798134824269954E-2</v>
      </c>
    </row>
    <row r="7206" spans="1:12" ht="14.4" x14ac:dyDescent="0.3">
      <c r="A7206" s="8">
        <v>33690</v>
      </c>
      <c r="B7206" s="260">
        <v>407.85998499999999</v>
      </c>
      <c r="C7206" s="260">
        <v>407.85998499999999</v>
      </c>
      <c r="D7206" s="260">
        <v>402.86999500000002</v>
      </c>
      <c r="E7206" s="260">
        <v>403.5</v>
      </c>
      <c r="F7206" s="261">
        <v>403.5</v>
      </c>
      <c r="G7206" s="260">
        <v>166140000</v>
      </c>
      <c r="H7206" s="263">
        <f t="shared" si="112"/>
        <v>-1.0689906243192734E-2</v>
      </c>
      <c r="I7206" s="262"/>
      <c r="J7206" s="266">
        <v>7204</v>
      </c>
      <c r="K7206">
        <v>-1.0689906243192734E-2</v>
      </c>
      <c r="L7206" s="267">
        <v>1.380637760263566E-2</v>
      </c>
    </row>
    <row r="7207" spans="1:12" ht="14.4" x14ac:dyDescent="0.3">
      <c r="A7207" s="8">
        <v>33689</v>
      </c>
      <c r="B7207" s="260">
        <v>407.51998900000001</v>
      </c>
      <c r="C7207" s="260">
        <v>409.44000199999999</v>
      </c>
      <c r="D7207" s="260">
        <v>406.75</v>
      </c>
      <c r="E7207" s="260">
        <v>407.85998499999999</v>
      </c>
      <c r="F7207" s="261">
        <v>407.85998499999999</v>
      </c>
      <c r="G7207" s="260">
        <v>176720000</v>
      </c>
      <c r="H7207" s="263">
        <f t="shared" si="112"/>
        <v>8.3430508730207359E-4</v>
      </c>
      <c r="I7207" s="262"/>
      <c r="J7207" s="266">
        <v>7205</v>
      </c>
      <c r="K7207">
        <v>8.3430508730207359E-4</v>
      </c>
      <c r="L7207" s="267">
        <v>1.3812671702367116E-2</v>
      </c>
    </row>
    <row r="7208" spans="1:12" ht="14.4" x14ac:dyDescent="0.3">
      <c r="A7208" s="8">
        <v>33688</v>
      </c>
      <c r="B7208" s="260">
        <v>408.88000499999998</v>
      </c>
      <c r="C7208" s="260">
        <v>409.86999500000002</v>
      </c>
      <c r="D7208" s="260">
        <v>407.51998900000001</v>
      </c>
      <c r="E7208" s="260">
        <v>407.51998900000001</v>
      </c>
      <c r="F7208" s="261">
        <v>407.51998900000001</v>
      </c>
      <c r="G7208" s="260">
        <v>192650000</v>
      </c>
      <c r="H7208" s="263">
        <f t="shared" si="112"/>
        <v>-3.3261983549427252E-3</v>
      </c>
      <c r="I7208" s="262"/>
      <c r="J7208" s="266">
        <v>7206</v>
      </c>
      <c r="K7208">
        <v>-3.3261983549427252E-3</v>
      </c>
      <c r="L7208" s="267">
        <v>1.3814686380867844E-2</v>
      </c>
    </row>
    <row r="7209" spans="1:12" ht="14.4" x14ac:dyDescent="0.3">
      <c r="A7209" s="8">
        <v>33687</v>
      </c>
      <c r="B7209" s="260">
        <v>409.91000400000001</v>
      </c>
      <c r="C7209" s="260">
        <v>411.42999300000002</v>
      </c>
      <c r="D7209" s="260">
        <v>407.98998999999998</v>
      </c>
      <c r="E7209" s="260">
        <v>408.88000499999998</v>
      </c>
      <c r="F7209" s="261">
        <v>408.88000499999998</v>
      </c>
      <c r="G7209" s="260">
        <v>191610000</v>
      </c>
      <c r="H7209" s="263">
        <f t="shared" si="112"/>
        <v>-2.5127442364154453E-3</v>
      </c>
      <c r="I7209" s="262"/>
      <c r="J7209" s="266">
        <v>7207</v>
      </c>
      <c r="K7209">
        <v>-2.5127442364154453E-3</v>
      </c>
      <c r="L7209" s="267">
        <v>1.3827532115576408E-2</v>
      </c>
    </row>
    <row r="7210" spans="1:12" ht="14.4" x14ac:dyDescent="0.3">
      <c r="A7210" s="8">
        <v>33686</v>
      </c>
      <c r="B7210" s="260">
        <v>411.290009</v>
      </c>
      <c r="C7210" s="260">
        <v>411.290009</v>
      </c>
      <c r="D7210" s="260">
        <v>408.86999500000002</v>
      </c>
      <c r="E7210" s="260">
        <v>409.91000400000001</v>
      </c>
      <c r="F7210" s="261">
        <v>409.91000400000001</v>
      </c>
      <c r="G7210" s="260">
        <v>157050000</v>
      </c>
      <c r="H7210" s="263">
        <f t="shared" si="112"/>
        <v>-3.3794895223774476E-3</v>
      </c>
      <c r="I7210" s="262"/>
      <c r="J7210" s="266">
        <v>7208</v>
      </c>
      <c r="K7210">
        <v>-3.3794895223774476E-3</v>
      </c>
      <c r="L7210" s="267">
        <v>1.3830353157146013E-2</v>
      </c>
    </row>
    <row r="7211" spans="1:12" ht="14.4" x14ac:dyDescent="0.3">
      <c r="A7211" s="8">
        <v>33683</v>
      </c>
      <c r="B7211" s="260">
        <v>409.79998799999998</v>
      </c>
      <c r="C7211" s="260">
        <v>411.29998799999998</v>
      </c>
      <c r="D7211" s="260">
        <v>408.52999899999998</v>
      </c>
      <c r="E7211" s="260">
        <v>411.29998799999998</v>
      </c>
      <c r="F7211" s="261">
        <v>411.29998799999998</v>
      </c>
      <c r="G7211" s="260">
        <v>246210000</v>
      </c>
      <c r="H7211" s="263">
        <f t="shared" si="112"/>
        <v>3.660322215529201E-3</v>
      </c>
      <c r="I7211" s="262"/>
      <c r="J7211" s="266">
        <v>7209</v>
      </c>
      <c r="K7211">
        <v>3.660322215529201E-3</v>
      </c>
      <c r="L7211" s="267">
        <v>1.3839702385019517E-2</v>
      </c>
    </row>
    <row r="7212" spans="1:12" ht="14.4" x14ac:dyDescent="0.3">
      <c r="A7212" s="8">
        <v>33682</v>
      </c>
      <c r="B7212" s="260">
        <v>409.14999399999999</v>
      </c>
      <c r="C7212" s="260">
        <v>410.57000699999998</v>
      </c>
      <c r="D7212" s="260">
        <v>409.11999500000002</v>
      </c>
      <c r="E7212" s="260">
        <v>409.79998799999998</v>
      </c>
      <c r="F7212" s="261">
        <v>409.79998799999998</v>
      </c>
      <c r="G7212" s="260">
        <v>197310000</v>
      </c>
      <c r="H7212" s="263">
        <f t="shared" si="112"/>
        <v>1.5886447746104389E-3</v>
      </c>
      <c r="I7212" s="262"/>
      <c r="J7212" s="266">
        <v>7210</v>
      </c>
      <c r="K7212">
        <v>1.5886447746104389E-3</v>
      </c>
      <c r="L7212" s="267">
        <v>1.3846894413943938E-2</v>
      </c>
    </row>
    <row r="7213" spans="1:12" ht="14.4" x14ac:dyDescent="0.3">
      <c r="A7213" s="8">
        <v>33681</v>
      </c>
      <c r="B7213" s="260">
        <v>409.57998700000002</v>
      </c>
      <c r="C7213" s="260">
        <v>410.83999599999999</v>
      </c>
      <c r="D7213" s="260">
        <v>408.23001099999999</v>
      </c>
      <c r="E7213" s="260">
        <v>409.14999399999999</v>
      </c>
      <c r="F7213" s="261">
        <v>409.14999399999999</v>
      </c>
      <c r="G7213" s="260">
        <v>191720000</v>
      </c>
      <c r="H7213" s="263">
        <f t="shared" si="112"/>
        <v>-1.0498388926410715E-3</v>
      </c>
      <c r="I7213" s="262"/>
      <c r="J7213" s="266">
        <v>7211</v>
      </c>
      <c r="K7213">
        <v>-1.0498388926410715E-3</v>
      </c>
      <c r="L7213" s="267">
        <v>1.3868890051994692E-2</v>
      </c>
    </row>
    <row r="7214" spans="1:12" ht="14.4" x14ac:dyDescent="0.3">
      <c r="A7214" s="8">
        <v>33680</v>
      </c>
      <c r="B7214" s="260">
        <v>406.39001500000001</v>
      </c>
      <c r="C7214" s="260">
        <v>409.72000100000002</v>
      </c>
      <c r="D7214" s="260">
        <v>406.39001500000001</v>
      </c>
      <c r="E7214" s="260">
        <v>409.57998700000002</v>
      </c>
      <c r="F7214" s="261">
        <v>409.57998700000002</v>
      </c>
      <c r="G7214" s="260">
        <v>187250000</v>
      </c>
      <c r="H7214" s="263">
        <f t="shared" si="112"/>
        <v>7.8495334094269304E-3</v>
      </c>
      <c r="I7214" s="262"/>
      <c r="J7214" s="266">
        <v>7212</v>
      </c>
      <c r="K7214">
        <v>7.8495334094269304E-3</v>
      </c>
      <c r="L7214" s="267">
        <v>1.388582517359928E-2</v>
      </c>
    </row>
    <row r="7215" spans="1:12" ht="14.4" x14ac:dyDescent="0.3">
      <c r="A7215" s="8">
        <v>33679</v>
      </c>
      <c r="B7215" s="260">
        <v>405.85000600000001</v>
      </c>
      <c r="C7215" s="260">
        <v>406.39999399999999</v>
      </c>
      <c r="D7215" s="260">
        <v>403.54998799999998</v>
      </c>
      <c r="E7215" s="260">
        <v>406.39001500000001</v>
      </c>
      <c r="F7215" s="261">
        <v>406.39001500000001</v>
      </c>
      <c r="G7215" s="260">
        <v>155950000</v>
      </c>
      <c r="H7215" s="263">
        <f t="shared" si="112"/>
        <v>1.3552607072271415E-3</v>
      </c>
      <c r="I7215" s="262"/>
      <c r="J7215" s="266">
        <v>7213</v>
      </c>
      <c r="K7215">
        <v>1.3552607072271415E-3</v>
      </c>
      <c r="L7215" s="267">
        <v>1.3914584687517094E-2</v>
      </c>
    </row>
    <row r="7216" spans="1:12" ht="14.4" x14ac:dyDescent="0.3">
      <c r="A7216" s="8">
        <v>33676</v>
      </c>
      <c r="B7216" s="260">
        <v>403.92001299999998</v>
      </c>
      <c r="C7216" s="260">
        <v>406.69000199999999</v>
      </c>
      <c r="D7216" s="260">
        <v>403.92001299999998</v>
      </c>
      <c r="E7216" s="260">
        <v>405.83999599999999</v>
      </c>
      <c r="F7216" s="261">
        <v>405.83999599999999</v>
      </c>
      <c r="G7216" s="260">
        <v>177900000</v>
      </c>
      <c r="H7216" s="263">
        <f t="shared" si="112"/>
        <v>4.8280000187674353E-3</v>
      </c>
      <c r="I7216" s="262"/>
      <c r="J7216" s="266">
        <v>7214</v>
      </c>
      <c r="K7216">
        <v>4.8280000187674353E-3</v>
      </c>
      <c r="L7216" s="267">
        <v>1.3915319942190706E-2</v>
      </c>
    </row>
    <row r="7217" spans="1:12" ht="14.4" x14ac:dyDescent="0.3">
      <c r="A7217" s="8">
        <v>33675</v>
      </c>
      <c r="B7217" s="260">
        <v>404.02999899999998</v>
      </c>
      <c r="C7217" s="260">
        <v>404.72000100000002</v>
      </c>
      <c r="D7217" s="260">
        <v>401.94000199999999</v>
      </c>
      <c r="E7217" s="260">
        <v>403.89001500000001</v>
      </c>
      <c r="F7217" s="261">
        <v>403.89001500000001</v>
      </c>
      <c r="G7217" s="260">
        <v>180310000</v>
      </c>
      <c r="H7217" s="263">
        <f t="shared" si="112"/>
        <v>-3.4646932244248999E-4</v>
      </c>
      <c r="I7217" s="262"/>
      <c r="J7217" s="266">
        <v>7215</v>
      </c>
      <c r="K7217">
        <v>-3.4646932244248999E-4</v>
      </c>
      <c r="L7217" s="267">
        <v>1.3918057158487129E-2</v>
      </c>
    </row>
    <row r="7218" spans="1:12" ht="14.4" x14ac:dyDescent="0.3">
      <c r="A7218" s="8">
        <v>33674</v>
      </c>
      <c r="B7218" s="260">
        <v>406.88000499999998</v>
      </c>
      <c r="C7218" s="260">
        <v>407.01998900000001</v>
      </c>
      <c r="D7218" s="260">
        <v>402.64001500000001</v>
      </c>
      <c r="E7218" s="260">
        <v>404.02999899999998</v>
      </c>
      <c r="F7218" s="261">
        <v>404.02999899999998</v>
      </c>
      <c r="G7218" s="260">
        <v>186330000</v>
      </c>
      <c r="H7218" s="263">
        <f t="shared" si="112"/>
        <v>-7.0289658005002406E-3</v>
      </c>
      <c r="I7218" s="262"/>
      <c r="J7218" s="266">
        <v>7216</v>
      </c>
      <c r="K7218">
        <v>-7.0289658005002406E-3</v>
      </c>
      <c r="L7218" s="267">
        <v>1.3944220526501046E-2</v>
      </c>
    </row>
    <row r="7219" spans="1:12" ht="14.4" x14ac:dyDescent="0.3">
      <c r="A7219" s="8">
        <v>33673</v>
      </c>
      <c r="B7219" s="260">
        <v>405.209991</v>
      </c>
      <c r="C7219" s="260">
        <v>409.16000400000001</v>
      </c>
      <c r="D7219" s="260">
        <v>405.209991</v>
      </c>
      <c r="E7219" s="260">
        <v>406.89001500000001</v>
      </c>
      <c r="F7219" s="261">
        <v>406.89001500000001</v>
      </c>
      <c r="G7219" s="260">
        <v>203000000</v>
      </c>
      <c r="H7219" s="263">
        <f t="shared" si="112"/>
        <v>4.14605769184996E-3</v>
      </c>
      <c r="I7219" s="262"/>
      <c r="J7219" s="266">
        <v>7217</v>
      </c>
      <c r="K7219">
        <v>4.14605769184996E-3</v>
      </c>
      <c r="L7219" s="267">
        <v>1.3949185506482956E-2</v>
      </c>
    </row>
    <row r="7220" spans="1:12" ht="14.4" x14ac:dyDescent="0.3">
      <c r="A7220" s="8">
        <v>33672</v>
      </c>
      <c r="B7220" s="260">
        <v>404.45001200000002</v>
      </c>
      <c r="C7220" s="260">
        <v>405.64001500000001</v>
      </c>
      <c r="D7220" s="260">
        <v>404.25</v>
      </c>
      <c r="E7220" s="260">
        <v>405.209991</v>
      </c>
      <c r="F7220" s="261">
        <v>405.209991</v>
      </c>
      <c r="G7220" s="260">
        <v>160650000</v>
      </c>
      <c r="H7220" s="263">
        <f t="shared" si="112"/>
        <v>1.9038398679466172E-3</v>
      </c>
      <c r="I7220" s="262"/>
      <c r="J7220" s="266">
        <v>7218</v>
      </c>
      <c r="K7220">
        <v>1.9038398679466172E-3</v>
      </c>
      <c r="L7220" s="267">
        <v>1.3957412556053829E-2</v>
      </c>
    </row>
    <row r="7221" spans="1:12" ht="14.4" x14ac:dyDescent="0.3">
      <c r="A7221" s="8">
        <v>33669</v>
      </c>
      <c r="B7221" s="260">
        <v>406.51001000000002</v>
      </c>
      <c r="C7221" s="260">
        <v>407.51001000000002</v>
      </c>
      <c r="D7221" s="260">
        <v>403.64999399999999</v>
      </c>
      <c r="E7221" s="260">
        <v>404.44000199999999</v>
      </c>
      <c r="F7221" s="261">
        <v>404.44000199999999</v>
      </c>
      <c r="G7221" s="260">
        <v>185190000</v>
      </c>
      <c r="H7221" s="263">
        <f t="shared" si="112"/>
        <v>-5.0921452094132439E-3</v>
      </c>
      <c r="I7221" s="262"/>
      <c r="J7221" s="266">
        <v>7219</v>
      </c>
      <c r="K7221">
        <v>-5.0921452094132439E-3</v>
      </c>
      <c r="L7221" s="267">
        <v>1.395787070295919E-2</v>
      </c>
    </row>
    <row r="7222" spans="1:12" ht="14.4" x14ac:dyDescent="0.3">
      <c r="A7222" s="8">
        <v>33668</v>
      </c>
      <c r="B7222" s="260">
        <v>409.32998700000002</v>
      </c>
      <c r="C7222" s="260">
        <v>409.32998700000002</v>
      </c>
      <c r="D7222" s="260">
        <v>405.42001299999998</v>
      </c>
      <c r="E7222" s="260">
        <v>406.51001000000002</v>
      </c>
      <c r="F7222" s="261">
        <v>406.51001000000002</v>
      </c>
      <c r="G7222" s="260">
        <v>205770000</v>
      </c>
      <c r="H7222" s="263">
        <f t="shared" si="112"/>
        <v>-6.8892509455946464E-3</v>
      </c>
      <c r="I7222" s="262"/>
      <c r="J7222" s="266">
        <v>7220</v>
      </c>
      <c r="K7222">
        <v>-6.8892509455946464E-3</v>
      </c>
      <c r="L7222" s="267">
        <v>1.3960458066986038E-2</v>
      </c>
    </row>
    <row r="7223" spans="1:12" ht="14.4" x14ac:dyDescent="0.3">
      <c r="A7223" s="8">
        <v>33667</v>
      </c>
      <c r="B7223" s="260">
        <v>412.85998499999999</v>
      </c>
      <c r="C7223" s="260">
        <v>413.26998900000001</v>
      </c>
      <c r="D7223" s="260">
        <v>409.32998700000002</v>
      </c>
      <c r="E7223" s="260">
        <v>409.32998700000002</v>
      </c>
      <c r="F7223" s="261">
        <v>409.32998700000002</v>
      </c>
      <c r="G7223" s="260">
        <v>206860000</v>
      </c>
      <c r="H7223" s="263">
        <f t="shared" si="112"/>
        <v>-8.5261449651038417E-3</v>
      </c>
      <c r="I7223" s="262"/>
      <c r="J7223" s="266">
        <v>7221</v>
      </c>
      <c r="K7223">
        <v>-8.5261449651038417E-3</v>
      </c>
      <c r="L7223" s="267">
        <v>1.3990842083319344E-2</v>
      </c>
    </row>
    <row r="7224" spans="1:12" ht="14.4" x14ac:dyDescent="0.3">
      <c r="A7224" s="8">
        <v>33666</v>
      </c>
      <c r="B7224" s="260">
        <v>412.45001200000002</v>
      </c>
      <c r="C7224" s="260">
        <v>413.77999899999998</v>
      </c>
      <c r="D7224" s="260">
        <v>411.88000499999998</v>
      </c>
      <c r="E7224" s="260">
        <v>412.85000600000001</v>
      </c>
      <c r="F7224" s="261">
        <v>412.85000600000001</v>
      </c>
      <c r="G7224" s="260">
        <v>200890000</v>
      </c>
      <c r="H7224" s="263">
        <f t="shared" si="112"/>
        <v>9.6979994753883627E-4</v>
      </c>
      <c r="I7224" s="262"/>
      <c r="J7224" s="266">
        <v>7222</v>
      </c>
      <c r="K7224">
        <v>9.6979994753883627E-4</v>
      </c>
      <c r="L7224" s="267">
        <v>1.3996549716919158E-2</v>
      </c>
    </row>
    <row r="7225" spans="1:12" ht="14.4" x14ac:dyDescent="0.3">
      <c r="A7225" s="8">
        <v>33665</v>
      </c>
      <c r="B7225" s="260">
        <v>412.67999300000002</v>
      </c>
      <c r="C7225" s="260">
        <v>413.73998999999998</v>
      </c>
      <c r="D7225" s="260">
        <v>411.51998900000001</v>
      </c>
      <c r="E7225" s="260">
        <v>412.45001200000002</v>
      </c>
      <c r="F7225" s="261">
        <v>412.45001200000002</v>
      </c>
      <c r="G7225" s="260">
        <v>180380000</v>
      </c>
      <c r="H7225" s="263">
        <f t="shared" si="112"/>
        <v>-6.0576688328276571E-4</v>
      </c>
      <c r="I7225" s="262"/>
      <c r="J7225" s="266">
        <v>7223</v>
      </c>
      <c r="K7225">
        <v>-6.0576688328276571E-4</v>
      </c>
      <c r="L7225" s="267">
        <v>1.4007480525941926E-2</v>
      </c>
    </row>
    <row r="7226" spans="1:12" ht="14.4" x14ac:dyDescent="0.3">
      <c r="A7226" s="8">
        <v>33662</v>
      </c>
      <c r="B7226" s="260">
        <v>413.85998499999999</v>
      </c>
      <c r="C7226" s="260">
        <v>416.07000699999998</v>
      </c>
      <c r="D7226" s="260">
        <v>411.79998799999998</v>
      </c>
      <c r="E7226" s="260">
        <v>412.70001200000002</v>
      </c>
      <c r="F7226" s="261">
        <v>412.70001200000002</v>
      </c>
      <c r="G7226" s="260">
        <v>202320000</v>
      </c>
      <c r="H7226" s="263">
        <f t="shared" si="112"/>
        <v>-2.8028150631667845E-3</v>
      </c>
      <c r="I7226" s="262"/>
      <c r="J7226" s="266">
        <v>7224</v>
      </c>
      <c r="K7226">
        <v>-2.8028150631667845E-3</v>
      </c>
      <c r="L7226" s="267">
        <v>1.4051600247297092E-2</v>
      </c>
    </row>
    <row r="7227" spans="1:12" ht="14.4" x14ac:dyDescent="0.3">
      <c r="A7227" s="8">
        <v>33661</v>
      </c>
      <c r="B7227" s="260">
        <v>415.35000600000001</v>
      </c>
      <c r="C7227" s="260">
        <v>415.98998999999998</v>
      </c>
      <c r="D7227" s="260">
        <v>413.47000100000002</v>
      </c>
      <c r="E7227" s="260">
        <v>413.85998499999999</v>
      </c>
      <c r="F7227" s="261">
        <v>413.85998499999999</v>
      </c>
      <c r="G7227" s="260">
        <v>215110000</v>
      </c>
      <c r="H7227" s="263">
        <f t="shared" si="112"/>
        <v>-3.5873864896489561E-3</v>
      </c>
      <c r="I7227" s="262"/>
      <c r="J7227" s="266">
        <v>7225</v>
      </c>
      <c r="K7227">
        <v>-3.5873864896489561E-3</v>
      </c>
      <c r="L7227" s="267">
        <v>1.405414355669723E-2</v>
      </c>
    </row>
    <row r="7228" spans="1:12" ht="14.4" x14ac:dyDescent="0.3">
      <c r="A7228" s="8">
        <v>33660</v>
      </c>
      <c r="B7228" s="260">
        <v>410.48001099999999</v>
      </c>
      <c r="C7228" s="260">
        <v>415.35000600000001</v>
      </c>
      <c r="D7228" s="260">
        <v>410.48001099999999</v>
      </c>
      <c r="E7228" s="260">
        <v>415.35000600000001</v>
      </c>
      <c r="F7228" s="261">
        <v>415.35000600000001</v>
      </c>
      <c r="G7228" s="260">
        <v>241500000</v>
      </c>
      <c r="H7228" s="263">
        <f t="shared" si="112"/>
        <v>1.1938101734054749E-2</v>
      </c>
      <c r="I7228" s="262"/>
      <c r="J7228" s="266">
        <v>7226</v>
      </c>
      <c r="K7228">
        <v>1.1938101734054749E-2</v>
      </c>
      <c r="L7228" s="267">
        <v>1.4071841830015266E-2</v>
      </c>
    </row>
    <row r="7229" spans="1:12" ht="14.4" x14ac:dyDescent="0.3">
      <c r="A7229" s="8">
        <v>33659</v>
      </c>
      <c r="B7229" s="260">
        <v>412.26998900000001</v>
      </c>
      <c r="C7229" s="260">
        <v>412.26998900000001</v>
      </c>
      <c r="D7229" s="260">
        <v>408.01998900000001</v>
      </c>
      <c r="E7229" s="260">
        <v>410.45001200000002</v>
      </c>
      <c r="F7229" s="261">
        <v>410.45001200000002</v>
      </c>
      <c r="G7229" s="260">
        <v>210350000</v>
      </c>
      <c r="H7229" s="263">
        <f t="shared" si="112"/>
        <v>-4.4145270055055948E-3</v>
      </c>
      <c r="I7229" s="262"/>
      <c r="J7229" s="266">
        <v>7227</v>
      </c>
      <c r="K7229">
        <v>-4.4145270055055948E-3</v>
      </c>
      <c r="L7229" s="267">
        <v>1.4091477087341889E-2</v>
      </c>
    </row>
    <row r="7230" spans="1:12" ht="14.4" x14ac:dyDescent="0.3">
      <c r="A7230" s="8">
        <v>33658</v>
      </c>
      <c r="B7230" s="260">
        <v>411.459991</v>
      </c>
      <c r="C7230" s="260">
        <v>412.94000199999999</v>
      </c>
      <c r="D7230" s="260">
        <v>410.33999599999999</v>
      </c>
      <c r="E7230" s="260">
        <v>412.26998900000001</v>
      </c>
      <c r="F7230" s="261">
        <v>412.26998900000001</v>
      </c>
      <c r="G7230" s="260">
        <v>177540000</v>
      </c>
      <c r="H7230" s="263">
        <f t="shared" si="112"/>
        <v>2.041649890118694E-3</v>
      </c>
      <c r="I7230" s="262"/>
      <c r="J7230" s="266">
        <v>7228</v>
      </c>
      <c r="K7230">
        <v>2.041649890118694E-3</v>
      </c>
      <c r="L7230" s="267">
        <v>1.414433568220359E-2</v>
      </c>
    </row>
    <row r="7231" spans="1:12" ht="14.4" x14ac:dyDescent="0.3">
      <c r="A7231" s="8">
        <v>33655</v>
      </c>
      <c r="B7231" s="260">
        <v>413.89999399999999</v>
      </c>
      <c r="C7231" s="260">
        <v>414.26001000000002</v>
      </c>
      <c r="D7231" s="260">
        <v>409.72000100000002</v>
      </c>
      <c r="E7231" s="260">
        <v>411.42999300000002</v>
      </c>
      <c r="F7231" s="261">
        <v>411.42999300000002</v>
      </c>
      <c r="G7231" s="260">
        <v>261650000</v>
      </c>
      <c r="H7231" s="263">
        <f t="shared" si="112"/>
        <v>-5.9676275327512273E-3</v>
      </c>
      <c r="I7231" s="262"/>
      <c r="J7231" s="266">
        <v>7229</v>
      </c>
      <c r="K7231">
        <v>-5.9676275327512273E-3</v>
      </c>
      <c r="L7231" s="267">
        <v>1.4158340954397891E-2</v>
      </c>
    </row>
    <row r="7232" spans="1:12" ht="14.4" x14ac:dyDescent="0.3">
      <c r="A7232" s="8">
        <v>33654</v>
      </c>
      <c r="B7232" s="260">
        <v>408.26001000000002</v>
      </c>
      <c r="C7232" s="260">
        <v>413.89999399999999</v>
      </c>
      <c r="D7232" s="260">
        <v>408.26001000000002</v>
      </c>
      <c r="E7232" s="260">
        <v>413.89999399999999</v>
      </c>
      <c r="F7232" s="261">
        <v>413.89999399999999</v>
      </c>
      <c r="G7232" s="260">
        <v>270650000</v>
      </c>
      <c r="H7232" s="263">
        <f t="shared" si="112"/>
        <v>1.3814686380867844E-2</v>
      </c>
      <c r="I7232" s="262"/>
      <c r="J7232" s="266">
        <v>7230</v>
      </c>
      <c r="K7232">
        <v>1.3814686380867844E-2</v>
      </c>
      <c r="L7232" s="267">
        <v>1.4206197963573476E-2</v>
      </c>
    </row>
    <row r="7233" spans="1:12" ht="14.4" x14ac:dyDescent="0.3">
      <c r="A7233" s="8">
        <v>33653</v>
      </c>
      <c r="B7233" s="260">
        <v>407.38000499999998</v>
      </c>
      <c r="C7233" s="260">
        <v>408.70001200000002</v>
      </c>
      <c r="D7233" s="260">
        <v>406.540009</v>
      </c>
      <c r="E7233" s="260">
        <v>408.26001000000002</v>
      </c>
      <c r="F7233" s="261">
        <v>408.26001000000002</v>
      </c>
      <c r="G7233" s="260">
        <v>232970000</v>
      </c>
      <c r="H7233" s="263">
        <f t="shared" si="112"/>
        <v>2.160157565907143E-3</v>
      </c>
      <c r="I7233" s="262"/>
      <c r="J7233" s="266">
        <v>7231</v>
      </c>
      <c r="K7233">
        <v>2.160157565907143E-3</v>
      </c>
      <c r="L7233" s="267">
        <v>1.4216897600648972E-2</v>
      </c>
    </row>
    <row r="7234" spans="1:12" ht="14.4" x14ac:dyDescent="0.3">
      <c r="A7234" s="8">
        <v>33652</v>
      </c>
      <c r="B7234" s="260">
        <v>412.48001099999999</v>
      </c>
      <c r="C7234" s="260">
        <v>413.26998900000001</v>
      </c>
      <c r="D7234" s="260">
        <v>406.33999599999999</v>
      </c>
      <c r="E7234" s="260">
        <v>407.38000499999998</v>
      </c>
      <c r="F7234" s="261">
        <v>407.38000499999998</v>
      </c>
      <c r="G7234" s="260">
        <v>234300000</v>
      </c>
      <c r="H7234" s="263">
        <f t="shared" si="112"/>
        <v>-1.2364250058168292E-2</v>
      </c>
      <c r="I7234" s="262"/>
      <c r="J7234" s="266">
        <v>7232</v>
      </c>
      <c r="K7234">
        <v>-1.2364250058168292E-2</v>
      </c>
      <c r="L7234" s="267">
        <v>1.4256572887361199E-2</v>
      </c>
    </row>
    <row r="7235" spans="1:12" ht="14.4" x14ac:dyDescent="0.3">
      <c r="A7235" s="8">
        <v>33648</v>
      </c>
      <c r="B7235" s="260">
        <v>413.69000199999999</v>
      </c>
      <c r="C7235" s="260">
        <v>413.83999599999999</v>
      </c>
      <c r="D7235" s="260">
        <v>411.20001200000002</v>
      </c>
      <c r="E7235" s="260">
        <v>412.48001099999999</v>
      </c>
      <c r="F7235" s="261">
        <v>412.48001099999999</v>
      </c>
      <c r="G7235" s="260">
        <v>215110000</v>
      </c>
      <c r="H7235" s="263">
        <f t="shared" si="112"/>
        <v>-2.9248736835559355E-3</v>
      </c>
      <c r="I7235" s="262"/>
      <c r="J7235" s="266">
        <v>7233</v>
      </c>
      <c r="K7235">
        <v>-2.9248736835559355E-3</v>
      </c>
      <c r="L7235" s="267">
        <v>1.4258325040660777E-2</v>
      </c>
    </row>
    <row r="7236" spans="1:12" ht="14.4" x14ac:dyDescent="0.3">
      <c r="A7236" s="8">
        <v>33647</v>
      </c>
      <c r="B7236" s="260">
        <v>417.13000499999998</v>
      </c>
      <c r="C7236" s="260">
        <v>417.76998900000001</v>
      </c>
      <c r="D7236" s="260">
        <v>412.07000699999998</v>
      </c>
      <c r="E7236" s="260">
        <v>413.69000199999999</v>
      </c>
      <c r="F7236" s="261">
        <v>413.69000199999999</v>
      </c>
      <c r="G7236" s="260">
        <v>229360000</v>
      </c>
      <c r="H7236" s="263">
        <f t="shared" ref="H7236:H7299" si="113">(F7236-F7237)/F7237</f>
        <v>-8.2468366187179228E-3</v>
      </c>
      <c r="I7236" s="262"/>
      <c r="J7236" s="266">
        <v>7234</v>
      </c>
      <c r="K7236">
        <v>-8.2468366187179228E-3</v>
      </c>
      <c r="L7236" s="267">
        <v>1.4266108627050402E-2</v>
      </c>
    </row>
    <row r="7237" spans="1:12" ht="14.4" x14ac:dyDescent="0.3">
      <c r="A7237" s="8">
        <v>33646</v>
      </c>
      <c r="B7237" s="260">
        <v>413.76998900000001</v>
      </c>
      <c r="C7237" s="260">
        <v>418.07998700000002</v>
      </c>
      <c r="D7237" s="260">
        <v>413.35998499999999</v>
      </c>
      <c r="E7237" s="260">
        <v>417.13000499999998</v>
      </c>
      <c r="F7237" s="261">
        <v>417.13000499999998</v>
      </c>
      <c r="G7237" s="260">
        <v>237630000</v>
      </c>
      <c r="H7237" s="263">
        <f t="shared" si="113"/>
        <v>8.144805970978105E-3</v>
      </c>
      <c r="I7237" s="262"/>
      <c r="J7237" s="266">
        <v>7235</v>
      </c>
      <c r="K7237">
        <v>8.144805970978105E-3</v>
      </c>
      <c r="L7237" s="267">
        <v>1.4278366908008142E-2</v>
      </c>
    </row>
    <row r="7238" spans="1:12" ht="14.4" x14ac:dyDescent="0.3">
      <c r="A7238" s="8">
        <v>33645</v>
      </c>
      <c r="B7238" s="260">
        <v>413.76998900000001</v>
      </c>
      <c r="C7238" s="260">
        <v>414.38000499999998</v>
      </c>
      <c r="D7238" s="260">
        <v>412.23998999999998</v>
      </c>
      <c r="E7238" s="260">
        <v>413.76001000000002</v>
      </c>
      <c r="F7238" s="261">
        <v>413.76001000000002</v>
      </c>
      <c r="G7238" s="260">
        <v>200130000</v>
      </c>
      <c r="H7238" s="263">
        <f t="shared" si="113"/>
        <v>-2.4117263854984614E-5</v>
      </c>
      <c r="I7238" s="262"/>
      <c r="J7238" s="266">
        <v>7236</v>
      </c>
      <c r="K7238">
        <v>-2.4117263854984614E-5</v>
      </c>
      <c r="L7238" s="267">
        <v>1.4298191807921194E-2</v>
      </c>
    </row>
    <row r="7239" spans="1:12" ht="14.4" x14ac:dyDescent="0.3">
      <c r="A7239" s="8">
        <v>33644</v>
      </c>
      <c r="B7239" s="260">
        <v>411.07000699999998</v>
      </c>
      <c r="C7239" s="260">
        <v>413.76998900000001</v>
      </c>
      <c r="D7239" s="260">
        <v>411.07000699999998</v>
      </c>
      <c r="E7239" s="260">
        <v>413.76998900000001</v>
      </c>
      <c r="F7239" s="261">
        <v>413.76998900000001</v>
      </c>
      <c r="G7239" s="260">
        <v>184410000</v>
      </c>
      <c r="H7239" s="263">
        <f t="shared" si="113"/>
        <v>6.5192367269380708E-3</v>
      </c>
      <c r="I7239" s="262"/>
      <c r="J7239" s="266">
        <v>7237</v>
      </c>
      <c r="K7239">
        <v>6.5192367269380708E-3</v>
      </c>
      <c r="L7239" s="267">
        <v>1.4307223333897015E-2</v>
      </c>
    </row>
    <row r="7240" spans="1:12" ht="14.4" x14ac:dyDescent="0.3">
      <c r="A7240" s="8">
        <v>33641</v>
      </c>
      <c r="B7240" s="260">
        <v>413.82000699999998</v>
      </c>
      <c r="C7240" s="260">
        <v>415.290009</v>
      </c>
      <c r="D7240" s="260">
        <v>408.040009</v>
      </c>
      <c r="E7240" s="260">
        <v>411.08999599999999</v>
      </c>
      <c r="F7240" s="261">
        <v>411.08999599999999</v>
      </c>
      <c r="G7240" s="260">
        <v>231120000</v>
      </c>
      <c r="H7240" s="263">
        <f t="shared" si="113"/>
        <v>-6.5970976603844838E-3</v>
      </c>
      <c r="I7240" s="262"/>
      <c r="J7240" s="266">
        <v>7238</v>
      </c>
      <c r="K7240">
        <v>-6.5970976603844838E-3</v>
      </c>
      <c r="L7240" s="267">
        <v>1.4315289254205485E-2</v>
      </c>
    </row>
    <row r="7241" spans="1:12" ht="14.4" x14ac:dyDescent="0.3">
      <c r="A7241" s="8">
        <v>33640</v>
      </c>
      <c r="B7241" s="260">
        <v>413.86999500000002</v>
      </c>
      <c r="C7241" s="260">
        <v>414.54998799999998</v>
      </c>
      <c r="D7241" s="260">
        <v>411.92999300000002</v>
      </c>
      <c r="E7241" s="260">
        <v>413.82000699999998</v>
      </c>
      <c r="F7241" s="261">
        <v>413.82000699999998</v>
      </c>
      <c r="G7241" s="260">
        <v>242050000</v>
      </c>
      <c r="H7241" s="263">
        <f t="shared" si="113"/>
        <v>-4.830127632228564E-5</v>
      </c>
      <c r="I7241" s="262"/>
      <c r="J7241" s="266">
        <v>7239</v>
      </c>
      <c r="K7241">
        <v>-4.830127632228564E-5</v>
      </c>
      <c r="L7241" s="267">
        <v>1.4340160201296043E-2</v>
      </c>
    </row>
    <row r="7242" spans="1:12" ht="14.4" x14ac:dyDescent="0.3">
      <c r="A7242" s="8">
        <v>33639</v>
      </c>
      <c r="B7242" s="260">
        <v>413.88000499999998</v>
      </c>
      <c r="C7242" s="260">
        <v>416.17001299999998</v>
      </c>
      <c r="D7242" s="260">
        <v>413.17999300000002</v>
      </c>
      <c r="E7242" s="260">
        <v>413.83999599999999</v>
      </c>
      <c r="F7242" s="261">
        <v>413.83999599999999</v>
      </c>
      <c r="G7242" s="260">
        <v>262440000</v>
      </c>
      <c r="H7242" s="263">
        <f t="shared" si="113"/>
        <v>-2.4187507200428796E-5</v>
      </c>
      <c r="I7242" s="262"/>
      <c r="J7242" s="266">
        <v>7240</v>
      </c>
      <c r="K7242">
        <v>-2.4187507200428796E-5</v>
      </c>
      <c r="L7242" s="267">
        <v>1.4370969456509003E-2</v>
      </c>
    </row>
    <row r="7243" spans="1:12" ht="14.4" x14ac:dyDescent="0.3">
      <c r="A7243" s="8">
        <v>33638</v>
      </c>
      <c r="B7243" s="260">
        <v>409.60000600000001</v>
      </c>
      <c r="C7243" s="260">
        <v>413.85000600000001</v>
      </c>
      <c r="D7243" s="260">
        <v>409.27999899999998</v>
      </c>
      <c r="E7243" s="260">
        <v>413.85000600000001</v>
      </c>
      <c r="F7243" s="261">
        <v>413.85000600000001</v>
      </c>
      <c r="G7243" s="260">
        <v>233680000</v>
      </c>
      <c r="H7243" s="263">
        <f t="shared" si="113"/>
        <v>1.0548694871068609E-2</v>
      </c>
      <c r="I7243" s="262"/>
      <c r="J7243" s="266">
        <v>7241</v>
      </c>
      <c r="K7243">
        <v>1.0548694871068609E-2</v>
      </c>
      <c r="L7243" s="267">
        <v>1.4385592075877446E-2</v>
      </c>
    </row>
    <row r="7244" spans="1:12" ht="14.4" x14ac:dyDescent="0.3">
      <c r="A7244" s="8">
        <v>33637</v>
      </c>
      <c r="B7244" s="260">
        <v>408.790009</v>
      </c>
      <c r="C7244" s="260">
        <v>409.95001200000002</v>
      </c>
      <c r="D7244" s="260">
        <v>407.45001200000002</v>
      </c>
      <c r="E7244" s="260">
        <v>409.52999899999998</v>
      </c>
      <c r="F7244" s="261">
        <v>409.52999899999998</v>
      </c>
      <c r="G7244" s="260">
        <v>185290000</v>
      </c>
      <c r="H7244" s="263">
        <f t="shared" si="113"/>
        <v>1.8347277308937027E-3</v>
      </c>
      <c r="I7244" s="262"/>
      <c r="J7244" s="266">
        <v>7242</v>
      </c>
      <c r="K7244">
        <v>1.8347277308937027E-3</v>
      </c>
      <c r="L7244" s="267">
        <v>1.4405855072776162E-2</v>
      </c>
    </row>
    <row r="7245" spans="1:12" ht="14.4" x14ac:dyDescent="0.3">
      <c r="A7245" s="8">
        <v>33634</v>
      </c>
      <c r="B7245" s="260">
        <v>411.64999399999999</v>
      </c>
      <c r="C7245" s="260">
        <v>412.63000499999998</v>
      </c>
      <c r="D7245" s="260">
        <v>408.64001500000001</v>
      </c>
      <c r="E7245" s="260">
        <v>408.77999899999998</v>
      </c>
      <c r="F7245" s="261">
        <v>408.77999899999998</v>
      </c>
      <c r="G7245" s="260">
        <v>197620000</v>
      </c>
      <c r="H7245" s="263">
        <f t="shared" si="113"/>
        <v>-6.8995579284238653E-3</v>
      </c>
      <c r="I7245" s="262"/>
      <c r="J7245" s="266">
        <v>7243</v>
      </c>
      <c r="K7245">
        <v>-6.8995579284238653E-3</v>
      </c>
      <c r="L7245" s="267">
        <v>1.4409701950459236E-2</v>
      </c>
    </row>
    <row r="7246" spans="1:12" ht="14.4" x14ac:dyDescent="0.3">
      <c r="A7246" s="8">
        <v>33633</v>
      </c>
      <c r="B7246" s="260">
        <v>410.33999599999999</v>
      </c>
      <c r="C7246" s="260">
        <v>412.17001299999998</v>
      </c>
      <c r="D7246" s="260">
        <v>409.26001000000002</v>
      </c>
      <c r="E7246" s="260">
        <v>411.61999500000002</v>
      </c>
      <c r="F7246" s="261">
        <v>411.61999500000002</v>
      </c>
      <c r="G7246" s="260">
        <v>194680000</v>
      </c>
      <c r="H7246" s="263">
        <f t="shared" si="113"/>
        <v>3.1193620229016919E-3</v>
      </c>
      <c r="I7246" s="262"/>
      <c r="J7246" s="266">
        <v>7244</v>
      </c>
      <c r="K7246">
        <v>3.1193620229016919E-3</v>
      </c>
      <c r="L7246" s="267">
        <v>1.4426124661553555E-2</v>
      </c>
    </row>
    <row r="7247" spans="1:12" ht="14.4" x14ac:dyDescent="0.3">
      <c r="A7247" s="8">
        <v>33632</v>
      </c>
      <c r="B7247" s="260">
        <v>414.959991</v>
      </c>
      <c r="C7247" s="260">
        <v>417.82998700000002</v>
      </c>
      <c r="D7247" s="260">
        <v>409.17001299999998</v>
      </c>
      <c r="E7247" s="260">
        <v>410.33999599999999</v>
      </c>
      <c r="F7247" s="261">
        <v>410.33999599999999</v>
      </c>
      <c r="G7247" s="260">
        <v>248940000</v>
      </c>
      <c r="H7247" s="263">
        <f t="shared" si="113"/>
        <v>-1.1133591430986939E-2</v>
      </c>
      <c r="I7247" s="262"/>
      <c r="J7247" s="266">
        <v>7245</v>
      </c>
      <c r="K7247">
        <v>-1.1133591430986939E-2</v>
      </c>
      <c r="L7247" s="267">
        <v>1.4431973447262669E-2</v>
      </c>
    </row>
    <row r="7248" spans="1:12" ht="14.4" x14ac:dyDescent="0.3">
      <c r="A7248" s="8">
        <v>33631</v>
      </c>
      <c r="B7248" s="260">
        <v>414.98001099999999</v>
      </c>
      <c r="C7248" s="260">
        <v>416.41000400000001</v>
      </c>
      <c r="D7248" s="260">
        <v>414.540009</v>
      </c>
      <c r="E7248" s="260">
        <v>414.959991</v>
      </c>
      <c r="F7248" s="261">
        <v>414.959991</v>
      </c>
      <c r="G7248" s="260">
        <v>218400000</v>
      </c>
      <c r="H7248" s="263">
        <f t="shared" si="113"/>
        <v>-7.2288490621123761E-5</v>
      </c>
      <c r="I7248" s="262"/>
      <c r="J7248" s="266">
        <v>7246</v>
      </c>
      <c r="K7248">
        <v>-7.2288490621123761E-5</v>
      </c>
      <c r="L7248" s="267">
        <v>1.4439300443771388E-2</v>
      </c>
    </row>
    <row r="7249" spans="1:12" ht="14.4" x14ac:dyDescent="0.3">
      <c r="A7249" s="8">
        <v>33630</v>
      </c>
      <c r="B7249" s="260">
        <v>415.44000199999999</v>
      </c>
      <c r="C7249" s="260">
        <v>416.83999599999999</v>
      </c>
      <c r="D7249" s="260">
        <v>414.48001099999999</v>
      </c>
      <c r="E7249" s="260">
        <v>414.98998999999998</v>
      </c>
      <c r="F7249" s="261">
        <v>414.98998999999998</v>
      </c>
      <c r="G7249" s="260">
        <v>190970000</v>
      </c>
      <c r="H7249" s="263">
        <f t="shared" si="113"/>
        <v>-1.1794093266258552E-3</v>
      </c>
      <c r="I7249" s="262"/>
      <c r="J7249" s="266">
        <v>7247</v>
      </c>
      <c r="K7249">
        <v>-1.1794093266258552E-3</v>
      </c>
      <c r="L7249" s="267">
        <v>1.4439494938539686E-2</v>
      </c>
    </row>
    <row r="7250" spans="1:12" ht="14.4" x14ac:dyDescent="0.3">
      <c r="A7250" s="8">
        <v>33627</v>
      </c>
      <c r="B7250" s="260">
        <v>414.959991</v>
      </c>
      <c r="C7250" s="260">
        <v>417.26998900000001</v>
      </c>
      <c r="D7250" s="260">
        <v>414.290009</v>
      </c>
      <c r="E7250" s="260">
        <v>415.48001099999999</v>
      </c>
      <c r="F7250" s="261">
        <v>415.48001099999999</v>
      </c>
      <c r="G7250" s="260">
        <v>213630000</v>
      </c>
      <c r="H7250" s="263">
        <f t="shared" si="113"/>
        <v>1.2531810566768307E-3</v>
      </c>
      <c r="I7250" s="262"/>
      <c r="J7250" s="266">
        <v>7248</v>
      </c>
      <c r="K7250">
        <v>1.2531810566768307E-3</v>
      </c>
      <c r="L7250" s="267">
        <v>1.4440428034550326E-2</v>
      </c>
    </row>
    <row r="7251" spans="1:12" ht="14.4" x14ac:dyDescent="0.3">
      <c r="A7251" s="8">
        <v>33626</v>
      </c>
      <c r="B7251" s="260">
        <v>418.13000499999998</v>
      </c>
      <c r="C7251" s="260">
        <v>419.77999899999998</v>
      </c>
      <c r="D7251" s="260">
        <v>414.35998499999999</v>
      </c>
      <c r="E7251" s="260">
        <v>414.959991</v>
      </c>
      <c r="F7251" s="261">
        <v>414.959991</v>
      </c>
      <c r="G7251" s="260">
        <v>234580000</v>
      </c>
      <c r="H7251" s="263">
        <f t="shared" si="113"/>
        <v>-7.5814076055125022E-3</v>
      </c>
      <c r="I7251" s="262"/>
      <c r="J7251" s="266">
        <v>7249</v>
      </c>
      <c r="K7251">
        <v>-7.5814076055125022E-3</v>
      </c>
      <c r="L7251" s="267">
        <v>1.4445832032330718E-2</v>
      </c>
    </row>
    <row r="7252" spans="1:12" ht="14.4" x14ac:dyDescent="0.3">
      <c r="A7252" s="8">
        <v>33625</v>
      </c>
      <c r="B7252" s="260">
        <v>412.64999399999999</v>
      </c>
      <c r="C7252" s="260">
        <v>418.13000499999998</v>
      </c>
      <c r="D7252" s="260">
        <v>412.48998999999998</v>
      </c>
      <c r="E7252" s="260">
        <v>418.13000499999998</v>
      </c>
      <c r="F7252" s="261">
        <v>418.13000499999998</v>
      </c>
      <c r="G7252" s="260">
        <v>228140000</v>
      </c>
      <c r="H7252" s="263">
        <f t="shared" si="113"/>
        <v>1.3304550698991171E-2</v>
      </c>
      <c r="I7252" s="262"/>
      <c r="J7252" s="266">
        <v>7250</v>
      </c>
      <c r="K7252">
        <v>1.3304550698991171E-2</v>
      </c>
      <c r="L7252" s="267">
        <v>1.4454197343192787E-2</v>
      </c>
    </row>
    <row r="7253" spans="1:12" ht="14.4" x14ac:dyDescent="0.3">
      <c r="A7253" s="8">
        <v>33624</v>
      </c>
      <c r="B7253" s="260">
        <v>416.35998499999999</v>
      </c>
      <c r="C7253" s="260">
        <v>416.39001500000001</v>
      </c>
      <c r="D7253" s="260">
        <v>411.32000699999998</v>
      </c>
      <c r="E7253" s="260">
        <v>412.64001500000001</v>
      </c>
      <c r="F7253" s="261">
        <v>412.64001500000001</v>
      </c>
      <c r="G7253" s="260">
        <v>218750000</v>
      </c>
      <c r="H7253" s="263">
        <f t="shared" si="113"/>
        <v>-8.9345041166719926E-3</v>
      </c>
      <c r="I7253" s="262"/>
      <c r="J7253" s="266">
        <v>7251</v>
      </c>
      <c r="K7253">
        <v>-8.9345041166719926E-3</v>
      </c>
      <c r="L7253" s="267">
        <v>1.4467634789253184E-2</v>
      </c>
    </row>
    <row r="7254" spans="1:12" ht="14.4" x14ac:dyDescent="0.3">
      <c r="A7254" s="8">
        <v>33623</v>
      </c>
      <c r="B7254" s="260">
        <v>418.85998499999999</v>
      </c>
      <c r="C7254" s="260">
        <v>418.85998499999999</v>
      </c>
      <c r="D7254" s="260">
        <v>415.79998799999998</v>
      </c>
      <c r="E7254" s="260">
        <v>416.35998499999999</v>
      </c>
      <c r="F7254" s="261">
        <v>416.35998499999999</v>
      </c>
      <c r="G7254" s="260">
        <v>180900000</v>
      </c>
      <c r="H7254" s="263">
        <f t="shared" si="113"/>
        <v>-5.9685816013195911E-3</v>
      </c>
      <c r="I7254" s="262"/>
      <c r="J7254" s="266">
        <v>7252</v>
      </c>
      <c r="K7254">
        <v>-5.9685816013195911E-3</v>
      </c>
      <c r="L7254" s="267">
        <v>1.4487410195618923E-2</v>
      </c>
    </row>
    <row r="7255" spans="1:12" ht="14.4" x14ac:dyDescent="0.3">
      <c r="A7255" s="8">
        <v>33620</v>
      </c>
      <c r="B7255" s="260">
        <v>418.20001200000002</v>
      </c>
      <c r="C7255" s="260">
        <v>419.45001200000002</v>
      </c>
      <c r="D7255" s="260">
        <v>416</v>
      </c>
      <c r="E7255" s="260">
        <v>418.85998499999999</v>
      </c>
      <c r="F7255" s="261">
        <v>418.85998499999999</v>
      </c>
      <c r="G7255" s="260">
        <v>287370000</v>
      </c>
      <c r="H7255" s="263">
        <f t="shared" si="113"/>
        <v>1.5542287702064784E-3</v>
      </c>
      <c r="I7255" s="262"/>
      <c r="J7255" s="266">
        <v>7253</v>
      </c>
      <c r="K7255">
        <v>1.5542287702064784E-3</v>
      </c>
      <c r="L7255" s="267">
        <v>1.4492320813471819E-2</v>
      </c>
    </row>
    <row r="7256" spans="1:12" ht="14.4" x14ac:dyDescent="0.3">
      <c r="A7256" s="8">
        <v>33619</v>
      </c>
      <c r="B7256" s="260">
        <v>420.76998900000001</v>
      </c>
      <c r="C7256" s="260">
        <v>420.85000600000001</v>
      </c>
      <c r="D7256" s="260">
        <v>415.36999500000002</v>
      </c>
      <c r="E7256" s="260">
        <v>418.209991</v>
      </c>
      <c r="F7256" s="261">
        <v>418.209991</v>
      </c>
      <c r="G7256" s="260">
        <v>336240000</v>
      </c>
      <c r="H7256" s="263">
        <f t="shared" si="113"/>
        <v>-6.0840793472084036E-3</v>
      </c>
      <c r="I7256" s="262"/>
      <c r="J7256" s="266">
        <v>7254</v>
      </c>
      <c r="K7256">
        <v>-6.0840793472084036E-3</v>
      </c>
      <c r="L7256" s="267">
        <v>1.4509575429141599E-2</v>
      </c>
    </row>
    <row r="7257" spans="1:12" ht="14.4" x14ac:dyDescent="0.3">
      <c r="A7257" s="8">
        <v>33618</v>
      </c>
      <c r="B7257" s="260">
        <v>420.45001200000002</v>
      </c>
      <c r="C7257" s="260">
        <v>421.17999300000002</v>
      </c>
      <c r="D7257" s="260">
        <v>418.790009</v>
      </c>
      <c r="E7257" s="260">
        <v>420.76998900000001</v>
      </c>
      <c r="F7257" s="261">
        <v>420.76998900000001</v>
      </c>
      <c r="G7257" s="260">
        <v>314830000</v>
      </c>
      <c r="H7257" s="263">
        <f t="shared" si="113"/>
        <v>7.8486109416395851E-4</v>
      </c>
      <c r="I7257" s="262"/>
      <c r="J7257" s="266">
        <v>7255</v>
      </c>
      <c r="K7257">
        <v>7.8486109416395851E-4</v>
      </c>
      <c r="L7257" s="267">
        <v>1.4514969343641774E-2</v>
      </c>
    </row>
    <row r="7258" spans="1:12" ht="14.4" x14ac:dyDescent="0.3">
      <c r="A7258" s="8">
        <v>33617</v>
      </c>
      <c r="B7258" s="260">
        <v>414.33999599999999</v>
      </c>
      <c r="C7258" s="260">
        <v>420.44000199999999</v>
      </c>
      <c r="D7258" s="260">
        <v>414.32000699999998</v>
      </c>
      <c r="E7258" s="260">
        <v>420.44000199999999</v>
      </c>
      <c r="F7258" s="261">
        <v>420.44000199999999</v>
      </c>
      <c r="G7258" s="260">
        <v>265900000</v>
      </c>
      <c r="H7258" s="263">
        <f t="shared" si="113"/>
        <v>1.4722223437005603E-2</v>
      </c>
      <c r="I7258" s="262"/>
      <c r="J7258" s="266">
        <v>7256</v>
      </c>
      <c r="K7258">
        <v>1.4722223437005603E-2</v>
      </c>
      <c r="L7258" s="267">
        <v>1.4526150206638456E-2</v>
      </c>
    </row>
    <row r="7259" spans="1:12" ht="14.4" x14ac:dyDescent="0.3">
      <c r="A7259" s="8">
        <v>33616</v>
      </c>
      <c r="B7259" s="260">
        <v>415.04998799999998</v>
      </c>
      <c r="C7259" s="260">
        <v>415.35998499999999</v>
      </c>
      <c r="D7259" s="260">
        <v>413.540009</v>
      </c>
      <c r="E7259" s="260">
        <v>414.33999599999999</v>
      </c>
      <c r="F7259" s="261">
        <v>414.33999599999999</v>
      </c>
      <c r="G7259" s="260">
        <v>200270000</v>
      </c>
      <c r="H7259" s="263">
        <f t="shared" si="113"/>
        <v>-1.8309081884234483E-3</v>
      </c>
      <c r="I7259" s="262"/>
      <c r="J7259" s="266">
        <v>7257</v>
      </c>
      <c r="K7259">
        <v>-1.8309081884234483E-3</v>
      </c>
      <c r="L7259" s="267">
        <v>1.4530737885074042E-2</v>
      </c>
    </row>
    <row r="7260" spans="1:12" ht="14.4" x14ac:dyDescent="0.3">
      <c r="A7260" s="8">
        <v>33613</v>
      </c>
      <c r="B7260" s="260">
        <v>417.61999500000002</v>
      </c>
      <c r="C7260" s="260">
        <v>417.61999500000002</v>
      </c>
      <c r="D7260" s="260">
        <v>413.30999800000001</v>
      </c>
      <c r="E7260" s="260">
        <v>415.10000600000001</v>
      </c>
      <c r="F7260" s="261">
        <v>415.10000600000001</v>
      </c>
      <c r="G7260" s="260">
        <v>236130000</v>
      </c>
      <c r="H7260" s="263">
        <f t="shared" si="113"/>
        <v>-6.0103424011760326E-3</v>
      </c>
      <c r="I7260" s="262"/>
      <c r="J7260" s="266">
        <v>7258</v>
      </c>
      <c r="K7260">
        <v>-6.0103424011760326E-3</v>
      </c>
      <c r="L7260" s="267">
        <v>1.456728696757483E-2</v>
      </c>
    </row>
    <row r="7261" spans="1:12" ht="14.4" x14ac:dyDescent="0.3">
      <c r="A7261" s="8">
        <v>33612</v>
      </c>
      <c r="B7261" s="260">
        <v>418.08999599999999</v>
      </c>
      <c r="C7261" s="260">
        <v>420.5</v>
      </c>
      <c r="D7261" s="260">
        <v>415.85000600000001</v>
      </c>
      <c r="E7261" s="260">
        <v>417.60998499999999</v>
      </c>
      <c r="F7261" s="261">
        <v>417.60998499999999</v>
      </c>
      <c r="G7261" s="260">
        <v>292350000</v>
      </c>
      <c r="H7261" s="263">
        <f t="shared" si="113"/>
        <v>-1.1720186390047861E-3</v>
      </c>
      <c r="I7261" s="262"/>
      <c r="J7261" s="266">
        <v>7259</v>
      </c>
      <c r="K7261">
        <v>-1.1720186390047861E-3</v>
      </c>
      <c r="L7261" s="267">
        <v>1.458518696479996E-2</v>
      </c>
    </row>
    <row r="7262" spans="1:12" ht="14.4" x14ac:dyDescent="0.3">
      <c r="A7262" s="8">
        <v>33611</v>
      </c>
      <c r="B7262" s="260">
        <v>417.35998499999999</v>
      </c>
      <c r="C7262" s="260">
        <v>420.23001099999999</v>
      </c>
      <c r="D7262" s="260">
        <v>415.01998900000001</v>
      </c>
      <c r="E7262" s="260">
        <v>418.10000600000001</v>
      </c>
      <c r="F7262" s="261">
        <v>418.10000600000001</v>
      </c>
      <c r="G7262" s="260">
        <v>290750000</v>
      </c>
      <c r="H7262" s="263">
        <f t="shared" si="113"/>
        <v>1.6770771683336805E-3</v>
      </c>
      <c r="I7262" s="262"/>
      <c r="J7262" s="266">
        <v>7260</v>
      </c>
      <c r="K7262">
        <v>1.6770771683336805E-3</v>
      </c>
      <c r="L7262" s="267">
        <v>1.4589856207865246E-2</v>
      </c>
    </row>
    <row r="7263" spans="1:12" ht="14.4" x14ac:dyDescent="0.3">
      <c r="A7263" s="8">
        <v>33610</v>
      </c>
      <c r="B7263" s="260">
        <v>417.959991</v>
      </c>
      <c r="C7263" s="260">
        <v>417.959991</v>
      </c>
      <c r="D7263" s="260">
        <v>415.20001200000002</v>
      </c>
      <c r="E7263" s="260">
        <v>417.39999399999999</v>
      </c>
      <c r="F7263" s="261">
        <v>417.39999399999999</v>
      </c>
      <c r="G7263" s="260">
        <v>252780000</v>
      </c>
      <c r="H7263" s="263">
        <f t="shared" si="113"/>
        <v>-1.3398339842533155E-3</v>
      </c>
      <c r="I7263" s="262"/>
      <c r="J7263" s="266">
        <v>7261</v>
      </c>
      <c r="K7263">
        <v>-1.3398339842533155E-3</v>
      </c>
      <c r="L7263" s="267">
        <v>1.4605356632309205E-2</v>
      </c>
    </row>
    <row r="7264" spans="1:12" ht="14.4" x14ac:dyDescent="0.3">
      <c r="A7264" s="8">
        <v>33609</v>
      </c>
      <c r="B7264" s="260">
        <v>419.30999800000001</v>
      </c>
      <c r="C7264" s="260">
        <v>419.44000199999999</v>
      </c>
      <c r="D7264" s="260">
        <v>416.92001299999998</v>
      </c>
      <c r="E7264" s="260">
        <v>417.959991</v>
      </c>
      <c r="F7264" s="261">
        <v>417.959991</v>
      </c>
      <c r="G7264" s="260">
        <v>251210000</v>
      </c>
      <c r="H7264" s="263">
        <f t="shared" si="113"/>
        <v>-3.2908976323832054E-3</v>
      </c>
      <c r="I7264" s="262"/>
      <c r="J7264" s="266">
        <v>7262</v>
      </c>
      <c r="K7264">
        <v>-3.2908976323832054E-3</v>
      </c>
      <c r="L7264" s="267">
        <v>1.4633001625038496E-2</v>
      </c>
    </row>
    <row r="7265" spans="1:12" ht="14.4" x14ac:dyDescent="0.3">
      <c r="A7265" s="8">
        <v>33606</v>
      </c>
      <c r="B7265" s="260">
        <v>417.26998900000001</v>
      </c>
      <c r="C7265" s="260">
        <v>419.790009</v>
      </c>
      <c r="D7265" s="260">
        <v>416.16000400000001</v>
      </c>
      <c r="E7265" s="260">
        <v>419.33999599999999</v>
      </c>
      <c r="F7265" s="261">
        <v>419.33999599999999</v>
      </c>
      <c r="G7265" s="260">
        <v>224270000</v>
      </c>
      <c r="H7265" s="263">
        <f t="shared" si="113"/>
        <v>4.9848678285751907E-3</v>
      </c>
      <c r="I7265" s="262"/>
      <c r="J7265" s="266">
        <v>7263</v>
      </c>
      <c r="K7265">
        <v>4.9848678285751907E-3</v>
      </c>
      <c r="L7265" s="267">
        <v>1.4666042063348398E-2</v>
      </c>
    </row>
    <row r="7266" spans="1:12" ht="14.4" x14ac:dyDescent="0.3">
      <c r="A7266" s="8">
        <v>33605</v>
      </c>
      <c r="B7266" s="260">
        <v>417.02999899999998</v>
      </c>
      <c r="C7266" s="260">
        <v>417.26998900000001</v>
      </c>
      <c r="D7266" s="260">
        <v>411.040009</v>
      </c>
      <c r="E7266" s="260">
        <v>417.26001000000002</v>
      </c>
      <c r="F7266" s="261">
        <v>417.26001000000002</v>
      </c>
      <c r="G7266" s="260">
        <v>207570000</v>
      </c>
      <c r="H7266" s="263">
        <f t="shared" si="113"/>
        <v>4.076194625392967E-4</v>
      </c>
      <c r="I7266" s="262"/>
      <c r="J7266" s="266">
        <v>7264</v>
      </c>
      <c r="K7266">
        <v>4.076194625392967E-4</v>
      </c>
      <c r="L7266" s="267">
        <v>1.4677052525391822E-2</v>
      </c>
    </row>
    <row r="7267" spans="1:12" ht="14.4" x14ac:dyDescent="0.3">
      <c r="A7267" s="8">
        <v>33603</v>
      </c>
      <c r="B7267" s="260">
        <v>415.14001500000001</v>
      </c>
      <c r="C7267" s="260">
        <v>418.32000699999998</v>
      </c>
      <c r="D7267" s="260">
        <v>412.73001099999999</v>
      </c>
      <c r="E7267" s="260">
        <v>417.08999599999999</v>
      </c>
      <c r="F7267" s="261">
        <v>417.08999599999999</v>
      </c>
      <c r="G7267" s="260">
        <v>247080000</v>
      </c>
      <c r="H7267" s="263">
        <f t="shared" si="113"/>
        <v>4.6971646421508648E-3</v>
      </c>
      <c r="I7267" s="262"/>
      <c r="J7267" s="266">
        <v>7265</v>
      </c>
      <c r="K7267">
        <v>4.6971646421508648E-3</v>
      </c>
      <c r="L7267" s="267">
        <v>1.4678329063322254E-2</v>
      </c>
    </row>
    <row r="7268" spans="1:12" ht="14.4" x14ac:dyDescent="0.3">
      <c r="A7268" s="8">
        <v>33602</v>
      </c>
      <c r="B7268" s="260">
        <v>406.48998999999998</v>
      </c>
      <c r="C7268" s="260">
        <v>415.14001500000001</v>
      </c>
      <c r="D7268" s="260">
        <v>406.48998999999998</v>
      </c>
      <c r="E7268" s="260">
        <v>415.14001500000001</v>
      </c>
      <c r="F7268" s="261">
        <v>415.14001500000001</v>
      </c>
      <c r="G7268" s="260">
        <v>245600000</v>
      </c>
      <c r="H7268" s="263">
        <f t="shared" si="113"/>
        <v>2.1355174413710015E-2</v>
      </c>
      <c r="I7268" s="262"/>
      <c r="J7268" s="266">
        <v>7266</v>
      </c>
      <c r="K7268">
        <v>2.1355174413710015E-2</v>
      </c>
      <c r="L7268" s="267">
        <v>1.4685678297270518E-2</v>
      </c>
    </row>
    <row r="7269" spans="1:12" ht="14.4" x14ac:dyDescent="0.3">
      <c r="A7269" s="8">
        <v>33599</v>
      </c>
      <c r="B7269" s="260">
        <v>404.83999599999999</v>
      </c>
      <c r="C7269" s="260">
        <v>406.57998700000002</v>
      </c>
      <c r="D7269" s="260">
        <v>404.58999599999999</v>
      </c>
      <c r="E7269" s="260">
        <v>406.459991</v>
      </c>
      <c r="F7269" s="261">
        <v>406.459991</v>
      </c>
      <c r="G7269" s="260">
        <v>157950000</v>
      </c>
      <c r="H7269" s="263">
        <f t="shared" si="113"/>
        <v>4.0015685604344719E-3</v>
      </c>
      <c r="I7269" s="262"/>
      <c r="J7269" s="266">
        <v>7267</v>
      </c>
      <c r="K7269">
        <v>4.0015685604344719E-3</v>
      </c>
      <c r="L7269" s="267">
        <v>1.4689789583055866E-2</v>
      </c>
    </row>
    <row r="7270" spans="1:12" ht="14.4" x14ac:dyDescent="0.3">
      <c r="A7270" s="8">
        <v>33598</v>
      </c>
      <c r="B7270" s="260">
        <v>399.32998700000002</v>
      </c>
      <c r="C7270" s="260">
        <v>404.92001299999998</v>
      </c>
      <c r="D7270" s="260">
        <v>399.30999800000001</v>
      </c>
      <c r="E7270" s="260">
        <v>404.83999599999999</v>
      </c>
      <c r="F7270" s="261">
        <v>404.83999599999999</v>
      </c>
      <c r="G7270" s="260">
        <v>149230000</v>
      </c>
      <c r="H7270" s="263">
        <f t="shared" si="113"/>
        <v>1.3798134824269954E-2</v>
      </c>
      <c r="I7270" s="262"/>
      <c r="J7270" s="266">
        <v>7268</v>
      </c>
      <c r="K7270">
        <v>1.3798134824269954E-2</v>
      </c>
      <c r="L7270" s="267">
        <v>1.470460061793873E-2</v>
      </c>
    </row>
    <row r="7271" spans="1:12" ht="14.4" x14ac:dyDescent="0.3">
      <c r="A7271" s="8">
        <v>33596</v>
      </c>
      <c r="B7271" s="260">
        <v>396.82000699999998</v>
      </c>
      <c r="C7271" s="260">
        <v>401.790009</v>
      </c>
      <c r="D7271" s="260">
        <v>396.82000699999998</v>
      </c>
      <c r="E7271" s="260">
        <v>399.32998700000002</v>
      </c>
      <c r="F7271" s="261">
        <v>399.32998700000002</v>
      </c>
      <c r="G7271" s="260">
        <v>162640000</v>
      </c>
      <c r="H7271" s="263">
        <f t="shared" si="113"/>
        <v>6.3252355116259085E-3</v>
      </c>
      <c r="I7271" s="262"/>
      <c r="J7271" s="266">
        <v>7269</v>
      </c>
      <c r="K7271">
        <v>6.3252355116259085E-3</v>
      </c>
      <c r="L7271" s="267">
        <v>1.4708520255679409E-2</v>
      </c>
    </row>
    <row r="7272" spans="1:12" ht="14.4" x14ac:dyDescent="0.3">
      <c r="A7272" s="8">
        <v>33595</v>
      </c>
      <c r="B7272" s="260">
        <v>387.04998799999998</v>
      </c>
      <c r="C7272" s="260">
        <v>397.44000199999999</v>
      </c>
      <c r="D7272" s="260">
        <v>386.959991</v>
      </c>
      <c r="E7272" s="260">
        <v>396.82000699999998</v>
      </c>
      <c r="F7272" s="261">
        <v>396.82000699999998</v>
      </c>
      <c r="G7272" s="260">
        <v>228900000</v>
      </c>
      <c r="H7272" s="263">
        <f t="shared" si="113"/>
        <v>2.5268700321883202E-2</v>
      </c>
      <c r="I7272" s="262"/>
      <c r="J7272" s="266">
        <v>7270</v>
      </c>
      <c r="K7272">
        <v>2.5268700321883202E-2</v>
      </c>
      <c r="L7272" s="267">
        <v>1.4714069723394013E-2</v>
      </c>
    </row>
    <row r="7273" spans="1:12" ht="14.4" x14ac:dyDescent="0.3">
      <c r="A7273" s="8">
        <v>33592</v>
      </c>
      <c r="B7273" s="260">
        <v>382.51998900000001</v>
      </c>
      <c r="C7273" s="260">
        <v>388.23998999999998</v>
      </c>
      <c r="D7273" s="260">
        <v>382.51998900000001</v>
      </c>
      <c r="E7273" s="260">
        <v>387.040009</v>
      </c>
      <c r="F7273" s="261">
        <v>387.040009</v>
      </c>
      <c r="G7273" s="260">
        <v>316140000</v>
      </c>
      <c r="H7273" s="263">
        <f t="shared" si="113"/>
        <v>1.1816428238995867E-2</v>
      </c>
      <c r="I7273" s="262"/>
      <c r="J7273" s="266">
        <v>7271</v>
      </c>
      <c r="K7273">
        <v>1.1816428238995867E-2</v>
      </c>
      <c r="L7273" s="267">
        <v>1.4722223437005603E-2</v>
      </c>
    </row>
    <row r="7274" spans="1:12" ht="14.4" x14ac:dyDescent="0.3">
      <c r="A7274" s="8">
        <v>33591</v>
      </c>
      <c r="B7274" s="260">
        <v>383.459991</v>
      </c>
      <c r="C7274" s="260">
        <v>383.459991</v>
      </c>
      <c r="D7274" s="260">
        <v>380.64001500000001</v>
      </c>
      <c r="E7274" s="260">
        <v>382.51998900000001</v>
      </c>
      <c r="F7274" s="261">
        <v>382.51998900000001</v>
      </c>
      <c r="G7274" s="260">
        <v>199330000</v>
      </c>
      <c r="H7274" s="263">
        <f t="shared" si="113"/>
        <v>-2.5034473048452604E-3</v>
      </c>
      <c r="I7274" s="262"/>
      <c r="J7274" s="266">
        <v>7272</v>
      </c>
      <c r="K7274">
        <v>-2.5034473048452604E-3</v>
      </c>
      <c r="L7274" s="267">
        <v>1.4756963384597298E-2</v>
      </c>
    </row>
    <row r="7275" spans="1:12" ht="14.4" x14ac:dyDescent="0.3">
      <c r="A7275" s="8">
        <v>33590</v>
      </c>
      <c r="B7275" s="260">
        <v>382.73998999999998</v>
      </c>
      <c r="C7275" s="260">
        <v>383.51001000000002</v>
      </c>
      <c r="D7275" s="260">
        <v>380.88000499999998</v>
      </c>
      <c r="E7275" s="260">
        <v>383.48001099999999</v>
      </c>
      <c r="F7275" s="261">
        <v>383.48001099999999</v>
      </c>
      <c r="G7275" s="260">
        <v>192410000</v>
      </c>
      <c r="H7275" s="263">
        <f t="shared" si="113"/>
        <v>1.9334823100142029E-3</v>
      </c>
      <c r="I7275" s="262"/>
      <c r="J7275" s="266">
        <v>7273</v>
      </c>
      <c r="K7275">
        <v>1.9334823100142029E-3</v>
      </c>
      <c r="L7275" s="267">
        <v>1.4776856245596059E-2</v>
      </c>
    </row>
    <row r="7276" spans="1:12" ht="14.4" x14ac:dyDescent="0.3">
      <c r="A7276" s="8">
        <v>33589</v>
      </c>
      <c r="B7276" s="260">
        <v>384.459991</v>
      </c>
      <c r="C7276" s="260">
        <v>385.04998799999998</v>
      </c>
      <c r="D7276" s="260">
        <v>382.60000600000001</v>
      </c>
      <c r="E7276" s="260">
        <v>382.73998999999998</v>
      </c>
      <c r="F7276" s="261">
        <v>382.73998999999998</v>
      </c>
      <c r="G7276" s="260">
        <v>191310000</v>
      </c>
      <c r="H7276" s="263">
        <f t="shared" si="113"/>
        <v>-4.4738101239773084E-3</v>
      </c>
      <c r="I7276" s="262"/>
      <c r="J7276" s="266">
        <v>7274</v>
      </c>
      <c r="K7276">
        <v>-4.4738101239773084E-3</v>
      </c>
      <c r="L7276" s="267">
        <v>1.4779103429106568E-2</v>
      </c>
    </row>
    <row r="7277" spans="1:12" ht="14.4" x14ac:dyDescent="0.3">
      <c r="A7277" s="8">
        <v>33588</v>
      </c>
      <c r="B7277" s="260">
        <v>384.48001099999999</v>
      </c>
      <c r="C7277" s="260">
        <v>385.83999599999999</v>
      </c>
      <c r="D7277" s="260">
        <v>384.36999500000002</v>
      </c>
      <c r="E7277" s="260">
        <v>384.459991</v>
      </c>
      <c r="F7277" s="261">
        <v>384.459991</v>
      </c>
      <c r="G7277" s="260">
        <v>173080000</v>
      </c>
      <c r="H7277" s="263">
        <f t="shared" si="113"/>
        <v>-2.6035841480444922E-5</v>
      </c>
      <c r="I7277" s="262"/>
      <c r="J7277" s="266">
        <v>7275</v>
      </c>
      <c r="K7277">
        <v>-2.6035841480444922E-5</v>
      </c>
      <c r="L7277" s="267">
        <v>1.4784290864184198E-2</v>
      </c>
    </row>
    <row r="7278" spans="1:12" ht="14.4" x14ac:dyDescent="0.3">
      <c r="A7278" s="8">
        <v>33585</v>
      </c>
      <c r="B7278" s="260">
        <v>381.54998799999998</v>
      </c>
      <c r="C7278" s="260">
        <v>385.040009</v>
      </c>
      <c r="D7278" s="260">
        <v>381.54998799999998</v>
      </c>
      <c r="E7278" s="260">
        <v>384.47000100000002</v>
      </c>
      <c r="F7278" s="261">
        <v>384.47000100000002</v>
      </c>
      <c r="G7278" s="260">
        <v>194470000</v>
      </c>
      <c r="H7278" s="263">
        <f t="shared" si="113"/>
        <v>7.6530286773329424E-3</v>
      </c>
      <c r="I7278" s="262"/>
      <c r="J7278" s="266">
        <v>7276</v>
      </c>
      <c r="K7278">
        <v>7.6530286773329424E-3</v>
      </c>
      <c r="L7278" s="267">
        <v>1.4816622810295081E-2</v>
      </c>
    </row>
    <row r="7279" spans="1:12" ht="14.4" x14ac:dyDescent="0.3">
      <c r="A7279" s="8">
        <v>33584</v>
      </c>
      <c r="B7279" s="260">
        <v>377.70001200000002</v>
      </c>
      <c r="C7279" s="260">
        <v>381.61999500000002</v>
      </c>
      <c r="D7279" s="260">
        <v>377.70001200000002</v>
      </c>
      <c r="E7279" s="260">
        <v>381.54998799999998</v>
      </c>
      <c r="F7279" s="261">
        <v>381.54998799999998</v>
      </c>
      <c r="G7279" s="260">
        <v>192950000</v>
      </c>
      <c r="H7279" s="263">
        <f t="shared" si="113"/>
        <v>1.0193211219701973E-2</v>
      </c>
      <c r="I7279" s="262"/>
      <c r="J7279" s="266">
        <v>7277</v>
      </c>
      <c r="K7279">
        <v>1.0193211219701973E-2</v>
      </c>
      <c r="L7279" s="267">
        <v>1.4827297119582786E-2</v>
      </c>
    </row>
    <row r="7280" spans="1:12" ht="14.4" x14ac:dyDescent="0.3">
      <c r="A7280" s="8">
        <v>33583</v>
      </c>
      <c r="B7280" s="260">
        <v>377.89999399999999</v>
      </c>
      <c r="C7280" s="260">
        <v>379.42001299999998</v>
      </c>
      <c r="D7280" s="260">
        <v>374.77999899999998</v>
      </c>
      <c r="E7280" s="260">
        <v>377.70001200000002</v>
      </c>
      <c r="F7280" s="261">
        <v>377.70001200000002</v>
      </c>
      <c r="G7280" s="260">
        <v>207430000</v>
      </c>
      <c r="H7280" s="263">
        <f t="shared" si="113"/>
        <v>-5.2919291657881648E-4</v>
      </c>
      <c r="I7280" s="262"/>
      <c r="J7280" s="266">
        <v>7278</v>
      </c>
      <c r="K7280">
        <v>-5.2919291657881648E-4</v>
      </c>
      <c r="L7280" s="267">
        <v>1.4828497403598739E-2</v>
      </c>
    </row>
    <row r="7281" spans="1:12" ht="14.4" x14ac:dyDescent="0.3">
      <c r="A7281" s="8">
        <v>33582</v>
      </c>
      <c r="B7281" s="260">
        <v>378.26001000000002</v>
      </c>
      <c r="C7281" s="260">
        <v>379.57000699999998</v>
      </c>
      <c r="D7281" s="260">
        <v>376.64001500000001</v>
      </c>
      <c r="E7281" s="260">
        <v>377.89999399999999</v>
      </c>
      <c r="F7281" s="261">
        <v>377.89999399999999</v>
      </c>
      <c r="G7281" s="260">
        <v>192920000</v>
      </c>
      <c r="H7281" s="263">
        <f t="shared" si="113"/>
        <v>-9.5176859959378226E-4</v>
      </c>
      <c r="I7281" s="262"/>
      <c r="J7281" s="266">
        <v>7279</v>
      </c>
      <c r="K7281">
        <v>-9.5176859959378226E-4</v>
      </c>
      <c r="L7281" s="267">
        <v>1.4840144418515848E-2</v>
      </c>
    </row>
    <row r="7282" spans="1:12" ht="14.4" x14ac:dyDescent="0.3">
      <c r="A7282" s="8">
        <v>33581</v>
      </c>
      <c r="B7282" s="260">
        <v>379.08999599999999</v>
      </c>
      <c r="C7282" s="260">
        <v>381.42001299999998</v>
      </c>
      <c r="D7282" s="260">
        <v>377.67001299999998</v>
      </c>
      <c r="E7282" s="260">
        <v>378.26001000000002</v>
      </c>
      <c r="F7282" s="261">
        <v>378.26001000000002</v>
      </c>
      <c r="G7282" s="260">
        <v>174760000</v>
      </c>
      <c r="H7282" s="263">
        <f t="shared" si="113"/>
        <v>-2.2157636156829421E-3</v>
      </c>
      <c r="I7282" s="262"/>
      <c r="J7282" s="266">
        <v>7280</v>
      </c>
      <c r="K7282">
        <v>-2.2157636156829421E-3</v>
      </c>
      <c r="L7282" s="267">
        <v>1.4852773562122789E-2</v>
      </c>
    </row>
    <row r="7283" spans="1:12" ht="14.4" x14ac:dyDescent="0.3">
      <c r="A7283" s="8">
        <v>33578</v>
      </c>
      <c r="B7283" s="260">
        <v>377.39001500000001</v>
      </c>
      <c r="C7283" s="260">
        <v>382.39001500000001</v>
      </c>
      <c r="D7283" s="260">
        <v>375.41000400000001</v>
      </c>
      <c r="E7283" s="260">
        <v>379.10000600000001</v>
      </c>
      <c r="F7283" s="261">
        <v>379.10000600000001</v>
      </c>
      <c r="G7283" s="260">
        <v>199160000</v>
      </c>
      <c r="H7283" s="263">
        <f t="shared" si="113"/>
        <v>4.5310976232373354E-3</v>
      </c>
      <c r="I7283" s="262"/>
      <c r="J7283" s="266">
        <v>7281</v>
      </c>
      <c r="K7283">
        <v>4.5310976232373354E-3</v>
      </c>
      <c r="L7283" s="267">
        <v>1.4854437913976401E-2</v>
      </c>
    </row>
    <row r="7284" spans="1:12" ht="14.4" x14ac:dyDescent="0.3">
      <c r="A7284" s="8">
        <v>33577</v>
      </c>
      <c r="B7284" s="260">
        <v>380.07000699999998</v>
      </c>
      <c r="C7284" s="260">
        <v>380.07000699999998</v>
      </c>
      <c r="D7284" s="260">
        <v>376.57998700000002</v>
      </c>
      <c r="E7284" s="260">
        <v>377.39001500000001</v>
      </c>
      <c r="F7284" s="261">
        <v>377.39001500000001</v>
      </c>
      <c r="G7284" s="260">
        <v>166350000</v>
      </c>
      <c r="H7284" s="263">
        <f t="shared" si="113"/>
        <v>-7.0513114706259108E-3</v>
      </c>
      <c r="I7284" s="262"/>
      <c r="J7284" s="266">
        <v>7282</v>
      </c>
      <c r="K7284">
        <v>-7.0513114706259108E-3</v>
      </c>
      <c r="L7284" s="267">
        <v>1.4858704043083077E-2</v>
      </c>
    </row>
    <row r="7285" spans="1:12" ht="14.4" x14ac:dyDescent="0.3">
      <c r="A7285" s="8">
        <v>33576</v>
      </c>
      <c r="B7285" s="260">
        <v>380.959991</v>
      </c>
      <c r="C7285" s="260">
        <v>381.51001000000002</v>
      </c>
      <c r="D7285" s="260">
        <v>378.07000699999998</v>
      </c>
      <c r="E7285" s="260">
        <v>380.07000699999998</v>
      </c>
      <c r="F7285" s="261">
        <v>380.07000699999998</v>
      </c>
      <c r="G7285" s="260">
        <v>187960000</v>
      </c>
      <c r="H7285" s="263">
        <f t="shared" si="113"/>
        <v>-2.3361613319652424E-3</v>
      </c>
      <c r="I7285" s="262"/>
      <c r="J7285" s="266">
        <v>7283</v>
      </c>
      <c r="K7285">
        <v>-2.3361613319652424E-3</v>
      </c>
      <c r="L7285" s="267">
        <v>1.487500178512214E-2</v>
      </c>
    </row>
    <row r="7286" spans="1:12" ht="14.4" x14ac:dyDescent="0.3">
      <c r="A7286" s="8">
        <v>33575</v>
      </c>
      <c r="B7286" s="260">
        <v>381.39999399999999</v>
      </c>
      <c r="C7286" s="260">
        <v>381.48001099999999</v>
      </c>
      <c r="D7286" s="260">
        <v>379.92001299999998</v>
      </c>
      <c r="E7286" s="260">
        <v>380.959991</v>
      </c>
      <c r="F7286" s="261">
        <v>380.959991</v>
      </c>
      <c r="G7286" s="260">
        <v>187230000</v>
      </c>
      <c r="H7286" s="263">
        <f t="shared" si="113"/>
        <v>-1.153652351656802E-3</v>
      </c>
      <c r="I7286" s="262"/>
      <c r="J7286" s="266">
        <v>7284</v>
      </c>
      <c r="K7286">
        <v>-1.153652351656802E-3</v>
      </c>
      <c r="L7286" s="267">
        <v>1.4879353553993183E-2</v>
      </c>
    </row>
    <row r="7287" spans="1:12" ht="14.4" x14ac:dyDescent="0.3">
      <c r="A7287" s="8">
        <v>33574</v>
      </c>
      <c r="B7287" s="260">
        <v>375.10998499999999</v>
      </c>
      <c r="C7287" s="260">
        <v>381.39999399999999</v>
      </c>
      <c r="D7287" s="260">
        <v>371.35998499999999</v>
      </c>
      <c r="E7287" s="260">
        <v>381.39999399999999</v>
      </c>
      <c r="F7287" s="261">
        <v>381.39999399999999</v>
      </c>
      <c r="G7287" s="260">
        <v>188410000</v>
      </c>
      <c r="H7287" s="263">
        <f t="shared" si="113"/>
        <v>1.6470318702440298E-2</v>
      </c>
      <c r="I7287" s="262"/>
      <c r="J7287" s="266">
        <v>7285</v>
      </c>
      <c r="K7287">
        <v>1.6470318702440298E-2</v>
      </c>
      <c r="L7287" s="267">
        <v>1.4903265095486383E-2</v>
      </c>
    </row>
    <row r="7288" spans="1:12" ht="14.4" x14ac:dyDescent="0.3">
      <c r="A7288" s="8">
        <v>33571</v>
      </c>
      <c r="B7288" s="260">
        <v>376.54998799999998</v>
      </c>
      <c r="C7288" s="260">
        <v>376.54998799999998</v>
      </c>
      <c r="D7288" s="260">
        <v>374.64999399999999</v>
      </c>
      <c r="E7288" s="260">
        <v>375.22000100000002</v>
      </c>
      <c r="F7288" s="261">
        <v>375.22000100000002</v>
      </c>
      <c r="G7288" s="260">
        <v>76830000</v>
      </c>
      <c r="H7288" s="263">
        <f t="shared" si="113"/>
        <v>-3.5320330431134156E-3</v>
      </c>
      <c r="I7288" s="262"/>
      <c r="J7288" s="266">
        <v>7286</v>
      </c>
      <c r="K7288">
        <v>-3.5320330431134156E-3</v>
      </c>
      <c r="L7288" s="267">
        <v>1.4922968247151563E-2</v>
      </c>
    </row>
    <row r="7289" spans="1:12" ht="14.4" x14ac:dyDescent="0.3">
      <c r="A7289" s="8">
        <v>33569</v>
      </c>
      <c r="B7289" s="260">
        <v>377.959991</v>
      </c>
      <c r="C7289" s="260">
        <v>378.10998499999999</v>
      </c>
      <c r="D7289" s="260">
        <v>375.98001099999999</v>
      </c>
      <c r="E7289" s="260">
        <v>376.54998799999998</v>
      </c>
      <c r="F7289" s="261">
        <v>376.54998799999998</v>
      </c>
      <c r="G7289" s="260">
        <v>167720000</v>
      </c>
      <c r="H7289" s="263">
        <f t="shared" si="113"/>
        <v>-3.7305615239048343E-3</v>
      </c>
      <c r="I7289" s="262"/>
      <c r="J7289" s="266">
        <v>7287</v>
      </c>
      <c r="K7289">
        <v>-3.7305615239048343E-3</v>
      </c>
      <c r="L7289" s="267">
        <v>1.4930152664810414E-2</v>
      </c>
    </row>
    <row r="7290" spans="1:12" ht="14.4" x14ac:dyDescent="0.3">
      <c r="A7290" s="8">
        <v>33568</v>
      </c>
      <c r="B7290" s="260">
        <v>375.33999599999999</v>
      </c>
      <c r="C7290" s="260">
        <v>378.290009</v>
      </c>
      <c r="D7290" s="260">
        <v>371.63000499999998</v>
      </c>
      <c r="E7290" s="260">
        <v>377.959991</v>
      </c>
      <c r="F7290" s="261">
        <v>377.959991</v>
      </c>
      <c r="G7290" s="260">
        <v>213810000</v>
      </c>
      <c r="H7290" s="263">
        <f t="shared" si="113"/>
        <v>6.9803245801708198E-3</v>
      </c>
      <c r="I7290" s="262"/>
      <c r="J7290" s="266">
        <v>7288</v>
      </c>
      <c r="K7290">
        <v>6.9803245801708198E-3</v>
      </c>
      <c r="L7290" s="267">
        <v>1.4933956380320614E-2</v>
      </c>
    </row>
    <row r="7291" spans="1:12" ht="14.4" x14ac:dyDescent="0.3">
      <c r="A7291" s="8">
        <v>33567</v>
      </c>
      <c r="B7291" s="260">
        <v>376.14001500000001</v>
      </c>
      <c r="C7291" s="260">
        <v>377.07000699999998</v>
      </c>
      <c r="D7291" s="260">
        <v>374</v>
      </c>
      <c r="E7291" s="260">
        <v>375.33999599999999</v>
      </c>
      <c r="F7291" s="261">
        <v>375.33999599999999</v>
      </c>
      <c r="G7291" s="260">
        <v>175870000</v>
      </c>
      <c r="H7291" s="263">
        <f t="shared" si="113"/>
        <v>-2.1269180839481282E-3</v>
      </c>
      <c r="I7291" s="262"/>
      <c r="J7291" s="266">
        <v>7289</v>
      </c>
      <c r="K7291">
        <v>-2.1269180839481282E-3</v>
      </c>
      <c r="L7291" s="267">
        <v>1.4936090275087154E-2</v>
      </c>
    </row>
    <row r="7292" spans="1:12" ht="14.4" x14ac:dyDescent="0.3">
      <c r="A7292" s="8">
        <v>33564</v>
      </c>
      <c r="B7292" s="260">
        <v>380.04998799999998</v>
      </c>
      <c r="C7292" s="260">
        <v>380.04998799999998</v>
      </c>
      <c r="D7292" s="260">
        <v>374.51998900000001</v>
      </c>
      <c r="E7292" s="260">
        <v>376.14001500000001</v>
      </c>
      <c r="F7292" s="261">
        <v>376.14001500000001</v>
      </c>
      <c r="G7292" s="260">
        <v>188240000</v>
      </c>
      <c r="H7292" s="263">
        <f t="shared" si="113"/>
        <v>-1.031411624645644E-2</v>
      </c>
      <c r="I7292" s="262"/>
      <c r="J7292" s="266">
        <v>7290</v>
      </c>
      <c r="K7292">
        <v>-1.031411624645644E-2</v>
      </c>
      <c r="L7292" s="267">
        <v>1.4951227451709995E-2</v>
      </c>
    </row>
    <row r="7293" spans="1:12" ht="14.4" x14ac:dyDescent="0.3">
      <c r="A7293" s="8">
        <v>33563</v>
      </c>
      <c r="B7293" s="260">
        <v>378.52999899999998</v>
      </c>
      <c r="C7293" s="260">
        <v>381.11999500000002</v>
      </c>
      <c r="D7293" s="260">
        <v>377.41000400000001</v>
      </c>
      <c r="E7293" s="260">
        <v>380.05999800000001</v>
      </c>
      <c r="F7293" s="261">
        <v>380.05999800000001</v>
      </c>
      <c r="G7293" s="260">
        <v>195130000</v>
      </c>
      <c r="H7293" s="263">
        <f t="shared" si="113"/>
        <v>4.0419491296382884E-3</v>
      </c>
      <c r="I7293" s="262"/>
      <c r="J7293" s="266">
        <v>7291</v>
      </c>
      <c r="K7293">
        <v>4.0419491296382884E-3</v>
      </c>
      <c r="L7293" s="267">
        <v>1.4952332872656706E-2</v>
      </c>
    </row>
    <row r="7294" spans="1:12" ht="14.4" x14ac:dyDescent="0.3">
      <c r="A7294" s="8">
        <v>33562</v>
      </c>
      <c r="B7294" s="260">
        <v>379.42001299999998</v>
      </c>
      <c r="C7294" s="260">
        <v>381.51001000000002</v>
      </c>
      <c r="D7294" s="260">
        <v>377.83999599999999</v>
      </c>
      <c r="E7294" s="260">
        <v>378.52999899999998</v>
      </c>
      <c r="F7294" s="261">
        <v>378.52999899999998</v>
      </c>
      <c r="G7294" s="260">
        <v>192760000</v>
      </c>
      <c r="H7294" s="263">
        <f t="shared" si="113"/>
        <v>-2.3457223380570803E-3</v>
      </c>
      <c r="I7294" s="262"/>
      <c r="J7294" s="266">
        <v>7292</v>
      </c>
      <c r="K7294">
        <v>-2.3457223380570803E-3</v>
      </c>
      <c r="L7294" s="267">
        <v>1.4955773316977115E-2</v>
      </c>
    </row>
    <row r="7295" spans="1:12" ht="14.4" x14ac:dyDescent="0.3">
      <c r="A7295" s="8">
        <v>33561</v>
      </c>
      <c r="B7295" s="260">
        <v>385.23998999999998</v>
      </c>
      <c r="C7295" s="260">
        <v>385.23998999999998</v>
      </c>
      <c r="D7295" s="260">
        <v>374.89999399999999</v>
      </c>
      <c r="E7295" s="260">
        <v>379.42001299999998</v>
      </c>
      <c r="F7295" s="261">
        <v>379.42001299999998</v>
      </c>
      <c r="G7295" s="260">
        <v>243880000</v>
      </c>
      <c r="H7295" s="263">
        <f t="shared" si="113"/>
        <v>-1.5107406165180293E-2</v>
      </c>
      <c r="I7295" s="262"/>
      <c r="J7295" s="266">
        <v>7293</v>
      </c>
      <c r="K7295">
        <v>-1.5107406165180293E-2</v>
      </c>
      <c r="L7295" s="267">
        <v>1.4966787413428179E-2</v>
      </c>
    </row>
    <row r="7296" spans="1:12" ht="14.4" x14ac:dyDescent="0.3">
      <c r="A7296" s="8">
        <v>33560</v>
      </c>
      <c r="B7296" s="260">
        <v>382.61999500000002</v>
      </c>
      <c r="C7296" s="260">
        <v>385.39999399999999</v>
      </c>
      <c r="D7296" s="260">
        <v>379.70001200000002</v>
      </c>
      <c r="E7296" s="260">
        <v>385.23998999999998</v>
      </c>
      <c r="F7296" s="261">
        <v>385.23998999999998</v>
      </c>
      <c r="G7296" s="260">
        <v>241940000</v>
      </c>
      <c r="H7296" s="263">
        <f t="shared" si="113"/>
        <v>6.8475119811758928E-3</v>
      </c>
      <c r="I7296" s="262"/>
      <c r="J7296" s="266">
        <v>7294</v>
      </c>
      <c r="K7296">
        <v>6.8475119811758928E-3</v>
      </c>
      <c r="L7296" s="267">
        <v>1.4980414158696486E-2</v>
      </c>
    </row>
    <row r="7297" spans="1:12" ht="14.4" x14ac:dyDescent="0.3">
      <c r="A7297" s="8">
        <v>33557</v>
      </c>
      <c r="B7297" s="260">
        <v>397.14999399999999</v>
      </c>
      <c r="C7297" s="260">
        <v>397.16000400000001</v>
      </c>
      <c r="D7297" s="260">
        <v>382.61999500000002</v>
      </c>
      <c r="E7297" s="260">
        <v>382.61999500000002</v>
      </c>
      <c r="F7297" s="261">
        <v>382.61999500000002</v>
      </c>
      <c r="G7297" s="260">
        <v>239690000</v>
      </c>
      <c r="H7297" s="263">
        <f t="shared" si="113"/>
        <v>-3.658567095433464E-2</v>
      </c>
      <c r="I7297" s="262"/>
      <c r="J7297" s="266">
        <v>7295</v>
      </c>
      <c r="K7297">
        <v>-3.658567095433464E-2</v>
      </c>
      <c r="L7297" s="267">
        <v>1.4985846408680335E-2</v>
      </c>
    </row>
    <row r="7298" spans="1:12" ht="14.4" x14ac:dyDescent="0.3">
      <c r="A7298" s="8">
        <v>33556</v>
      </c>
      <c r="B7298" s="260">
        <v>397.41000400000001</v>
      </c>
      <c r="C7298" s="260">
        <v>398.22000100000002</v>
      </c>
      <c r="D7298" s="260">
        <v>395.85000600000001</v>
      </c>
      <c r="E7298" s="260">
        <v>397.14999399999999</v>
      </c>
      <c r="F7298" s="261">
        <v>397.14999399999999</v>
      </c>
      <c r="G7298" s="260">
        <v>200030000</v>
      </c>
      <c r="H7298" s="263">
        <f t="shared" si="113"/>
        <v>-6.5426133560548844E-4</v>
      </c>
      <c r="I7298" s="262"/>
      <c r="J7298" s="266">
        <v>7296</v>
      </c>
      <c r="K7298">
        <v>-6.5426133560548844E-4</v>
      </c>
      <c r="L7298" s="267">
        <v>1.500990563117803E-2</v>
      </c>
    </row>
    <row r="7299" spans="1:12" ht="14.4" x14ac:dyDescent="0.3">
      <c r="A7299" s="8">
        <v>33555</v>
      </c>
      <c r="B7299" s="260">
        <v>396.73998999999998</v>
      </c>
      <c r="C7299" s="260">
        <v>397.42001299999998</v>
      </c>
      <c r="D7299" s="260">
        <v>394.01001000000002</v>
      </c>
      <c r="E7299" s="260">
        <v>397.41000400000001</v>
      </c>
      <c r="F7299" s="261">
        <v>397.41000400000001</v>
      </c>
      <c r="G7299" s="260">
        <v>184480000</v>
      </c>
      <c r="H7299" s="263">
        <f t="shared" si="113"/>
        <v>1.6887987520492638E-3</v>
      </c>
      <c r="I7299" s="262"/>
      <c r="J7299" s="266">
        <v>7297</v>
      </c>
      <c r="K7299">
        <v>1.6887987520492638E-3</v>
      </c>
      <c r="L7299" s="267">
        <v>1.5024380136833127E-2</v>
      </c>
    </row>
    <row r="7300" spans="1:12" ht="14.4" x14ac:dyDescent="0.3">
      <c r="A7300" s="8">
        <v>33554</v>
      </c>
      <c r="B7300" s="260">
        <v>393.11999500000002</v>
      </c>
      <c r="C7300" s="260">
        <v>397.13000499999998</v>
      </c>
      <c r="D7300" s="260">
        <v>393.11999500000002</v>
      </c>
      <c r="E7300" s="260">
        <v>396.73998999999998</v>
      </c>
      <c r="F7300" s="261">
        <v>396.73998999999998</v>
      </c>
      <c r="G7300" s="260">
        <v>198610000</v>
      </c>
      <c r="H7300" s="263">
        <f t="shared" ref="H7300:H7363" si="114">(F7300-F7301)/F7301</f>
        <v>9.2083716067404824E-3</v>
      </c>
      <c r="I7300" s="262"/>
      <c r="J7300" s="266">
        <v>7298</v>
      </c>
      <c r="K7300">
        <v>9.2083716067404824E-3</v>
      </c>
      <c r="L7300" s="267">
        <v>1.5036906047522225E-2</v>
      </c>
    </row>
    <row r="7301" spans="1:12" ht="14.4" x14ac:dyDescent="0.3">
      <c r="A7301" s="8">
        <v>33553</v>
      </c>
      <c r="B7301" s="260">
        <v>392.89999399999999</v>
      </c>
      <c r="C7301" s="260">
        <v>393.57000699999998</v>
      </c>
      <c r="D7301" s="260">
        <v>392.32000699999998</v>
      </c>
      <c r="E7301" s="260">
        <v>393.11999500000002</v>
      </c>
      <c r="F7301" s="261">
        <v>393.11999500000002</v>
      </c>
      <c r="G7301" s="260">
        <v>128920000</v>
      </c>
      <c r="H7301" s="263">
        <f t="shared" si="114"/>
        <v>5.8535465707880571E-4</v>
      </c>
      <c r="I7301" s="262"/>
      <c r="J7301" s="266">
        <v>7299</v>
      </c>
      <c r="K7301">
        <v>5.8535465707880571E-4</v>
      </c>
      <c r="L7301" s="267">
        <v>1.5038774615808478E-2</v>
      </c>
    </row>
    <row r="7302" spans="1:12" ht="14.4" x14ac:dyDescent="0.3">
      <c r="A7302" s="8">
        <v>33550</v>
      </c>
      <c r="B7302" s="260">
        <v>393.72000100000002</v>
      </c>
      <c r="C7302" s="260">
        <v>396.42999300000002</v>
      </c>
      <c r="D7302" s="260">
        <v>392.42001299999998</v>
      </c>
      <c r="E7302" s="260">
        <v>392.89001500000001</v>
      </c>
      <c r="F7302" s="261">
        <v>392.89001500000001</v>
      </c>
      <c r="G7302" s="260">
        <v>183260000</v>
      </c>
      <c r="H7302" s="263">
        <f t="shared" si="114"/>
        <v>-2.1080615612413841E-3</v>
      </c>
      <c r="I7302" s="262"/>
      <c r="J7302" s="266">
        <v>7300</v>
      </c>
      <c r="K7302">
        <v>-2.1080615612413841E-3</v>
      </c>
      <c r="L7302" s="267">
        <v>1.5046261260593417E-2</v>
      </c>
    </row>
    <row r="7303" spans="1:12" ht="14.4" x14ac:dyDescent="0.3">
      <c r="A7303" s="8">
        <v>33549</v>
      </c>
      <c r="B7303" s="260">
        <v>389.97000100000002</v>
      </c>
      <c r="C7303" s="260">
        <v>393.72000100000002</v>
      </c>
      <c r="D7303" s="260">
        <v>389.97000100000002</v>
      </c>
      <c r="E7303" s="260">
        <v>393.72000100000002</v>
      </c>
      <c r="F7303" s="261">
        <v>393.72000100000002</v>
      </c>
      <c r="G7303" s="260">
        <v>205480000</v>
      </c>
      <c r="H7303" s="263">
        <f t="shared" si="114"/>
        <v>9.6161242925965479E-3</v>
      </c>
      <c r="I7303" s="262"/>
      <c r="J7303" s="266">
        <v>7301</v>
      </c>
      <c r="K7303">
        <v>9.6161242925965479E-3</v>
      </c>
      <c r="L7303" s="267">
        <v>1.5096498512345236E-2</v>
      </c>
    </row>
    <row r="7304" spans="1:12" ht="14.4" x14ac:dyDescent="0.3">
      <c r="A7304" s="8">
        <v>33548</v>
      </c>
      <c r="B7304" s="260">
        <v>388.709991</v>
      </c>
      <c r="C7304" s="260">
        <v>389.97000100000002</v>
      </c>
      <c r="D7304" s="260">
        <v>387.57998700000002</v>
      </c>
      <c r="E7304" s="260">
        <v>389.97000100000002</v>
      </c>
      <c r="F7304" s="261">
        <v>389.97000100000002</v>
      </c>
      <c r="G7304" s="260">
        <v>167440000</v>
      </c>
      <c r="H7304" s="263">
        <f t="shared" si="114"/>
        <v>3.2415168870717874E-3</v>
      </c>
      <c r="I7304" s="262"/>
      <c r="J7304" s="266">
        <v>7302</v>
      </c>
      <c r="K7304">
        <v>3.2415168870717874E-3</v>
      </c>
      <c r="L7304" s="267">
        <v>1.5097438962210254E-2</v>
      </c>
    </row>
    <row r="7305" spans="1:12" ht="14.4" x14ac:dyDescent="0.3">
      <c r="A7305" s="8">
        <v>33547</v>
      </c>
      <c r="B7305" s="260">
        <v>390.27999899999998</v>
      </c>
      <c r="C7305" s="260">
        <v>392.17001299999998</v>
      </c>
      <c r="D7305" s="260">
        <v>388.19000199999999</v>
      </c>
      <c r="E7305" s="260">
        <v>388.709991</v>
      </c>
      <c r="F7305" s="261">
        <v>388.709991</v>
      </c>
      <c r="G7305" s="260">
        <v>172090000</v>
      </c>
      <c r="H7305" s="263">
        <f t="shared" si="114"/>
        <v>-4.0227734037684391E-3</v>
      </c>
      <c r="I7305" s="262"/>
      <c r="J7305" s="266">
        <v>7303</v>
      </c>
      <c r="K7305">
        <v>-4.0227734037684391E-3</v>
      </c>
      <c r="L7305" s="267">
        <v>1.5104327829756783E-2</v>
      </c>
    </row>
    <row r="7306" spans="1:12" ht="14.4" x14ac:dyDescent="0.3">
      <c r="A7306" s="8">
        <v>33546</v>
      </c>
      <c r="B7306" s="260">
        <v>391.290009</v>
      </c>
      <c r="C7306" s="260">
        <v>391.290009</v>
      </c>
      <c r="D7306" s="260">
        <v>388.08999599999999</v>
      </c>
      <c r="E7306" s="260">
        <v>390.27999899999998</v>
      </c>
      <c r="F7306" s="261">
        <v>390.27999899999998</v>
      </c>
      <c r="G7306" s="260">
        <v>155660000</v>
      </c>
      <c r="H7306" s="263">
        <f t="shared" si="114"/>
        <v>-2.6576918670043882E-3</v>
      </c>
      <c r="I7306" s="262"/>
      <c r="J7306" s="266">
        <v>7304</v>
      </c>
      <c r="K7306">
        <v>-2.6576918670043882E-3</v>
      </c>
      <c r="L7306" s="267">
        <v>1.5106774110032365E-2</v>
      </c>
    </row>
    <row r="7307" spans="1:12" ht="14.4" x14ac:dyDescent="0.3">
      <c r="A7307" s="8">
        <v>33543</v>
      </c>
      <c r="B7307" s="260">
        <v>392.459991</v>
      </c>
      <c r="C7307" s="260">
        <v>395.10000600000001</v>
      </c>
      <c r="D7307" s="260">
        <v>389.67001299999998</v>
      </c>
      <c r="E7307" s="260">
        <v>391.32000699999998</v>
      </c>
      <c r="F7307" s="261">
        <v>391.32000699999998</v>
      </c>
      <c r="G7307" s="260">
        <v>205780000</v>
      </c>
      <c r="H7307" s="263">
        <f t="shared" si="114"/>
        <v>-2.8793603400374965E-3</v>
      </c>
      <c r="I7307" s="262"/>
      <c r="J7307" s="266">
        <v>7305</v>
      </c>
      <c r="K7307">
        <v>-2.8793603400374965E-3</v>
      </c>
      <c r="L7307" s="267">
        <v>1.5109712246510261E-2</v>
      </c>
    </row>
    <row r="7308" spans="1:12" ht="14.4" x14ac:dyDescent="0.3">
      <c r="A7308" s="8">
        <v>33542</v>
      </c>
      <c r="B7308" s="260">
        <v>392.959991</v>
      </c>
      <c r="C7308" s="260">
        <v>392.959991</v>
      </c>
      <c r="D7308" s="260">
        <v>391.57998700000002</v>
      </c>
      <c r="E7308" s="260">
        <v>392.45001200000002</v>
      </c>
      <c r="F7308" s="261">
        <v>392.45001200000002</v>
      </c>
      <c r="G7308" s="260">
        <v>179680000</v>
      </c>
      <c r="H7308" s="263">
        <f t="shared" si="114"/>
        <v>-1.2977886087135702E-3</v>
      </c>
      <c r="I7308" s="262"/>
      <c r="J7308" s="266">
        <v>7306</v>
      </c>
      <c r="K7308">
        <v>-1.2977886087135702E-3</v>
      </c>
      <c r="L7308" s="267">
        <v>1.5121609890334276E-2</v>
      </c>
    </row>
    <row r="7309" spans="1:12" ht="14.4" x14ac:dyDescent="0.3">
      <c r="A7309" s="8">
        <v>33541</v>
      </c>
      <c r="B7309" s="260">
        <v>391.48001099999999</v>
      </c>
      <c r="C7309" s="260">
        <v>393.10998499999999</v>
      </c>
      <c r="D7309" s="260">
        <v>390.77999899999998</v>
      </c>
      <c r="E7309" s="260">
        <v>392.959991</v>
      </c>
      <c r="F7309" s="261">
        <v>392.959991</v>
      </c>
      <c r="G7309" s="260">
        <v>195400000</v>
      </c>
      <c r="H7309" s="263">
        <f t="shared" si="114"/>
        <v>3.7804739920680444E-3</v>
      </c>
      <c r="I7309" s="262"/>
      <c r="J7309" s="266">
        <v>7307</v>
      </c>
      <c r="K7309">
        <v>3.7804739920680444E-3</v>
      </c>
      <c r="L7309" s="267">
        <v>1.5131688258040262E-2</v>
      </c>
    </row>
    <row r="7310" spans="1:12" ht="14.4" x14ac:dyDescent="0.3">
      <c r="A7310" s="8">
        <v>33540</v>
      </c>
      <c r="B7310" s="260">
        <v>389.51998900000001</v>
      </c>
      <c r="C7310" s="260">
        <v>391.70001200000002</v>
      </c>
      <c r="D7310" s="260">
        <v>386.88000499999998</v>
      </c>
      <c r="E7310" s="260">
        <v>391.48001099999999</v>
      </c>
      <c r="F7310" s="261">
        <v>391.48001099999999</v>
      </c>
      <c r="G7310" s="260">
        <v>192810000</v>
      </c>
      <c r="H7310" s="263">
        <f t="shared" si="114"/>
        <v>5.0318906740367073E-3</v>
      </c>
      <c r="I7310" s="262"/>
      <c r="J7310" s="266">
        <v>7308</v>
      </c>
      <c r="K7310">
        <v>5.0318906740367073E-3</v>
      </c>
      <c r="L7310" s="267">
        <v>1.5180646223643341E-2</v>
      </c>
    </row>
    <row r="7311" spans="1:12" ht="14.4" x14ac:dyDescent="0.3">
      <c r="A7311" s="8">
        <v>33539</v>
      </c>
      <c r="B7311" s="260">
        <v>384.20001200000002</v>
      </c>
      <c r="C7311" s="260">
        <v>389.51998900000001</v>
      </c>
      <c r="D7311" s="260">
        <v>384.20001200000002</v>
      </c>
      <c r="E7311" s="260">
        <v>389.51998900000001</v>
      </c>
      <c r="F7311" s="261">
        <v>389.51998900000001</v>
      </c>
      <c r="G7311" s="260">
        <v>161630000</v>
      </c>
      <c r="H7311" s="263">
        <f t="shared" si="114"/>
        <v>1.3846894413943938E-2</v>
      </c>
      <c r="I7311" s="262"/>
      <c r="J7311" s="266">
        <v>7309</v>
      </c>
      <c r="K7311">
        <v>1.3846894413943938E-2</v>
      </c>
      <c r="L7311" s="267">
        <v>1.5184222371064943E-2</v>
      </c>
    </row>
    <row r="7312" spans="1:12" ht="14.4" x14ac:dyDescent="0.3">
      <c r="A7312" s="8">
        <v>33536</v>
      </c>
      <c r="B7312" s="260">
        <v>385.07000699999998</v>
      </c>
      <c r="C7312" s="260">
        <v>386.13000499999998</v>
      </c>
      <c r="D7312" s="260">
        <v>382.97000100000002</v>
      </c>
      <c r="E7312" s="260">
        <v>384.20001200000002</v>
      </c>
      <c r="F7312" s="261">
        <v>384.20001200000002</v>
      </c>
      <c r="G7312" s="260">
        <v>167310000</v>
      </c>
      <c r="H7312" s="263">
        <f t="shared" si="114"/>
        <v>-2.2593164468401724E-3</v>
      </c>
      <c r="I7312" s="262"/>
      <c r="J7312" s="266">
        <v>7310</v>
      </c>
      <c r="K7312">
        <v>-2.2593164468401724E-3</v>
      </c>
      <c r="L7312" s="267">
        <v>1.5187254685697945E-2</v>
      </c>
    </row>
    <row r="7313" spans="1:12" ht="14.4" x14ac:dyDescent="0.3">
      <c r="A7313" s="8">
        <v>33535</v>
      </c>
      <c r="B7313" s="260">
        <v>387.94000199999999</v>
      </c>
      <c r="C7313" s="260">
        <v>388.32000699999998</v>
      </c>
      <c r="D7313" s="260">
        <v>383.45001200000002</v>
      </c>
      <c r="E7313" s="260">
        <v>385.07000699999998</v>
      </c>
      <c r="F7313" s="261">
        <v>385.07000699999998</v>
      </c>
      <c r="G7313" s="260">
        <v>179040000</v>
      </c>
      <c r="H7313" s="263">
        <f t="shared" si="114"/>
        <v>-7.3980383183068019E-3</v>
      </c>
      <c r="I7313" s="262"/>
      <c r="J7313" s="266">
        <v>7311</v>
      </c>
      <c r="K7313">
        <v>-7.3980383183068019E-3</v>
      </c>
      <c r="L7313" s="267">
        <v>1.5190130099046968E-2</v>
      </c>
    </row>
    <row r="7314" spans="1:12" ht="14.4" x14ac:dyDescent="0.3">
      <c r="A7314" s="8">
        <v>33534</v>
      </c>
      <c r="B7314" s="260">
        <v>387.82998700000002</v>
      </c>
      <c r="C7314" s="260">
        <v>389.07998700000002</v>
      </c>
      <c r="D7314" s="260">
        <v>386.51998900000001</v>
      </c>
      <c r="E7314" s="260">
        <v>387.94000199999999</v>
      </c>
      <c r="F7314" s="261">
        <v>387.94000199999999</v>
      </c>
      <c r="G7314" s="260">
        <v>185390000</v>
      </c>
      <c r="H7314" s="263">
        <f t="shared" si="114"/>
        <v>2.8366811151190268E-4</v>
      </c>
      <c r="I7314" s="262"/>
      <c r="J7314" s="266">
        <v>7312</v>
      </c>
      <c r="K7314">
        <v>2.8366811151190268E-4</v>
      </c>
      <c r="L7314" s="267">
        <v>1.5208340643376256E-2</v>
      </c>
    </row>
    <row r="7315" spans="1:12" ht="14.4" x14ac:dyDescent="0.3">
      <c r="A7315" s="8">
        <v>33533</v>
      </c>
      <c r="B7315" s="260">
        <v>390.01998900000001</v>
      </c>
      <c r="C7315" s="260">
        <v>391.20001200000002</v>
      </c>
      <c r="D7315" s="260">
        <v>387.39999399999999</v>
      </c>
      <c r="E7315" s="260">
        <v>387.82998700000002</v>
      </c>
      <c r="F7315" s="261">
        <v>387.82998700000002</v>
      </c>
      <c r="G7315" s="260">
        <v>194160000</v>
      </c>
      <c r="H7315" s="263">
        <f t="shared" si="114"/>
        <v>-5.6151019480183426E-3</v>
      </c>
      <c r="I7315" s="262"/>
      <c r="J7315" s="266">
        <v>7313</v>
      </c>
      <c r="K7315">
        <v>-5.6151019480183426E-3</v>
      </c>
      <c r="L7315" s="267">
        <v>1.52097970994173E-2</v>
      </c>
    </row>
    <row r="7316" spans="1:12" ht="14.4" x14ac:dyDescent="0.3">
      <c r="A7316" s="8">
        <v>33532</v>
      </c>
      <c r="B7316" s="260">
        <v>392.48998999999998</v>
      </c>
      <c r="C7316" s="260">
        <v>392.48998999999998</v>
      </c>
      <c r="D7316" s="260">
        <v>388.959991</v>
      </c>
      <c r="E7316" s="260">
        <v>390.01998900000001</v>
      </c>
      <c r="F7316" s="261">
        <v>390.01998900000001</v>
      </c>
      <c r="G7316" s="260">
        <v>154140000</v>
      </c>
      <c r="H7316" s="263">
        <f t="shared" si="114"/>
        <v>-6.3184993630573004E-3</v>
      </c>
      <c r="I7316" s="262"/>
      <c r="J7316" s="266">
        <v>7314</v>
      </c>
      <c r="K7316">
        <v>-6.3184993630573004E-3</v>
      </c>
      <c r="L7316" s="267">
        <v>1.5234072548597839E-2</v>
      </c>
    </row>
    <row r="7317" spans="1:12" ht="14.4" x14ac:dyDescent="0.3">
      <c r="A7317" s="8">
        <v>33529</v>
      </c>
      <c r="B7317" s="260">
        <v>391.92001299999998</v>
      </c>
      <c r="C7317" s="260">
        <v>392.79998799999998</v>
      </c>
      <c r="D7317" s="260">
        <v>391.76998900000001</v>
      </c>
      <c r="E7317" s="260">
        <v>392.5</v>
      </c>
      <c r="F7317" s="261">
        <v>392.5</v>
      </c>
      <c r="G7317" s="260">
        <v>204090000</v>
      </c>
      <c r="H7317" s="263">
        <f t="shared" si="114"/>
        <v>1.4798606367672706E-3</v>
      </c>
      <c r="I7317" s="262"/>
      <c r="J7317" s="266">
        <v>7315</v>
      </c>
      <c r="K7317">
        <v>1.4798606367672706E-3</v>
      </c>
      <c r="L7317" s="267">
        <v>1.5253349299217423E-2</v>
      </c>
    </row>
    <row r="7318" spans="1:12" ht="14.4" x14ac:dyDescent="0.3">
      <c r="A7318" s="8">
        <v>33528</v>
      </c>
      <c r="B7318" s="260">
        <v>392.790009</v>
      </c>
      <c r="C7318" s="260">
        <v>393.80999800000001</v>
      </c>
      <c r="D7318" s="260">
        <v>390.32000699999998</v>
      </c>
      <c r="E7318" s="260">
        <v>391.92001299999998</v>
      </c>
      <c r="F7318" s="261">
        <v>391.92001299999998</v>
      </c>
      <c r="G7318" s="260">
        <v>206030000</v>
      </c>
      <c r="H7318" s="263">
        <f t="shared" si="114"/>
        <v>-2.2402622883990562E-3</v>
      </c>
      <c r="I7318" s="262"/>
      <c r="J7318" s="266">
        <v>7316</v>
      </c>
      <c r="K7318">
        <v>-2.2402622883990562E-3</v>
      </c>
      <c r="L7318" s="267">
        <v>1.5260820452486815E-2</v>
      </c>
    </row>
    <row r="7319" spans="1:12" ht="14.4" x14ac:dyDescent="0.3">
      <c r="A7319" s="8">
        <v>33527</v>
      </c>
      <c r="B7319" s="260">
        <v>391.01001000000002</v>
      </c>
      <c r="C7319" s="260">
        <v>393.290009</v>
      </c>
      <c r="D7319" s="260">
        <v>390.14001500000001</v>
      </c>
      <c r="E7319" s="260">
        <v>392.79998799999998</v>
      </c>
      <c r="F7319" s="261">
        <v>392.79998799999998</v>
      </c>
      <c r="G7319" s="260">
        <v>225380000</v>
      </c>
      <c r="H7319" s="263">
        <f t="shared" si="114"/>
        <v>4.5778316519312695E-3</v>
      </c>
      <c r="I7319" s="262"/>
      <c r="J7319" s="266">
        <v>7317</v>
      </c>
      <c r="K7319">
        <v>4.5778316519312695E-3</v>
      </c>
      <c r="L7319" s="267">
        <v>1.5263336834820706E-2</v>
      </c>
    </row>
    <row r="7320" spans="1:12" ht="14.4" x14ac:dyDescent="0.3">
      <c r="A7320" s="8">
        <v>33526</v>
      </c>
      <c r="B7320" s="260">
        <v>386.47000100000002</v>
      </c>
      <c r="C7320" s="260">
        <v>391.5</v>
      </c>
      <c r="D7320" s="260">
        <v>385.95001200000002</v>
      </c>
      <c r="E7320" s="260">
        <v>391.01001000000002</v>
      </c>
      <c r="F7320" s="261">
        <v>391.01001000000002</v>
      </c>
      <c r="G7320" s="260">
        <v>213540000</v>
      </c>
      <c r="H7320" s="263">
        <f t="shared" si="114"/>
        <v>1.1747377515079101E-2</v>
      </c>
      <c r="I7320" s="262"/>
      <c r="J7320" s="266">
        <v>7318</v>
      </c>
      <c r="K7320">
        <v>1.1747377515079101E-2</v>
      </c>
      <c r="L7320" s="267">
        <v>1.5267701291821638E-2</v>
      </c>
    </row>
    <row r="7321" spans="1:12" ht="14.4" x14ac:dyDescent="0.3">
      <c r="A7321" s="8">
        <v>33525</v>
      </c>
      <c r="B7321" s="260">
        <v>381.45001200000002</v>
      </c>
      <c r="C7321" s="260">
        <v>386.47000100000002</v>
      </c>
      <c r="D7321" s="260">
        <v>381.45001200000002</v>
      </c>
      <c r="E7321" s="260">
        <v>386.47000100000002</v>
      </c>
      <c r="F7321" s="261">
        <v>386.47000100000002</v>
      </c>
      <c r="G7321" s="260">
        <v>130120000</v>
      </c>
      <c r="H7321" s="263">
        <f t="shared" si="114"/>
        <v>1.316028009457766E-2</v>
      </c>
      <c r="I7321" s="262"/>
      <c r="J7321" s="266">
        <v>7319</v>
      </c>
      <c r="K7321">
        <v>1.316028009457766E-2</v>
      </c>
      <c r="L7321" s="267">
        <v>1.5269721805970466E-2</v>
      </c>
    </row>
    <row r="7322" spans="1:12" ht="14.4" x14ac:dyDescent="0.3">
      <c r="A7322" s="8">
        <v>33522</v>
      </c>
      <c r="B7322" s="260">
        <v>380.54998799999998</v>
      </c>
      <c r="C7322" s="260">
        <v>381.459991</v>
      </c>
      <c r="D7322" s="260">
        <v>379.89999399999999</v>
      </c>
      <c r="E7322" s="260">
        <v>381.45001200000002</v>
      </c>
      <c r="F7322" s="261">
        <v>381.45001200000002</v>
      </c>
      <c r="G7322" s="260">
        <v>148850000</v>
      </c>
      <c r="H7322" s="263">
        <f t="shared" si="114"/>
        <v>2.3650611703607003E-3</v>
      </c>
      <c r="I7322" s="262"/>
      <c r="J7322" s="266">
        <v>7320</v>
      </c>
      <c r="K7322">
        <v>2.3650611703607003E-3</v>
      </c>
      <c r="L7322" s="267">
        <v>1.5296087776131569E-2</v>
      </c>
    </row>
    <row r="7323" spans="1:12" ht="14.4" x14ac:dyDescent="0.3">
      <c r="A7323" s="8">
        <v>33521</v>
      </c>
      <c r="B7323" s="260">
        <v>376.79998799999998</v>
      </c>
      <c r="C7323" s="260">
        <v>380.54998799999998</v>
      </c>
      <c r="D7323" s="260">
        <v>376.10998499999999</v>
      </c>
      <c r="E7323" s="260">
        <v>380.54998799999998</v>
      </c>
      <c r="F7323" s="261">
        <v>380.54998799999998</v>
      </c>
      <c r="G7323" s="260">
        <v>164240000</v>
      </c>
      <c r="H7323" s="263">
        <f t="shared" si="114"/>
        <v>9.9522296163130457E-3</v>
      </c>
      <c r="I7323" s="262"/>
      <c r="J7323" s="266">
        <v>7321</v>
      </c>
      <c r="K7323">
        <v>9.9522296163130457E-3</v>
      </c>
      <c r="L7323" s="267">
        <v>1.531817390230689E-2</v>
      </c>
    </row>
    <row r="7324" spans="1:12" ht="14.4" x14ac:dyDescent="0.3">
      <c r="A7324" s="8">
        <v>33520</v>
      </c>
      <c r="B7324" s="260">
        <v>380.57000699999998</v>
      </c>
      <c r="C7324" s="260">
        <v>380.57000699999998</v>
      </c>
      <c r="D7324" s="260">
        <v>376.35000600000001</v>
      </c>
      <c r="E7324" s="260">
        <v>376.79998799999998</v>
      </c>
      <c r="F7324" s="261">
        <v>376.79998799999998</v>
      </c>
      <c r="G7324" s="260">
        <v>186710000</v>
      </c>
      <c r="H7324" s="263">
        <f t="shared" si="114"/>
        <v>-1.0166351085815626E-2</v>
      </c>
      <c r="I7324" s="262"/>
      <c r="J7324" s="266">
        <v>7322</v>
      </c>
      <c r="K7324">
        <v>-1.0166351085815626E-2</v>
      </c>
      <c r="L7324" s="267">
        <v>1.5321430336579428E-2</v>
      </c>
    </row>
    <row r="7325" spans="1:12" ht="14.4" x14ac:dyDescent="0.3">
      <c r="A7325" s="8">
        <v>33519</v>
      </c>
      <c r="B7325" s="260">
        <v>379.5</v>
      </c>
      <c r="C7325" s="260">
        <v>381.23001099999999</v>
      </c>
      <c r="D7325" s="260">
        <v>379.17999300000002</v>
      </c>
      <c r="E7325" s="260">
        <v>380.67001299999998</v>
      </c>
      <c r="F7325" s="261">
        <v>380.67001299999998</v>
      </c>
      <c r="G7325" s="260">
        <v>177120000</v>
      </c>
      <c r="H7325" s="263">
        <f t="shared" si="114"/>
        <v>3.0830382081685984E-3</v>
      </c>
      <c r="I7325" s="262"/>
      <c r="J7325" s="266">
        <v>7323</v>
      </c>
      <c r="K7325">
        <v>3.0830382081685984E-3</v>
      </c>
      <c r="L7325" s="267">
        <v>1.5323527662504721E-2</v>
      </c>
    </row>
    <row r="7326" spans="1:12" ht="14.4" x14ac:dyDescent="0.3">
      <c r="A7326" s="8">
        <v>33518</v>
      </c>
      <c r="B7326" s="260">
        <v>381.22000100000002</v>
      </c>
      <c r="C7326" s="260">
        <v>381.26998900000001</v>
      </c>
      <c r="D7326" s="260">
        <v>379.07000699999998</v>
      </c>
      <c r="E7326" s="260">
        <v>379.5</v>
      </c>
      <c r="F7326" s="261">
        <v>379.5</v>
      </c>
      <c r="G7326" s="260">
        <v>148430000</v>
      </c>
      <c r="H7326" s="263">
        <f t="shared" si="114"/>
        <v>-4.5901639344262295E-3</v>
      </c>
      <c r="I7326" s="262"/>
      <c r="J7326" s="266">
        <v>7324</v>
      </c>
      <c r="K7326">
        <v>-4.5901639344262295E-3</v>
      </c>
      <c r="L7326" s="267">
        <v>1.5342108505328916E-2</v>
      </c>
    </row>
    <row r="7327" spans="1:12" ht="14.4" x14ac:dyDescent="0.3">
      <c r="A7327" s="8">
        <v>33515</v>
      </c>
      <c r="B7327" s="260">
        <v>384.47000100000002</v>
      </c>
      <c r="C7327" s="260">
        <v>385.19000199999999</v>
      </c>
      <c r="D7327" s="260">
        <v>381.23998999999998</v>
      </c>
      <c r="E7327" s="260">
        <v>381.25</v>
      </c>
      <c r="F7327" s="261">
        <v>381.25</v>
      </c>
      <c r="G7327" s="260">
        <v>164000000</v>
      </c>
      <c r="H7327" s="263">
        <f t="shared" si="114"/>
        <v>-8.3751683918767555E-3</v>
      </c>
      <c r="I7327" s="262"/>
      <c r="J7327" s="266">
        <v>7325</v>
      </c>
      <c r="K7327">
        <v>-8.3751683918767555E-3</v>
      </c>
      <c r="L7327" s="267">
        <v>1.5357312994466887E-2</v>
      </c>
    </row>
    <row r="7328" spans="1:12" ht="14.4" x14ac:dyDescent="0.3">
      <c r="A7328" s="8">
        <v>33514</v>
      </c>
      <c r="B7328" s="260">
        <v>388.23001099999999</v>
      </c>
      <c r="C7328" s="260">
        <v>388.23001099999999</v>
      </c>
      <c r="D7328" s="260">
        <v>384.47000100000002</v>
      </c>
      <c r="E7328" s="260">
        <v>384.47000100000002</v>
      </c>
      <c r="F7328" s="261">
        <v>384.47000100000002</v>
      </c>
      <c r="G7328" s="260">
        <v>174360000</v>
      </c>
      <c r="H7328" s="263">
        <f t="shared" si="114"/>
        <v>-9.7615229546818318E-3</v>
      </c>
      <c r="I7328" s="262"/>
      <c r="J7328" s="266">
        <v>7326</v>
      </c>
      <c r="K7328">
        <v>-9.7615229546818318E-3</v>
      </c>
      <c r="L7328" s="267">
        <v>1.5365398007666248E-2</v>
      </c>
    </row>
    <row r="7329" spans="1:12" ht="14.4" x14ac:dyDescent="0.3">
      <c r="A7329" s="8">
        <v>33513</v>
      </c>
      <c r="B7329" s="260">
        <v>389.20001200000002</v>
      </c>
      <c r="C7329" s="260">
        <v>390.02999899999998</v>
      </c>
      <c r="D7329" s="260">
        <v>387.61999500000002</v>
      </c>
      <c r="E7329" s="260">
        <v>388.26001000000002</v>
      </c>
      <c r="F7329" s="261">
        <v>388.26001000000002</v>
      </c>
      <c r="G7329" s="260">
        <v>166380000</v>
      </c>
      <c r="H7329" s="263">
        <f t="shared" si="114"/>
        <v>-2.4152157528710269E-3</v>
      </c>
      <c r="I7329" s="262"/>
      <c r="J7329" s="266">
        <v>7327</v>
      </c>
      <c r="K7329">
        <v>-2.4152157528710269E-3</v>
      </c>
      <c r="L7329" s="267">
        <v>1.5365910284791237E-2</v>
      </c>
    </row>
    <row r="7330" spans="1:12" ht="14.4" x14ac:dyDescent="0.3">
      <c r="A7330" s="8">
        <v>33512</v>
      </c>
      <c r="B7330" s="260">
        <v>387.85998499999999</v>
      </c>
      <c r="C7330" s="260">
        <v>389.55999800000001</v>
      </c>
      <c r="D7330" s="260">
        <v>387.85998499999999</v>
      </c>
      <c r="E7330" s="260">
        <v>389.20001200000002</v>
      </c>
      <c r="F7330" s="261">
        <v>389.20001200000002</v>
      </c>
      <c r="G7330" s="260">
        <v>163570000</v>
      </c>
      <c r="H7330" s="263">
        <f t="shared" si="114"/>
        <v>3.4549245908933363E-3</v>
      </c>
      <c r="I7330" s="262"/>
      <c r="J7330" s="266">
        <v>7328</v>
      </c>
      <c r="K7330">
        <v>3.4549245908933363E-3</v>
      </c>
      <c r="L7330" s="267">
        <v>1.5378879258400931E-2</v>
      </c>
    </row>
    <row r="7331" spans="1:12" ht="14.4" x14ac:dyDescent="0.3">
      <c r="A7331" s="8">
        <v>33511</v>
      </c>
      <c r="B7331" s="260">
        <v>385.91000400000001</v>
      </c>
      <c r="C7331" s="260">
        <v>388.290009</v>
      </c>
      <c r="D7331" s="260">
        <v>384.32000699999998</v>
      </c>
      <c r="E7331" s="260">
        <v>387.85998499999999</v>
      </c>
      <c r="F7331" s="261">
        <v>387.85998499999999</v>
      </c>
      <c r="G7331" s="260">
        <v>146780000</v>
      </c>
      <c r="H7331" s="263">
        <f t="shared" si="114"/>
        <v>5.0790127765588987E-3</v>
      </c>
      <c r="I7331" s="262"/>
      <c r="J7331" s="266">
        <v>7329</v>
      </c>
      <c r="K7331">
        <v>5.0790127765588987E-3</v>
      </c>
      <c r="L7331" s="267">
        <v>1.5409875789030244E-2</v>
      </c>
    </row>
    <row r="7332" spans="1:12" ht="14.4" x14ac:dyDescent="0.3">
      <c r="A7332" s="8">
        <v>33508</v>
      </c>
      <c r="B7332" s="260">
        <v>386.48998999999998</v>
      </c>
      <c r="C7332" s="260">
        <v>389.08999599999999</v>
      </c>
      <c r="D7332" s="260">
        <v>384.86999500000002</v>
      </c>
      <c r="E7332" s="260">
        <v>385.89999399999999</v>
      </c>
      <c r="F7332" s="261">
        <v>385.89999399999999</v>
      </c>
      <c r="G7332" s="260">
        <v>160660000</v>
      </c>
      <c r="H7332" s="263">
        <f t="shared" si="114"/>
        <v>-1.5265492387008138E-3</v>
      </c>
      <c r="I7332" s="262"/>
      <c r="J7332" s="266">
        <v>7330</v>
      </c>
      <c r="K7332">
        <v>-1.5265492387008138E-3</v>
      </c>
      <c r="L7332" s="267">
        <v>1.5418918136337854E-2</v>
      </c>
    </row>
    <row r="7333" spans="1:12" ht="14.4" x14ac:dyDescent="0.3">
      <c r="A7333" s="8">
        <v>33507</v>
      </c>
      <c r="B7333" s="260">
        <v>386.86999500000002</v>
      </c>
      <c r="C7333" s="260">
        <v>388.39001500000001</v>
      </c>
      <c r="D7333" s="260">
        <v>385.29998799999998</v>
      </c>
      <c r="E7333" s="260">
        <v>386.48998999999998</v>
      </c>
      <c r="F7333" s="261">
        <v>386.48998999999998</v>
      </c>
      <c r="G7333" s="260">
        <v>158980000</v>
      </c>
      <c r="H7333" s="263">
        <f t="shared" si="114"/>
        <v>-1.0081032748125748E-3</v>
      </c>
      <c r="I7333" s="262"/>
      <c r="J7333" s="266">
        <v>7331</v>
      </c>
      <c r="K7333">
        <v>-1.0081032748125748E-3</v>
      </c>
      <c r="L7333" s="267">
        <v>1.5420516499187286E-2</v>
      </c>
    </row>
    <row r="7334" spans="1:12" ht="14.4" x14ac:dyDescent="0.3">
      <c r="A7334" s="8">
        <v>33506</v>
      </c>
      <c r="B7334" s="260">
        <v>387.72000100000002</v>
      </c>
      <c r="C7334" s="260">
        <v>388.25</v>
      </c>
      <c r="D7334" s="260">
        <v>385.98998999999998</v>
      </c>
      <c r="E7334" s="260">
        <v>386.88000499999998</v>
      </c>
      <c r="F7334" s="261">
        <v>386.88000499999998</v>
      </c>
      <c r="G7334" s="260">
        <v>153910000</v>
      </c>
      <c r="H7334" s="263">
        <f t="shared" si="114"/>
        <v>-2.1407392619913665E-3</v>
      </c>
      <c r="I7334" s="262"/>
      <c r="J7334" s="266">
        <v>7332</v>
      </c>
      <c r="K7334">
        <v>-2.1407392619913665E-3</v>
      </c>
      <c r="L7334" s="267">
        <v>1.5427274379682608E-2</v>
      </c>
    </row>
    <row r="7335" spans="1:12" ht="14.4" x14ac:dyDescent="0.3">
      <c r="A7335" s="8">
        <v>33505</v>
      </c>
      <c r="B7335" s="260">
        <v>385.92001299999998</v>
      </c>
      <c r="C7335" s="260">
        <v>388.13000499999998</v>
      </c>
      <c r="D7335" s="260">
        <v>384.459991</v>
      </c>
      <c r="E7335" s="260">
        <v>387.709991</v>
      </c>
      <c r="F7335" s="261">
        <v>387.709991</v>
      </c>
      <c r="G7335" s="260">
        <v>170350000</v>
      </c>
      <c r="H7335" s="263">
        <f t="shared" si="114"/>
        <v>4.638209835466655E-3</v>
      </c>
      <c r="I7335" s="262"/>
      <c r="J7335" s="266">
        <v>7333</v>
      </c>
      <c r="K7335">
        <v>4.638209835466655E-3</v>
      </c>
      <c r="L7335" s="267">
        <v>1.5465146555447132E-2</v>
      </c>
    </row>
    <row r="7336" spans="1:12" ht="14.4" x14ac:dyDescent="0.3">
      <c r="A7336" s="8">
        <v>33504</v>
      </c>
      <c r="B7336" s="260">
        <v>387.89999399999999</v>
      </c>
      <c r="C7336" s="260">
        <v>388.54998799999998</v>
      </c>
      <c r="D7336" s="260">
        <v>385.76001000000002</v>
      </c>
      <c r="E7336" s="260">
        <v>385.92001299999998</v>
      </c>
      <c r="F7336" s="261">
        <v>385.92001299999998</v>
      </c>
      <c r="G7336" s="260">
        <v>145940000</v>
      </c>
      <c r="H7336" s="263">
        <f t="shared" si="114"/>
        <v>-5.155702033862326E-3</v>
      </c>
      <c r="I7336" s="262"/>
      <c r="J7336" s="266">
        <v>7334</v>
      </c>
      <c r="K7336">
        <v>-5.155702033862326E-3</v>
      </c>
      <c r="L7336" s="267">
        <v>1.5467434303143849E-2</v>
      </c>
    </row>
    <row r="7337" spans="1:12" ht="14.4" x14ac:dyDescent="0.3">
      <c r="A7337" s="8">
        <v>33501</v>
      </c>
      <c r="B7337" s="260">
        <v>387.55999800000001</v>
      </c>
      <c r="C7337" s="260">
        <v>388.82000699999998</v>
      </c>
      <c r="D7337" s="260">
        <v>386.48998999999998</v>
      </c>
      <c r="E7337" s="260">
        <v>387.92001299999998</v>
      </c>
      <c r="F7337" s="261">
        <v>387.92001299999998</v>
      </c>
      <c r="G7337" s="260">
        <v>254520000</v>
      </c>
      <c r="H7337" s="263">
        <f t="shared" si="114"/>
        <v>9.2892713865680161E-4</v>
      </c>
      <c r="I7337" s="262"/>
      <c r="J7337" s="266">
        <v>7335</v>
      </c>
      <c r="K7337">
        <v>9.2892713865680161E-4</v>
      </c>
      <c r="L7337" s="267">
        <v>1.5473984869096357E-2</v>
      </c>
    </row>
    <row r="7338" spans="1:12" ht="14.4" x14ac:dyDescent="0.3">
      <c r="A7338" s="8">
        <v>33500</v>
      </c>
      <c r="B7338" s="260">
        <v>386.94000199999999</v>
      </c>
      <c r="C7338" s="260">
        <v>389.42001299999998</v>
      </c>
      <c r="D7338" s="260">
        <v>386.26998900000001</v>
      </c>
      <c r="E7338" s="260">
        <v>387.55999800000001</v>
      </c>
      <c r="F7338" s="261">
        <v>387.55999800000001</v>
      </c>
      <c r="G7338" s="260">
        <v>211010000</v>
      </c>
      <c r="H7338" s="263">
        <f t="shared" si="114"/>
        <v>1.6023052586845612E-3</v>
      </c>
      <c r="I7338" s="262"/>
      <c r="J7338" s="266">
        <v>7336</v>
      </c>
      <c r="K7338">
        <v>1.6023052586845612E-3</v>
      </c>
      <c r="L7338" s="267">
        <v>1.5486673800010458E-2</v>
      </c>
    </row>
    <row r="7339" spans="1:12" ht="14.4" x14ac:dyDescent="0.3">
      <c r="A7339" s="8">
        <v>33499</v>
      </c>
      <c r="B7339" s="260">
        <v>385.48998999999998</v>
      </c>
      <c r="C7339" s="260">
        <v>386.94000199999999</v>
      </c>
      <c r="D7339" s="260">
        <v>384.27999899999998</v>
      </c>
      <c r="E7339" s="260">
        <v>386.94000199999999</v>
      </c>
      <c r="F7339" s="261">
        <v>386.94000199999999</v>
      </c>
      <c r="G7339" s="260">
        <v>141340000</v>
      </c>
      <c r="H7339" s="263">
        <f t="shared" si="114"/>
        <v>3.7354137483787101E-3</v>
      </c>
      <c r="I7339" s="262"/>
      <c r="J7339" s="266">
        <v>7337</v>
      </c>
      <c r="K7339">
        <v>3.7354137483787101E-3</v>
      </c>
      <c r="L7339" s="267">
        <v>1.5493580675245162E-2</v>
      </c>
    </row>
    <row r="7340" spans="1:12" ht="14.4" x14ac:dyDescent="0.3">
      <c r="A7340" s="8">
        <v>33498</v>
      </c>
      <c r="B7340" s="260">
        <v>385.77999899999998</v>
      </c>
      <c r="C7340" s="260">
        <v>387.13000499999998</v>
      </c>
      <c r="D7340" s="260">
        <v>384.97000100000002</v>
      </c>
      <c r="E7340" s="260">
        <v>385.5</v>
      </c>
      <c r="F7340" s="261">
        <v>385.5</v>
      </c>
      <c r="G7340" s="260">
        <v>168340000</v>
      </c>
      <c r="H7340" s="263">
        <f t="shared" si="114"/>
        <v>-7.2579968045459833E-4</v>
      </c>
      <c r="I7340" s="262"/>
      <c r="J7340" s="266">
        <v>7338</v>
      </c>
      <c r="K7340">
        <v>-7.2579968045459833E-4</v>
      </c>
      <c r="L7340" s="267">
        <v>1.5525792997936006E-2</v>
      </c>
    </row>
    <row r="7341" spans="1:12" ht="14.4" x14ac:dyDescent="0.3">
      <c r="A7341" s="8">
        <v>33497</v>
      </c>
      <c r="B7341" s="260">
        <v>383.58999599999999</v>
      </c>
      <c r="C7341" s="260">
        <v>385.790009</v>
      </c>
      <c r="D7341" s="260">
        <v>382.76998900000001</v>
      </c>
      <c r="E7341" s="260">
        <v>385.77999899999998</v>
      </c>
      <c r="F7341" s="261">
        <v>385.77999899999998</v>
      </c>
      <c r="G7341" s="260">
        <v>172560000</v>
      </c>
      <c r="H7341" s="263">
        <f t="shared" si="114"/>
        <v>5.7092286629914883E-3</v>
      </c>
      <c r="I7341" s="262"/>
      <c r="J7341" s="266">
        <v>7339</v>
      </c>
      <c r="K7341">
        <v>5.7092286629914883E-3</v>
      </c>
      <c r="L7341" s="267">
        <v>1.5532368144919935E-2</v>
      </c>
    </row>
    <row r="7342" spans="1:12" ht="14.4" x14ac:dyDescent="0.3">
      <c r="A7342" s="8">
        <v>33494</v>
      </c>
      <c r="B7342" s="260">
        <v>387.16000400000001</v>
      </c>
      <c r="C7342" s="260">
        <v>387.95001200000002</v>
      </c>
      <c r="D7342" s="260">
        <v>382.85000600000001</v>
      </c>
      <c r="E7342" s="260">
        <v>383.58999599999999</v>
      </c>
      <c r="F7342" s="261">
        <v>383.58999599999999</v>
      </c>
      <c r="G7342" s="260">
        <v>169630000</v>
      </c>
      <c r="H7342" s="263">
        <f t="shared" si="114"/>
        <v>-9.681416943062085E-3</v>
      </c>
      <c r="I7342" s="262"/>
      <c r="J7342" s="266">
        <v>7340</v>
      </c>
      <c r="K7342">
        <v>-9.681416943062085E-3</v>
      </c>
      <c r="L7342" s="267">
        <v>1.5535730267259922E-2</v>
      </c>
    </row>
    <row r="7343" spans="1:12" ht="14.4" x14ac:dyDescent="0.3">
      <c r="A7343" s="8">
        <v>33493</v>
      </c>
      <c r="B7343" s="260">
        <v>385.08999599999999</v>
      </c>
      <c r="C7343" s="260">
        <v>387.33999599999999</v>
      </c>
      <c r="D7343" s="260">
        <v>385.08999599999999</v>
      </c>
      <c r="E7343" s="260">
        <v>387.33999599999999</v>
      </c>
      <c r="F7343" s="261">
        <v>387.33999599999999</v>
      </c>
      <c r="G7343" s="260">
        <v>160420000</v>
      </c>
      <c r="H7343" s="263">
        <f t="shared" si="114"/>
        <v>5.8427900578336498E-3</v>
      </c>
      <c r="I7343" s="262"/>
      <c r="J7343" s="266">
        <v>7341</v>
      </c>
      <c r="K7343">
        <v>5.8427900578336498E-3</v>
      </c>
      <c r="L7343" s="267">
        <v>1.5538800120974621E-2</v>
      </c>
    </row>
    <row r="7344" spans="1:12" ht="14.4" x14ac:dyDescent="0.3">
      <c r="A7344" s="8">
        <v>33492</v>
      </c>
      <c r="B7344" s="260">
        <v>384.55999800000001</v>
      </c>
      <c r="C7344" s="260">
        <v>385.60000600000001</v>
      </c>
      <c r="D7344" s="260">
        <v>383.58999599999999</v>
      </c>
      <c r="E7344" s="260">
        <v>385.08999599999999</v>
      </c>
      <c r="F7344" s="261">
        <v>385.08999599999999</v>
      </c>
      <c r="G7344" s="260">
        <v>148000000</v>
      </c>
      <c r="H7344" s="263">
        <f t="shared" si="114"/>
        <v>1.3781932669969948E-3</v>
      </c>
      <c r="I7344" s="262"/>
      <c r="J7344" s="266">
        <v>7342</v>
      </c>
      <c r="K7344">
        <v>1.3781932669969948E-3</v>
      </c>
      <c r="L7344" s="267">
        <v>1.5538879536065362E-2</v>
      </c>
    </row>
    <row r="7345" spans="1:12" ht="14.4" x14ac:dyDescent="0.3">
      <c r="A7345" s="8">
        <v>33491</v>
      </c>
      <c r="B7345" s="260">
        <v>388.57000699999998</v>
      </c>
      <c r="C7345" s="260">
        <v>388.63000499999998</v>
      </c>
      <c r="D7345" s="260">
        <v>383.77999899999998</v>
      </c>
      <c r="E7345" s="260">
        <v>384.55999800000001</v>
      </c>
      <c r="F7345" s="261">
        <v>384.55999800000001</v>
      </c>
      <c r="G7345" s="260">
        <v>143390000</v>
      </c>
      <c r="H7345" s="263">
        <f t="shared" si="114"/>
        <v>-1.0319913857890654E-2</v>
      </c>
      <c r="I7345" s="262"/>
      <c r="J7345" s="266">
        <v>7343</v>
      </c>
      <c r="K7345">
        <v>-1.0319913857890654E-2</v>
      </c>
      <c r="L7345" s="267">
        <v>1.5549260984848464E-2</v>
      </c>
    </row>
    <row r="7346" spans="1:12" ht="14.4" x14ac:dyDescent="0.3">
      <c r="A7346" s="8">
        <v>33490</v>
      </c>
      <c r="B7346" s="260">
        <v>389.10998499999999</v>
      </c>
      <c r="C7346" s="260">
        <v>389.33999599999999</v>
      </c>
      <c r="D7346" s="260">
        <v>387.88000499999998</v>
      </c>
      <c r="E7346" s="260">
        <v>388.57000699999998</v>
      </c>
      <c r="F7346" s="261">
        <v>388.57000699999998</v>
      </c>
      <c r="G7346" s="260">
        <v>115100000</v>
      </c>
      <c r="H7346" s="263">
        <f t="shared" si="114"/>
        <v>-1.3621151164927817E-3</v>
      </c>
      <c r="I7346" s="262"/>
      <c r="J7346" s="266">
        <v>7344</v>
      </c>
      <c r="K7346">
        <v>-1.3621151164927817E-3</v>
      </c>
      <c r="L7346" s="267">
        <v>1.5564043092522193E-2</v>
      </c>
    </row>
    <row r="7347" spans="1:12" ht="14.4" x14ac:dyDescent="0.3">
      <c r="A7347" s="8">
        <v>33487</v>
      </c>
      <c r="B7347" s="260">
        <v>389.14001500000001</v>
      </c>
      <c r="C7347" s="260">
        <v>390.709991</v>
      </c>
      <c r="D7347" s="260">
        <v>387.35998499999999</v>
      </c>
      <c r="E7347" s="260">
        <v>389.10000600000001</v>
      </c>
      <c r="F7347" s="261">
        <v>389.10000600000001</v>
      </c>
      <c r="G7347" s="260">
        <v>166560000</v>
      </c>
      <c r="H7347" s="263">
        <f t="shared" si="114"/>
        <v>-1.0281389334889587E-4</v>
      </c>
      <c r="I7347" s="262"/>
      <c r="J7347" s="266">
        <v>7345</v>
      </c>
      <c r="K7347">
        <v>-1.0281389334889587E-4</v>
      </c>
      <c r="L7347" s="267">
        <v>1.5616217108962058E-2</v>
      </c>
    </row>
    <row r="7348" spans="1:12" ht="14.4" x14ac:dyDescent="0.3">
      <c r="A7348" s="8">
        <v>33486</v>
      </c>
      <c r="B7348" s="260">
        <v>389.97000100000002</v>
      </c>
      <c r="C7348" s="260">
        <v>390.97000100000002</v>
      </c>
      <c r="D7348" s="260">
        <v>388.48998999999998</v>
      </c>
      <c r="E7348" s="260">
        <v>389.14001500000001</v>
      </c>
      <c r="F7348" s="261">
        <v>389.14001500000001</v>
      </c>
      <c r="G7348" s="260">
        <v>162380000</v>
      </c>
      <c r="H7348" s="263">
        <f t="shared" si="114"/>
        <v>-2.1283329432307267E-3</v>
      </c>
      <c r="I7348" s="262"/>
      <c r="J7348" s="266">
        <v>7346</v>
      </c>
      <c r="K7348">
        <v>-2.1283329432307267E-3</v>
      </c>
      <c r="L7348" s="267">
        <v>1.5649271051366081E-2</v>
      </c>
    </row>
    <row r="7349" spans="1:12" ht="14.4" x14ac:dyDescent="0.3">
      <c r="A7349" s="8">
        <v>33485</v>
      </c>
      <c r="B7349" s="260">
        <v>392.14999399999999</v>
      </c>
      <c r="C7349" s="260">
        <v>392.61999500000002</v>
      </c>
      <c r="D7349" s="260">
        <v>388.67999300000002</v>
      </c>
      <c r="E7349" s="260">
        <v>389.97000100000002</v>
      </c>
      <c r="F7349" s="261">
        <v>389.97000100000002</v>
      </c>
      <c r="G7349" s="260">
        <v>157520000</v>
      </c>
      <c r="H7349" s="263">
        <f t="shared" si="114"/>
        <v>-5.5590795189454159E-3</v>
      </c>
      <c r="I7349" s="262"/>
      <c r="J7349" s="266">
        <v>7347</v>
      </c>
      <c r="K7349">
        <v>-5.5590795189454159E-3</v>
      </c>
      <c r="L7349" s="267">
        <v>1.5666780123047824E-2</v>
      </c>
    </row>
    <row r="7350" spans="1:12" ht="14.4" x14ac:dyDescent="0.3">
      <c r="A7350" s="8">
        <v>33484</v>
      </c>
      <c r="B7350" s="260">
        <v>395.42999300000002</v>
      </c>
      <c r="C7350" s="260">
        <v>397.61999500000002</v>
      </c>
      <c r="D7350" s="260">
        <v>392.10000600000001</v>
      </c>
      <c r="E7350" s="260">
        <v>392.14999399999999</v>
      </c>
      <c r="F7350" s="261">
        <v>392.14999399999999</v>
      </c>
      <c r="G7350" s="260">
        <v>153600000</v>
      </c>
      <c r="H7350" s="263">
        <f t="shared" si="114"/>
        <v>-8.2947653391583567E-3</v>
      </c>
      <c r="I7350" s="262"/>
      <c r="J7350" s="266">
        <v>7348</v>
      </c>
      <c r="K7350">
        <v>-8.2947653391583567E-3</v>
      </c>
      <c r="L7350" s="267">
        <v>1.5731259588465489E-2</v>
      </c>
    </row>
    <row r="7351" spans="1:12" ht="14.4" x14ac:dyDescent="0.3">
      <c r="A7351" s="8">
        <v>33480</v>
      </c>
      <c r="B7351" s="260">
        <v>396.47000100000002</v>
      </c>
      <c r="C7351" s="260">
        <v>396.47000100000002</v>
      </c>
      <c r="D7351" s="260">
        <v>393.60000600000001</v>
      </c>
      <c r="E7351" s="260">
        <v>395.42999300000002</v>
      </c>
      <c r="F7351" s="261">
        <v>395.42999300000002</v>
      </c>
      <c r="G7351" s="260">
        <v>143440000</v>
      </c>
      <c r="H7351" s="263">
        <f t="shared" si="114"/>
        <v>-2.6231694639615374E-3</v>
      </c>
      <c r="I7351" s="262"/>
      <c r="J7351" s="266">
        <v>7349</v>
      </c>
      <c r="K7351">
        <v>-2.6231694639615374E-3</v>
      </c>
      <c r="L7351" s="267">
        <v>1.5731930079640508E-2</v>
      </c>
    </row>
    <row r="7352" spans="1:12" ht="14.4" x14ac:dyDescent="0.3">
      <c r="A7352" s="8">
        <v>33479</v>
      </c>
      <c r="B7352" s="260">
        <v>396.64999399999999</v>
      </c>
      <c r="C7352" s="260">
        <v>396.82000699999998</v>
      </c>
      <c r="D7352" s="260">
        <v>395.14001500000001</v>
      </c>
      <c r="E7352" s="260">
        <v>396.47000100000002</v>
      </c>
      <c r="F7352" s="261">
        <v>396.47000100000002</v>
      </c>
      <c r="G7352" s="260">
        <v>154150000</v>
      </c>
      <c r="H7352" s="263">
        <f t="shared" si="114"/>
        <v>-4.2863552231355316E-4</v>
      </c>
      <c r="I7352" s="262"/>
      <c r="J7352" s="266">
        <v>7350</v>
      </c>
      <c r="K7352">
        <v>-4.2863552231355316E-4</v>
      </c>
      <c r="L7352" s="267">
        <v>1.5735616550000206E-2</v>
      </c>
    </row>
    <row r="7353" spans="1:12" ht="14.4" x14ac:dyDescent="0.3">
      <c r="A7353" s="8">
        <v>33478</v>
      </c>
      <c r="B7353" s="260">
        <v>393.05999800000001</v>
      </c>
      <c r="C7353" s="260">
        <v>396.64001500000001</v>
      </c>
      <c r="D7353" s="260">
        <v>393.04998799999998</v>
      </c>
      <c r="E7353" s="260">
        <v>396.64001500000001</v>
      </c>
      <c r="F7353" s="261">
        <v>396.64001500000001</v>
      </c>
      <c r="G7353" s="260">
        <v>169890000</v>
      </c>
      <c r="H7353" s="263">
        <f t="shared" si="114"/>
        <v>9.108067516959582E-3</v>
      </c>
      <c r="I7353" s="262"/>
      <c r="J7353" s="266">
        <v>7351</v>
      </c>
      <c r="K7353">
        <v>9.108067516959582E-3</v>
      </c>
      <c r="L7353" s="267">
        <v>1.5765937571539178E-2</v>
      </c>
    </row>
    <row r="7354" spans="1:12" ht="14.4" x14ac:dyDescent="0.3">
      <c r="A7354" s="8">
        <v>33477</v>
      </c>
      <c r="B7354" s="260">
        <v>393.85000600000001</v>
      </c>
      <c r="C7354" s="260">
        <v>393.86999500000002</v>
      </c>
      <c r="D7354" s="260">
        <v>391.76998900000001</v>
      </c>
      <c r="E7354" s="260">
        <v>393.05999800000001</v>
      </c>
      <c r="F7354" s="261">
        <v>393.05999800000001</v>
      </c>
      <c r="G7354" s="260">
        <v>144670000</v>
      </c>
      <c r="H7354" s="263">
        <f t="shared" si="114"/>
        <v>-2.0058600684647451E-3</v>
      </c>
      <c r="I7354" s="262"/>
      <c r="J7354" s="266">
        <v>7352</v>
      </c>
      <c r="K7354">
        <v>-2.0058600684647451E-3</v>
      </c>
      <c r="L7354" s="267">
        <v>1.5833989106818106E-2</v>
      </c>
    </row>
    <row r="7355" spans="1:12" ht="14.4" x14ac:dyDescent="0.3">
      <c r="A7355" s="8">
        <v>33476</v>
      </c>
      <c r="B7355" s="260">
        <v>394.17001299999998</v>
      </c>
      <c r="C7355" s="260">
        <v>394.39001500000001</v>
      </c>
      <c r="D7355" s="260">
        <v>392.75</v>
      </c>
      <c r="E7355" s="260">
        <v>393.85000600000001</v>
      </c>
      <c r="F7355" s="261">
        <v>393.85000600000001</v>
      </c>
      <c r="G7355" s="260">
        <v>130570000</v>
      </c>
      <c r="H7355" s="263">
        <f t="shared" si="114"/>
        <v>-8.118501901360404E-4</v>
      </c>
      <c r="I7355" s="262"/>
      <c r="J7355" s="266">
        <v>7353</v>
      </c>
      <c r="K7355">
        <v>-8.118501901360404E-4</v>
      </c>
      <c r="L7355" s="267">
        <v>1.5851748380222651E-2</v>
      </c>
    </row>
    <row r="7356" spans="1:12" ht="14.4" x14ac:dyDescent="0.3">
      <c r="A7356" s="8">
        <v>33473</v>
      </c>
      <c r="B7356" s="260">
        <v>391.32998700000002</v>
      </c>
      <c r="C7356" s="260">
        <v>395.33999599999999</v>
      </c>
      <c r="D7356" s="260">
        <v>390.69000199999999</v>
      </c>
      <c r="E7356" s="260">
        <v>394.17001299999998</v>
      </c>
      <c r="F7356" s="261">
        <v>394.17001299999998</v>
      </c>
      <c r="G7356" s="260">
        <v>188870000</v>
      </c>
      <c r="H7356" s="263">
        <f t="shared" si="114"/>
        <v>7.2573687024908877E-3</v>
      </c>
      <c r="I7356" s="262"/>
      <c r="J7356" s="266">
        <v>7354</v>
      </c>
      <c r="K7356">
        <v>7.2573687024908877E-3</v>
      </c>
      <c r="L7356" s="267">
        <v>1.5881725886237669E-2</v>
      </c>
    </row>
    <row r="7357" spans="1:12" ht="14.4" x14ac:dyDescent="0.3">
      <c r="A7357" s="8">
        <v>33472</v>
      </c>
      <c r="B7357" s="260">
        <v>390.58999599999999</v>
      </c>
      <c r="C7357" s="260">
        <v>391.98001099999999</v>
      </c>
      <c r="D7357" s="260">
        <v>390.209991</v>
      </c>
      <c r="E7357" s="260">
        <v>391.32998700000002</v>
      </c>
      <c r="F7357" s="261">
        <v>391.32998700000002</v>
      </c>
      <c r="G7357" s="260">
        <v>173090000</v>
      </c>
      <c r="H7357" s="263">
        <f t="shared" si="114"/>
        <v>1.8945467307873187E-3</v>
      </c>
      <c r="I7357" s="262"/>
      <c r="J7357" s="266">
        <v>7355</v>
      </c>
      <c r="K7357">
        <v>1.8945467307873187E-3</v>
      </c>
      <c r="L7357" s="267">
        <v>1.5940891020269913E-2</v>
      </c>
    </row>
    <row r="7358" spans="1:12" ht="14.4" x14ac:dyDescent="0.3">
      <c r="A7358" s="8">
        <v>33471</v>
      </c>
      <c r="B7358" s="260">
        <v>379.54998799999998</v>
      </c>
      <c r="C7358" s="260">
        <v>390.58999599999999</v>
      </c>
      <c r="D7358" s="260">
        <v>379.54998799999998</v>
      </c>
      <c r="E7358" s="260">
        <v>390.58999599999999</v>
      </c>
      <c r="F7358" s="261">
        <v>390.58999599999999</v>
      </c>
      <c r="G7358" s="260">
        <v>232690000</v>
      </c>
      <c r="H7358" s="263">
        <f t="shared" si="114"/>
        <v>2.9412548311645886E-2</v>
      </c>
      <c r="I7358" s="262"/>
      <c r="J7358" s="266">
        <v>7356</v>
      </c>
      <c r="K7358">
        <v>2.9412548311645886E-2</v>
      </c>
      <c r="L7358" s="267">
        <v>1.5943321386540671E-2</v>
      </c>
    </row>
    <row r="7359" spans="1:12" ht="14.4" x14ac:dyDescent="0.3">
      <c r="A7359" s="8">
        <v>33470</v>
      </c>
      <c r="B7359" s="260">
        <v>376.47000100000002</v>
      </c>
      <c r="C7359" s="260">
        <v>380.35000600000001</v>
      </c>
      <c r="D7359" s="260">
        <v>376.47000100000002</v>
      </c>
      <c r="E7359" s="260">
        <v>379.42999300000002</v>
      </c>
      <c r="F7359" s="261">
        <v>379.42999300000002</v>
      </c>
      <c r="G7359" s="260">
        <v>184260000</v>
      </c>
      <c r="H7359" s="263">
        <f t="shared" si="114"/>
        <v>7.862491014257466E-3</v>
      </c>
      <c r="I7359" s="262"/>
      <c r="J7359" s="266">
        <v>7357</v>
      </c>
      <c r="K7359">
        <v>7.862491014257466E-3</v>
      </c>
      <c r="L7359" s="267">
        <v>1.596440445434295E-2</v>
      </c>
    </row>
    <row r="7360" spans="1:12" ht="14.4" x14ac:dyDescent="0.3">
      <c r="A7360" s="8">
        <v>33469</v>
      </c>
      <c r="B7360" s="260">
        <v>385.57998700000002</v>
      </c>
      <c r="C7360" s="260">
        <v>385.57998700000002</v>
      </c>
      <c r="D7360" s="260">
        <v>374.08999599999999</v>
      </c>
      <c r="E7360" s="260">
        <v>376.47000100000002</v>
      </c>
      <c r="F7360" s="261">
        <v>376.47000100000002</v>
      </c>
      <c r="G7360" s="260">
        <v>230350000</v>
      </c>
      <c r="H7360" s="263">
        <f t="shared" si="114"/>
        <v>-2.3626708613380371E-2</v>
      </c>
      <c r="I7360" s="262"/>
      <c r="J7360" s="266">
        <v>7358</v>
      </c>
      <c r="K7360">
        <v>-2.3626708613380371E-2</v>
      </c>
      <c r="L7360" s="267">
        <v>1.5973429267552863E-2</v>
      </c>
    </row>
    <row r="7361" spans="1:12" ht="14.4" x14ac:dyDescent="0.3">
      <c r="A7361" s="8">
        <v>33466</v>
      </c>
      <c r="B7361" s="260">
        <v>389.32998700000002</v>
      </c>
      <c r="C7361" s="260">
        <v>390.41000400000001</v>
      </c>
      <c r="D7361" s="260">
        <v>383.16000400000001</v>
      </c>
      <c r="E7361" s="260">
        <v>385.57998700000002</v>
      </c>
      <c r="F7361" s="261">
        <v>385.57998700000002</v>
      </c>
      <c r="G7361" s="260">
        <v>189480000</v>
      </c>
      <c r="H7361" s="263">
        <f t="shared" si="114"/>
        <v>-9.6319321018547687E-3</v>
      </c>
      <c r="I7361" s="262"/>
      <c r="J7361" s="266">
        <v>7359</v>
      </c>
      <c r="K7361">
        <v>-9.6319321018547687E-3</v>
      </c>
      <c r="L7361" s="267">
        <v>1.5976723760637596E-2</v>
      </c>
    </row>
    <row r="7362" spans="1:12" ht="14.4" x14ac:dyDescent="0.3">
      <c r="A7362" s="8">
        <v>33465</v>
      </c>
      <c r="B7362" s="260">
        <v>389.91000400000001</v>
      </c>
      <c r="C7362" s="260">
        <v>391.92001299999998</v>
      </c>
      <c r="D7362" s="260">
        <v>389.290009</v>
      </c>
      <c r="E7362" s="260">
        <v>389.32998700000002</v>
      </c>
      <c r="F7362" s="261">
        <v>389.32998700000002</v>
      </c>
      <c r="G7362" s="260">
        <v>174690000</v>
      </c>
      <c r="H7362" s="263">
        <f t="shared" si="114"/>
        <v>-1.4619312869237323E-3</v>
      </c>
      <c r="I7362" s="262"/>
      <c r="J7362" s="266">
        <v>7360</v>
      </c>
      <c r="K7362">
        <v>-1.4619312869237323E-3</v>
      </c>
      <c r="L7362" s="267">
        <v>1.5997751836714764E-2</v>
      </c>
    </row>
    <row r="7363" spans="1:12" ht="14.4" x14ac:dyDescent="0.3">
      <c r="A7363" s="8">
        <v>33464</v>
      </c>
      <c r="B7363" s="260">
        <v>389.61999500000002</v>
      </c>
      <c r="C7363" s="260">
        <v>391.85000600000001</v>
      </c>
      <c r="D7363" s="260">
        <v>389.13000499999998</v>
      </c>
      <c r="E7363" s="260">
        <v>389.89999399999999</v>
      </c>
      <c r="F7363" s="261">
        <v>389.89999399999999</v>
      </c>
      <c r="G7363" s="260">
        <v>124230000</v>
      </c>
      <c r="H7363" s="263">
        <f t="shared" si="114"/>
        <v>7.186463826117939E-4</v>
      </c>
      <c r="I7363" s="262"/>
      <c r="J7363" s="266">
        <v>7361</v>
      </c>
      <c r="K7363">
        <v>7.186463826117939E-4</v>
      </c>
      <c r="L7363" s="267">
        <v>1.6028376390592538E-2</v>
      </c>
    </row>
    <row r="7364" spans="1:12" ht="14.4" x14ac:dyDescent="0.3">
      <c r="A7364" s="8">
        <v>33463</v>
      </c>
      <c r="B7364" s="260">
        <v>388.01998900000001</v>
      </c>
      <c r="C7364" s="260">
        <v>392.11999500000002</v>
      </c>
      <c r="D7364" s="260">
        <v>388.01998900000001</v>
      </c>
      <c r="E7364" s="260">
        <v>389.61999500000002</v>
      </c>
      <c r="F7364" s="261">
        <v>389.61999500000002</v>
      </c>
      <c r="G7364" s="260">
        <v>212760000</v>
      </c>
      <c r="H7364" s="263">
        <f t="shared" ref="H7364:H7427" si="115">(F7364-F7365)/F7365</f>
        <v>4.1235143687404401E-3</v>
      </c>
      <c r="I7364" s="262"/>
      <c r="J7364" s="266">
        <v>7362</v>
      </c>
      <c r="K7364">
        <v>4.1235143687404401E-3</v>
      </c>
      <c r="L7364" s="267">
        <v>1.6035900823830062E-2</v>
      </c>
    </row>
    <row r="7365" spans="1:12" ht="14.4" x14ac:dyDescent="0.3">
      <c r="A7365" s="8">
        <v>33462</v>
      </c>
      <c r="B7365" s="260">
        <v>387.10998499999999</v>
      </c>
      <c r="C7365" s="260">
        <v>388.17001299999998</v>
      </c>
      <c r="D7365" s="260">
        <v>385.89999399999999</v>
      </c>
      <c r="E7365" s="260">
        <v>388.01998900000001</v>
      </c>
      <c r="F7365" s="261">
        <v>388.01998900000001</v>
      </c>
      <c r="G7365" s="260">
        <v>145440000</v>
      </c>
      <c r="H7365" s="263">
        <f t="shared" si="115"/>
        <v>2.3248450393268693E-3</v>
      </c>
      <c r="I7365" s="262"/>
      <c r="J7365" s="266">
        <v>7363</v>
      </c>
      <c r="K7365">
        <v>2.3248450393268693E-3</v>
      </c>
      <c r="L7365" s="267">
        <v>1.6043417079223455E-2</v>
      </c>
    </row>
    <row r="7366" spans="1:12" ht="14.4" x14ac:dyDescent="0.3">
      <c r="A7366" s="8">
        <v>33459</v>
      </c>
      <c r="B7366" s="260">
        <v>389.32000699999998</v>
      </c>
      <c r="C7366" s="260">
        <v>389.89001500000001</v>
      </c>
      <c r="D7366" s="260">
        <v>387.040009</v>
      </c>
      <c r="E7366" s="260">
        <v>387.11999500000002</v>
      </c>
      <c r="F7366" s="261">
        <v>387.11999500000002</v>
      </c>
      <c r="G7366" s="260">
        <v>143740000</v>
      </c>
      <c r="H7366" s="263">
        <f t="shared" si="115"/>
        <v>-5.6509091761111534E-3</v>
      </c>
      <c r="I7366" s="262"/>
      <c r="J7366" s="266">
        <v>7364</v>
      </c>
      <c r="K7366">
        <v>-5.6509091761111534E-3</v>
      </c>
      <c r="L7366" s="267">
        <v>1.6079857990085274E-2</v>
      </c>
    </row>
    <row r="7367" spans="1:12" ht="14.4" x14ac:dyDescent="0.3">
      <c r="A7367" s="8">
        <v>33458</v>
      </c>
      <c r="B7367" s="260">
        <v>390.55999800000001</v>
      </c>
      <c r="C7367" s="260">
        <v>391.79998799999998</v>
      </c>
      <c r="D7367" s="260">
        <v>388.14999399999999</v>
      </c>
      <c r="E7367" s="260">
        <v>389.32000699999998</v>
      </c>
      <c r="F7367" s="261">
        <v>389.32000699999998</v>
      </c>
      <c r="G7367" s="260">
        <v>163890000</v>
      </c>
      <c r="H7367" s="263">
        <f t="shared" si="115"/>
        <v>-3.1749052804942706E-3</v>
      </c>
      <c r="I7367" s="262"/>
      <c r="J7367" s="266">
        <v>7365</v>
      </c>
      <c r="K7367">
        <v>-3.1749052804942706E-3</v>
      </c>
      <c r="L7367" s="267">
        <v>1.6103572591521422E-2</v>
      </c>
    </row>
    <row r="7368" spans="1:12" ht="14.4" x14ac:dyDescent="0.3">
      <c r="A7368" s="8">
        <v>33457</v>
      </c>
      <c r="B7368" s="260">
        <v>390.61999500000002</v>
      </c>
      <c r="C7368" s="260">
        <v>391.58999599999999</v>
      </c>
      <c r="D7368" s="260">
        <v>389.85998499999999</v>
      </c>
      <c r="E7368" s="260">
        <v>390.55999800000001</v>
      </c>
      <c r="F7368" s="261">
        <v>390.55999800000001</v>
      </c>
      <c r="G7368" s="260">
        <v>172220000</v>
      </c>
      <c r="H7368" s="263">
        <f t="shared" si="115"/>
        <v>-1.5359428797291814E-4</v>
      </c>
      <c r="I7368" s="262"/>
      <c r="J7368" s="266">
        <v>7366</v>
      </c>
      <c r="K7368">
        <v>-1.5359428797291814E-4</v>
      </c>
      <c r="L7368" s="267">
        <v>1.6104667673248068E-2</v>
      </c>
    </row>
    <row r="7369" spans="1:12" ht="14.4" x14ac:dyDescent="0.3">
      <c r="A7369" s="8">
        <v>33456</v>
      </c>
      <c r="B7369" s="260">
        <v>385.05999800000001</v>
      </c>
      <c r="C7369" s="260">
        <v>390.79998799999998</v>
      </c>
      <c r="D7369" s="260">
        <v>384.290009</v>
      </c>
      <c r="E7369" s="260">
        <v>390.61999500000002</v>
      </c>
      <c r="F7369" s="261">
        <v>390.61999500000002</v>
      </c>
      <c r="G7369" s="260">
        <v>174460000</v>
      </c>
      <c r="H7369" s="263">
        <f t="shared" si="115"/>
        <v>1.4439300443771388E-2</v>
      </c>
      <c r="I7369" s="262"/>
      <c r="J7369" s="266">
        <v>7367</v>
      </c>
      <c r="K7369">
        <v>1.4439300443771388E-2</v>
      </c>
      <c r="L7369" s="267">
        <v>1.6110590284045552E-2</v>
      </c>
    </row>
    <row r="7370" spans="1:12" ht="14.4" x14ac:dyDescent="0.3">
      <c r="A7370" s="8">
        <v>33455</v>
      </c>
      <c r="B7370" s="260">
        <v>387.17001299999998</v>
      </c>
      <c r="C7370" s="260">
        <v>387.17001299999998</v>
      </c>
      <c r="D7370" s="260">
        <v>384.48001099999999</v>
      </c>
      <c r="E7370" s="260">
        <v>385.05999800000001</v>
      </c>
      <c r="F7370" s="261">
        <v>385.05999800000001</v>
      </c>
      <c r="G7370" s="260">
        <v>128050000</v>
      </c>
      <c r="H7370" s="263">
        <f t="shared" si="115"/>
        <v>-5.4754766215412819E-3</v>
      </c>
      <c r="I7370" s="262"/>
      <c r="J7370" s="266">
        <v>7368</v>
      </c>
      <c r="K7370">
        <v>-5.4754766215412819E-3</v>
      </c>
      <c r="L7370" s="267">
        <v>1.615374750765981E-2</v>
      </c>
    </row>
    <row r="7371" spans="1:12" ht="14.4" x14ac:dyDescent="0.3">
      <c r="A7371" s="8">
        <v>33452</v>
      </c>
      <c r="B7371" s="260">
        <v>387.11999500000002</v>
      </c>
      <c r="C7371" s="260">
        <v>389.55999800000001</v>
      </c>
      <c r="D7371" s="260">
        <v>386.04998799999998</v>
      </c>
      <c r="E7371" s="260">
        <v>387.17999300000002</v>
      </c>
      <c r="F7371" s="261">
        <v>387.17999300000002</v>
      </c>
      <c r="G7371" s="260">
        <v>162270000</v>
      </c>
      <c r="H7371" s="263">
        <f t="shared" si="115"/>
        <v>1.5498553620307658E-4</v>
      </c>
      <c r="I7371" s="262"/>
      <c r="J7371" s="266">
        <v>7369</v>
      </c>
      <c r="K7371">
        <v>1.5498553620307658E-4</v>
      </c>
      <c r="L7371" s="267">
        <v>1.6156485122172565E-2</v>
      </c>
    </row>
    <row r="7372" spans="1:12" ht="14.4" x14ac:dyDescent="0.3">
      <c r="A7372" s="8">
        <v>33451</v>
      </c>
      <c r="B7372" s="260">
        <v>387.80999800000001</v>
      </c>
      <c r="C7372" s="260">
        <v>387.95001200000002</v>
      </c>
      <c r="D7372" s="260">
        <v>386.48001099999999</v>
      </c>
      <c r="E7372" s="260">
        <v>387.11999500000002</v>
      </c>
      <c r="F7372" s="261">
        <v>387.11999500000002</v>
      </c>
      <c r="G7372" s="260">
        <v>170610000</v>
      </c>
      <c r="H7372" s="263">
        <f t="shared" si="115"/>
        <v>-1.7792295287858725E-3</v>
      </c>
      <c r="I7372" s="262"/>
      <c r="J7372" s="266">
        <v>7370</v>
      </c>
      <c r="K7372">
        <v>-1.7792295287858725E-3</v>
      </c>
      <c r="L7372" s="267">
        <v>1.6162451938893374E-2</v>
      </c>
    </row>
    <row r="7373" spans="1:12" ht="14.4" x14ac:dyDescent="0.3">
      <c r="A7373" s="8">
        <v>33450</v>
      </c>
      <c r="B7373" s="260">
        <v>386.69000199999999</v>
      </c>
      <c r="C7373" s="260">
        <v>387.80999800000001</v>
      </c>
      <c r="D7373" s="260">
        <v>386.19000199999999</v>
      </c>
      <c r="E7373" s="260">
        <v>387.80999800000001</v>
      </c>
      <c r="F7373" s="261">
        <v>387.80999800000001</v>
      </c>
      <c r="G7373" s="260">
        <v>166830000</v>
      </c>
      <c r="H7373" s="263">
        <f t="shared" si="115"/>
        <v>2.8963665835870633E-3</v>
      </c>
      <c r="I7373" s="262"/>
      <c r="J7373" s="266">
        <v>7371</v>
      </c>
      <c r="K7373">
        <v>2.8963665835870633E-3</v>
      </c>
      <c r="L7373" s="267">
        <v>1.6176424823274062E-2</v>
      </c>
    </row>
    <row r="7374" spans="1:12" ht="14.4" x14ac:dyDescent="0.3">
      <c r="A7374" s="8">
        <v>33449</v>
      </c>
      <c r="B7374" s="260">
        <v>383.14999399999999</v>
      </c>
      <c r="C7374" s="260">
        <v>386.92001299999998</v>
      </c>
      <c r="D7374" s="260">
        <v>383.14999399999999</v>
      </c>
      <c r="E7374" s="260">
        <v>386.69000199999999</v>
      </c>
      <c r="F7374" s="261">
        <v>386.69000199999999</v>
      </c>
      <c r="G7374" s="260">
        <v>169010000</v>
      </c>
      <c r="H7374" s="263">
        <f t="shared" si="115"/>
        <v>9.2392223814050239E-3</v>
      </c>
      <c r="I7374" s="262"/>
      <c r="J7374" s="266">
        <v>7372</v>
      </c>
      <c r="K7374">
        <v>9.2392223814050239E-3</v>
      </c>
      <c r="L7374" s="267">
        <v>1.6210194329184018E-2</v>
      </c>
    </row>
    <row r="7375" spans="1:12" ht="14.4" x14ac:dyDescent="0.3">
      <c r="A7375" s="8">
        <v>33448</v>
      </c>
      <c r="B7375" s="260">
        <v>380.92999300000002</v>
      </c>
      <c r="C7375" s="260">
        <v>383.14999399999999</v>
      </c>
      <c r="D7375" s="260">
        <v>380.45001200000002</v>
      </c>
      <c r="E7375" s="260">
        <v>383.14999399999999</v>
      </c>
      <c r="F7375" s="261">
        <v>383.14999399999999</v>
      </c>
      <c r="G7375" s="260">
        <v>136000000</v>
      </c>
      <c r="H7375" s="263">
        <f t="shared" si="115"/>
        <v>5.8278451179872509E-3</v>
      </c>
      <c r="I7375" s="262"/>
      <c r="J7375" s="266">
        <v>7373</v>
      </c>
      <c r="K7375">
        <v>5.8278451179872509E-3</v>
      </c>
      <c r="L7375" s="267">
        <v>1.6227423044398382E-2</v>
      </c>
    </row>
    <row r="7376" spans="1:12" ht="14.4" x14ac:dyDescent="0.3">
      <c r="A7376" s="8">
        <v>33445</v>
      </c>
      <c r="B7376" s="260">
        <v>380.959991</v>
      </c>
      <c r="C7376" s="260">
        <v>381.76001000000002</v>
      </c>
      <c r="D7376" s="260">
        <v>379.80999800000001</v>
      </c>
      <c r="E7376" s="260">
        <v>380.92999300000002</v>
      </c>
      <c r="F7376" s="261">
        <v>380.92999300000002</v>
      </c>
      <c r="G7376" s="260">
        <v>127760000</v>
      </c>
      <c r="H7376" s="263">
        <f t="shared" si="115"/>
        <v>-7.8743176996709256E-5</v>
      </c>
      <c r="I7376" s="262"/>
      <c r="J7376" s="266">
        <v>7374</v>
      </c>
      <c r="K7376">
        <v>-7.8743176996709256E-5</v>
      </c>
      <c r="L7376" s="267">
        <v>1.6308708146076233E-2</v>
      </c>
    </row>
    <row r="7377" spans="1:12" ht="14.4" x14ac:dyDescent="0.3">
      <c r="A7377" s="8">
        <v>33444</v>
      </c>
      <c r="B7377" s="260">
        <v>378.64001500000001</v>
      </c>
      <c r="C7377" s="260">
        <v>381.13000499999998</v>
      </c>
      <c r="D7377" s="260">
        <v>378.14999399999999</v>
      </c>
      <c r="E7377" s="260">
        <v>380.959991</v>
      </c>
      <c r="F7377" s="261">
        <v>380.959991</v>
      </c>
      <c r="G7377" s="260">
        <v>145800000</v>
      </c>
      <c r="H7377" s="263">
        <f t="shared" si="115"/>
        <v>6.127128428304116E-3</v>
      </c>
      <c r="I7377" s="262"/>
      <c r="J7377" s="266">
        <v>7375</v>
      </c>
      <c r="K7377">
        <v>6.127128428304116E-3</v>
      </c>
      <c r="L7377" s="267">
        <v>1.6309746921621831E-2</v>
      </c>
    </row>
    <row r="7378" spans="1:12" ht="14.4" x14ac:dyDescent="0.3">
      <c r="A7378" s="8">
        <v>33443</v>
      </c>
      <c r="B7378" s="260">
        <v>379.42001299999998</v>
      </c>
      <c r="C7378" s="260">
        <v>380.459991</v>
      </c>
      <c r="D7378" s="260">
        <v>378.290009</v>
      </c>
      <c r="E7378" s="260">
        <v>378.64001500000001</v>
      </c>
      <c r="F7378" s="261">
        <v>378.64001500000001</v>
      </c>
      <c r="G7378" s="260">
        <v>158700000</v>
      </c>
      <c r="H7378" s="263">
        <f t="shared" si="115"/>
        <v>-2.0557639904987767E-3</v>
      </c>
      <c r="I7378" s="262"/>
      <c r="J7378" s="266">
        <v>7376</v>
      </c>
      <c r="K7378">
        <v>-2.0557639904987767E-3</v>
      </c>
      <c r="L7378" s="267">
        <v>1.6359641510120499E-2</v>
      </c>
    </row>
    <row r="7379" spans="1:12" ht="14.4" x14ac:dyDescent="0.3">
      <c r="A7379" s="8">
        <v>33442</v>
      </c>
      <c r="B7379" s="260">
        <v>382.88000499999998</v>
      </c>
      <c r="C7379" s="260">
        <v>384.85998499999999</v>
      </c>
      <c r="D7379" s="260">
        <v>379.39001500000001</v>
      </c>
      <c r="E7379" s="260">
        <v>379.42001299999998</v>
      </c>
      <c r="F7379" s="261">
        <v>379.42001299999998</v>
      </c>
      <c r="G7379" s="260">
        <v>160190000</v>
      </c>
      <c r="H7379" s="263">
        <f t="shared" si="115"/>
        <v>-9.0367529116596196E-3</v>
      </c>
      <c r="I7379" s="262"/>
      <c r="J7379" s="266">
        <v>7377</v>
      </c>
      <c r="K7379">
        <v>-9.0367529116596196E-3</v>
      </c>
      <c r="L7379" s="267">
        <v>1.6365339283328579E-2</v>
      </c>
    </row>
    <row r="7380" spans="1:12" ht="14.4" x14ac:dyDescent="0.3">
      <c r="A7380" s="8">
        <v>33441</v>
      </c>
      <c r="B7380" s="260">
        <v>384.209991</v>
      </c>
      <c r="C7380" s="260">
        <v>384.54998799999998</v>
      </c>
      <c r="D7380" s="260">
        <v>381.83999599999999</v>
      </c>
      <c r="E7380" s="260">
        <v>382.88000499999998</v>
      </c>
      <c r="F7380" s="261">
        <v>382.88000499999998</v>
      </c>
      <c r="G7380" s="260">
        <v>149050000</v>
      </c>
      <c r="H7380" s="263">
        <f t="shared" si="115"/>
        <v>-3.487574817845159E-3</v>
      </c>
      <c r="I7380" s="262"/>
      <c r="J7380" s="266">
        <v>7378</v>
      </c>
      <c r="K7380">
        <v>-3.487574817845159E-3</v>
      </c>
      <c r="L7380" s="267">
        <v>1.636566373155653E-2</v>
      </c>
    </row>
    <row r="7381" spans="1:12" ht="14.4" x14ac:dyDescent="0.3">
      <c r="A7381" s="8">
        <v>33438</v>
      </c>
      <c r="B7381" s="260">
        <v>385.38000499999998</v>
      </c>
      <c r="C7381" s="260">
        <v>385.82998700000002</v>
      </c>
      <c r="D7381" s="260">
        <v>383.64999399999999</v>
      </c>
      <c r="E7381" s="260">
        <v>384.22000100000002</v>
      </c>
      <c r="F7381" s="261">
        <v>384.22000100000002</v>
      </c>
      <c r="G7381" s="260">
        <v>190700000</v>
      </c>
      <c r="H7381" s="263">
        <f t="shared" si="115"/>
        <v>-2.9841295765644454E-3</v>
      </c>
      <c r="I7381" s="262"/>
      <c r="J7381" s="266">
        <v>7379</v>
      </c>
      <c r="K7381">
        <v>-2.9841295765644454E-3</v>
      </c>
      <c r="L7381" s="267">
        <v>1.6395500477669567E-2</v>
      </c>
    </row>
    <row r="7382" spans="1:12" ht="14.4" x14ac:dyDescent="0.3">
      <c r="A7382" s="8">
        <v>33437</v>
      </c>
      <c r="B7382" s="260">
        <v>381.17999300000002</v>
      </c>
      <c r="C7382" s="260">
        <v>385.36999500000002</v>
      </c>
      <c r="D7382" s="260">
        <v>381.17999300000002</v>
      </c>
      <c r="E7382" s="260">
        <v>385.36999500000002</v>
      </c>
      <c r="F7382" s="261">
        <v>385.36999500000002</v>
      </c>
      <c r="G7382" s="260">
        <v>200930000</v>
      </c>
      <c r="H7382" s="263">
        <f t="shared" si="115"/>
        <v>1.099218761987855E-2</v>
      </c>
      <c r="I7382" s="262"/>
      <c r="J7382" s="266">
        <v>7380</v>
      </c>
      <c r="K7382">
        <v>1.099218761987855E-2</v>
      </c>
      <c r="L7382" s="267">
        <v>1.6415812925706742E-2</v>
      </c>
    </row>
    <row r="7383" spans="1:12" ht="14.4" x14ac:dyDescent="0.3">
      <c r="A7383" s="8">
        <v>33436</v>
      </c>
      <c r="B7383" s="260">
        <v>381.5</v>
      </c>
      <c r="C7383" s="260">
        <v>382.85998499999999</v>
      </c>
      <c r="D7383" s="260">
        <v>381.13000499999998</v>
      </c>
      <c r="E7383" s="260">
        <v>381.17999300000002</v>
      </c>
      <c r="F7383" s="261">
        <v>381.17999300000002</v>
      </c>
      <c r="G7383" s="260">
        <v>195460000</v>
      </c>
      <c r="H7383" s="263">
        <f t="shared" si="115"/>
        <v>-9.4358649553833091E-4</v>
      </c>
      <c r="I7383" s="262"/>
      <c r="J7383" s="266">
        <v>7381</v>
      </c>
      <c r="K7383">
        <v>-9.4358649553833091E-4</v>
      </c>
      <c r="L7383" s="267">
        <v>1.6430484390014398E-2</v>
      </c>
    </row>
    <row r="7384" spans="1:12" ht="14.4" x14ac:dyDescent="0.3">
      <c r="A7384" s="8">
        <v>33435</v>
      </c>
      <c r="B7384" s="260">
        <v>382.39001500000001</v>
      </c>
      <c r="C7384" s="260">
        <v>382.94000199999999</v>
      </c>
      <c r="D7384" s="260">
        <v>380.79998799999998</v>
      </c>
      <c r="E7384" s="260">
        <v>381.540009</v>
      </c>
      <c r="F7384" s="261">
        <v>381.540009</v>
      </c>
      <c r="G7384" s="260">
        <v>182990000</v>
      </c>
      <c r="H7384" s="263">
        <f t="shared" si="115"/>
        <v>-2.2228770800932331E-3</v>
      </c>
      <c r="I7384" s="262"/>
      <c r="J7384" s="266">
        <v>7382</v>
      </c>
      <c r="K7384">
        <v>-2.2228770800932331E-3</v>
      </c>
      <c r="L7384" s="267">
        <v>1.643362235372995E-2</v>
      </c>
    </row>
    <row r="7385" spans="1:12" ht="14.4" x14ac:dyDescent="0.3">
      <c r="A7385" s="8">
        <v>33434</v>
      </c>
      <c r="B7385" s="260">
        <v>380.27999899999998</v>
      </c>
      <c r="C7385" s="260">
        <v>383</v>
      </c>
      <c r="D7385" s="260">
        <v>380.23998999999998</v>
      </c>
      <c r="E7385" s="260">
        <v>382.39001500000001</v>
      </c>
      <c r="F7385" s="261">
        <v>382.39001500000001</v>
      </c>
      <c r="G7385" s="260">
        <v>161750000</v>
      </c>
      <c r="H7385" s="263">
        <f t="shared" si="115"/>
        <v>5.6279158448389356E-3</v>
      </c>
      <c r="I7385" s="262"/>
      <c r="J7385" s="266">
        <v>7383</v>
      </c>
      <c r="K7385">
        <v>5.6279158448389356E-3</v>
      </c>
      <c r="L7385" s="267">
        <v>1.6465297703358733E-2</v>
      </c>
    </row>
    <row r="7386" spans="1:12" ht="14.4" x14ac:dyDescent="0.3">
      <c r="A7386" s="8">
        <v>33431</v>
      </c>
      <c r="B7386" s="260">
        <v>376.97000100000002</v>
      </c>
      <c r="C7386" s="260">
        <v>381.41000400000001</v>
      </c>
      <c r="D7386" s="260">
        <v>375.790009</v>
      </c>
      <c r="E7386" s="260">
        <v>380.25</v>
      </c>
      <c r="F7386" s="261">
        <v>380.25</v>
      </c>
      <c r="G7386" s="260">
        <v>174770000</v>
      </c>
      <c r="H7386" s="263">
        <f t="shared" si="115"/>
        <v>8.7009549600737986E-3</v>
      </c>
      <c r="I7386" s="262"/>
      <c r="J7386" s="266">
        <v>7384</v>
      </c>
      <c r="K7386">
        <v>8.7009549600737986E-3</v>
      </c>
      <c r="L7386" s="267">
        <v>1.6470318702440298E-2</v>
      </c>
    </row>
    <row r="7387" spans="1:12" ht="14.4" x14ac:dyDescent="0.3">
      <c r="A7387" s="8">
        <v>33430</v>
      </c>
      <c r="B7387" s="260">
        <v>375.73001099999999</v>
      </c>
      <c r="C7387" s="260">
        <v>377.67999300000002</v>
      </c>
      <c r="D7387" s="260">
        <v>375.51001000000002</v>
      </c>
      <c r="E7387" s="260">
        <v>376.97000100000002</v>
      </c>
      <c r="F7387" s="261">
        <v>376.97000100000002</v>
      </c>
      <c r="G7387" s="260">
        <v>157930000</v>
      </c>
      <c r="H7387" s="263">
        <f t="shared" si="115"/>
        <v>3.2735695766640312E-3</v>
      </c>
      <c r="I7387" s="262"/>
      <c r="J7387" s="266">
        <v>7385</v>
      </c>
      <c r="K7387">
        <v>3.2735695766640312E-3</v>
      </c>
      <c r="L7387" s="267">
        <v>1.6480439087318579E-2</v>
      </c>
    </row>
    <row r="7388" spans="1:12" ht="14.4" x14ac:dyDescent="0.3">
      <c r="A7388" s="8">
        <v>33429</v>
      </c>
      <c r="B7388" s="260">
        <v>376.10998499999999</v>
      </c>
      <c r="C7388" s="260">
        <v>380.35000600000001</v>
      </c>
      <c r="D7388" s="260">
        <v>375.20001200000002</v>
      </c>
      <c r="E7388" s="260">
        <v>375.73998999999998</v>
      </c>
      <c r="F7388" s="261">
        <v>375.73998999999998</v>
      </c>
      <c r="G7388" s="260">
        <v>178290000</v>
      </c>
      <c r="H7388" s="263">
        <f t="shared" si="115"/>
        <v>-9.8374149784940471E-4</v>
      </c>
      <c r="I7388" s="262"/>
      <c r="J7388" s="266">
        <v>7386</v>
      </c>
      <c r="K7388">
        <v>-9.8374149784940471E-4</v>
      </c>
      <c r="L7388" s="267">
        <v>1.6497361948984407E-2</v>
      </c>
    </row>
    <row r="7389" spans="1:12" ht="14.4" x14ac:dyDescent="0.3">
      <c r="A7389" s="8">
        <v>33428</v>
      </c>
      <c r="B7389" s="260">
        <v>377.94000199999999</v>
      </c>
      <c r="C7389" s="260">
        <v>378.57998700000002</v>
      </c>
      <c r="D7389" s="260">
        <v>375.36999500000002</v>
      </c>
      <c r="E7389" s="260">
        <v>376.10998499999999</v>
      </c>
      <c r="F7389" s="261">
        <v>376.10998499999999</v>
      </c>
      <c r="G7389" s="260">
        <v>151820000</v>
      </c>
      <c r="H7389" s="263">
        <f t="shared" si="115"/>
        <v>-4.8420833738578384E-3</v>
      </c>
      <c r="I7389" s="262"/>
      <c r="J7389" s="266">
        <v>7387</v>
      </c>
      <c r="K7389">
        <v>-4.8420833738578384E-3</v>
      </c>
      <c r="L7389" s="267">
        <v>1.651665425466653E-2</v>
      </c>
    </row>
    <row r="7390" spans="1:12" ht="14.4" x14ac:dyDescent="0.3">
      <c r="A7390" s="8">
        <v>33427</v>
      </c>
      <c r="B7390" s="260">
        <v>374.08999599999999</v>
      </c>
      <c r="C7390" s="260">
        <v>377.94000199999999</v>
      </c>
      <c r="D7390" s="260">
        <v>370.92001299999998</v>
      </c>
      <c r="E7390" s="260">
        <v>377.94000199999999</v>
      </c>
      <c r="F7390" s="261">
        <v>377.94000199999999</v>
      </c>
      <c r="G7390" s="260">
        <v>138330000</v>
      </c>
      <c r="H7390" s="263">
        <f t="shared" si="115"/>
        <v>1.0318688874419725E-2</v>
      </c>
      <c r="I7390" s="262"/>
      <c r="J7390" s="266">
        <v>7388</v>
      </c>
      <c r="K7390">
        <v>1.0318688874419725E-2</v>
      </c>
      <c r="L7390" s="267">
        <v>1.6540974782594503E-2</v>
      </c>
    </row>
    <row r="7391" spans="1:12" ht="14.4" x14ac:dyDescent="0.3">
      <c r="A7391" s="8">
        <v>33424</v>
      </c>
      <c r="B7391" s="260">
        <v>373.33999599999999</v>
      </c>
      <c r="C7391" s="260">
        <v>375.51001000000002</v>
      </c>
      <c r="D7391" s="260">
        <v>372.17001299999998</v>
      </c>
      <c r="E7391" s="260">
        <v>374.07998700000002</v>
      </c>
      <c r="F7391" s="261">
        <v>374.07998700000002</v>
      </c>
      <c r="G7391" s="260">
        <v>69910000</v>
      </c>
      <c r="H7391" s="263">
        <f t="shared" si="115"/>
        <v>2.0089465784059826E-3</v>
      </c>
      <c r="I7391" s="262"/>
      <c r="J7391" s="266">
        <v>7389</v>
      </c>
      <c r="K7391">
        <v>2.0089465784059826E-3</v>
      </c>
      <c r="L7391" s="267">
        <v>1.6549333788121092E-2</v>
      </c>
    </row>
    <row r="7392" spans="1:12" ht="14.4" x14ac:dyDescent="0.3">
      <c r="A7392" s="8">
        <v>33422</v>
      </c>
      <c r="B7392" s="260">
        <v>377.47000100000002</v>
      </c>
      <c r="C7392" s="260">
        <v>377.47000100000002</v>
      </c>
      <c r="D7392" s="260">
        <v>372.07998700000002</v>
      </c>
      <c r="E7392" s="260">
        <v>373.32998700000002</v>
      </c>
      <c r="F7392" s="261">
        <v>373.32998700000002</v>
      </c>
      <c r="G7392" s="260">
        <v>140580000</v>
      </c>
      <c r="H7392" s="263">
        <f t="shared" si="115"/>
        <v>-1.0967796087191596E-2</v>
      </c>
      <c r="I7392" s="262"/>
      <c r="J7392" s="266">
        <v>7390</v>
      </c>
      <c r="K7392">
        <v>-1.0967796087191596E-2</v>
      </c>
      <c r="L7392" s="267">
        <v>1.6556609576476155E-2</v>
      </c>
    </row>
    <row r="7393" spans="1:12" ht="14.4" x14ac:dyDescent="0.3">
      <c r="A7393" s="8">
        <v>33421</v>
      </c>
      <c r="B7393" s="260">
        <v>377.92001299999998</v>
      </c>
      <c r="C7393" s="260">
        <v>377.92999300000002</v>
      </c>
      <c r="D7393" s="260">
        <v>376.61999500000002</v>
      </c>
      <c r="E7393" s="260">
        <v>377.47000100000002</v>
      </c>
      <c r="F7393" s="261">
        <v>377.47000100000002</v>
      </c>
      <c r="G7393" s="260">
        <v>157290000</v>
      </c>
      <c r="H7393" s="263">
        <f t="shared" si="115"/>
        <v>-1.1907599082347576E-3</v>
      </c>
      <c r="I7393" s="262"/>
      <c r="J7393" s="266">
        <v>7391</v>
      </c>
      <c r="K7393">
        <v>-1.1907599082347576E-3</v>
      </c>
      <c r="L7393" s="267">
        <v>1.658676828270688E-2</v>
      </c>
    </row>
    <row r="7394" spans="1:12" ht="14.4" x14ac:dyDescent="0.3">
      <c r="A7394" s="8">
        <v>33420</v>
      </c>
      <c r="B7394" s="260">
        <v>371.17999300000002</v>
      </c>
      <c r="C7394" s="260">
        <v>377.92001299999998</v>
      </c>
      <c r="D7394" s="260">
        <v>371.17999300000002</v>
      </c>
      <c r="E7394" s="260">
        <v>377.92001299999998</v>
      </c>
      <c r="F7394" s="261">
        <v>377.92001299999998</v>
      </c>
      <c r="G7394" s="260">
        <v>167480000</v>
      </c>
      <c r="H7394" s="263">
        <f t="shared" si="115"/>
        <v>1.8213193574596383E-2</v>
      </c>
      <c r="I7394" s="262"/>
      <c r="J7394" s="266">
        <v>7392</v>
      </c>
      <c r="K7394">
        <v>1.8213193574596383E-2</v>
      </c>
      <c r="L7394" s="267">
        <v>1.6602390678070449E-2</v>
      </c>
    </row>
    <row r="7395" spans="1:12" ht="14.4" x14ac:dyDescent="0.3">
      <c r="A7395" s="8">
        <v>33417</v>
      </c>
      <c r="B7395" s="260">
        <v>374.39999399999999</v>
      </c>
      <c r="C7395" s="260">
        <v>374.39999399999999</v>
      </c>
      <c r="D7395" s="260">
        <v>367.98001099999999</v>
      </c>
      <c r="E7395" s="260">
        <v>371.16000400000001</v>
      </c>
      <c r="F7395" s="261">
        <v>371.16000400000001</v>
      </c>
      <c r="G7395" s="260">
        <v>163770000</v>
      </c>
      <c r="H7395" s="263">
        <f t="shared" si="115"/>
        <v>-8.6538195831273902E-3</v>
      </c>
      <c r="I7395" s="262"/>
      <c r="J7395" s="266">
        <v>7393</v>
      </c>
      <c r="K7395">
        <v>-8.6538195831273902E-3</v>
      </c>
      <c r="L7395" s="267">
        <v>1.6625139565439997E-2</v>
      </c>
    </row>
    <row r="7396" spans="1:12" ht="14.4" x14ac:dyDescent="0.3">
      <c r="A7396" s="8">
        <v>33416</v>
      </c>
      <c r="B7396" s="260">
        <v>371.58999599999999</v>
      </c>
      <c r="C7396" s="260">
        <v>374.39999399999999</v>
      </c>
      <c r="D7396" s="260">
        <v>371.58999599999999</v>
      </c>
      <c r="E7396" s="260">
        <v>374.39999399999999</v>
      </c>
      <c r="F7396" s="261">
        <v>374.39999399999999</v>
      </c>
      <c r="G7396" s="260">
        <v>163080000</v>
      </c>
      <c r="H7396" s="263">
        <f t="shared" si="115"/>
        <v>7.5620927103753552E-3</v>
      </c>
      <c r="I7396" s="262"/>
      <c r="J7396" s="266">
        <v>7394</v>
      </c>
      <c r="K7396">
        <v>7.5620927103753552E-3</v>
      </c>
      <c r="L7396" s="267">
        <v>1.6627571884764589E-2</v>
      </c>
    </row>
    <row r="7397" spans="1:12" ht="14.4" x14ac:dyDescent="0.3">
      <c r="A7397" s="8">
        <v>33415</v>
      </c>
      <c r="B7397" s="260">
        <v>370.64999399999999</v>
      </c>
      <c r="C7397" s="260">
        <v>372.73001099999999</v>
      </c>
      <c r="D7397" s="260">
        <v>368.33999599999999</v>
      </c>
      <c r="E7397" s="260">
        <v>371.58999599999999</v>
      </c>
      <c r="F7397" s="261">
        <v>371.58999599999999</v>
      </c>
      <c r="G7397" s="260">
        <v>187170000</v>
      </c>
      <c r="H7397" s="263">
        <f t="shared" si="115"/>
        <v>2.5360906926117275E-3</v>
      </c>
      <c r="I7397" s="262"/>
      <c r="J7397" s="266">
        <v>7395</v>
      </c>
      <c r="K7397">
        <v>2.5360906926117275E-3</v>
      </c>
      <c r="L7397" s="267">
        <v>1.6647964065131967E-2</v>
      </c>
    </row>
    <row r="7398" spans="1:12" ht="14.4" x14ac:dyDescent="0.3">
      <c r="A7398" s="8">
        <v>33414</v>
      </c>
      <c r="B7398" s="260">
        <v>370.94000199999999</v>
      </c>
      <c r="C7398" s="260">
        <v>372.61999500000002</v>
      </c>
      <c r="D7398" s="260">
        <v>369.55999800000001</v>
      </c>
      <c r="E7398" s="260">
        <v>370.64999399999999</v>
      </c>
      <c r="F7398" s="261">
        <v>370.64999399999999</v>
      </c>
      <c r="G7398" s="260">
        <v>155710000</v>
      </c>
      <c r="H7398" s="263">
        <f t="shared" si="115"/>
        <v>-7.8181915791330657E-4</v>
      </c>
      <c r="I7398" s="262"/>
      <c r="J7398" s="266">
        <v>7396</v>
      </c>
      <c r="K7398">
        <v>-7.8181915791330657E-4</v>
      </c>
      <c r="L7398" s="267">
        <v>1.6651100256048636E-2</v>
      </c>
    </row>
    <row r="7399" spans="1:12" ht="14.4" x14ac:dyDescent="0.3">
      <c r="A7399" s="8">
        <v>33413</v>
      </c>
      <c r="B7399" s="260">
        <v>377.73998999999998</v>
      </c>
      <c r="C7399" s="260">
        <v>377.73998999999998</v>
      </c>
      <c r="D7399" s="260">
        <v>370.73001099999999</v>
      </c>
      <c r="E7399" s="260">
        <v>370.94000199999999</v>
      </c>
      <c r="F7399" s="261">
        <v>370.94000199999999</v>
      </c>
      <c r="G7399" s="260">
        <v>137940000</v>
      </c>
      <c r="H7399" s="263">
        <f t="shared" si="115"/>
        <v>-1.8027790866975531E-2</v>
      </c>
      <c r="I7399" s="262"/>
      <c r="J7399" s="266">
        <v>7397</v>
      </c>
      <c r="K7399">
        <v>-1.8027790866975531E-2</v>
      </c>
      <c r="L7399" s="267">
        <v>1.6669839522333234E-2</v>
      </c>
    </row>
    <row r="7400" spans="1:12" ht="14.4" x14ac:dyDescent="0.3">
      <c r="A7400" s="8">
        <v>33410</v>
      </c>
      <c r="B7400" s="260">
        <v>375.42001299999998</v>
      </c>
      <c r="C7400" s="260">
        <v>377.75</v>
      </c>
      <c r="D7400" s="260">
        <v>375.32998700000002</v>
      </c>
      <c r="E7400" s="260">
        <v>377.75</v>
      </c>
      <c r="F7400" s="261">
        <v>377.75</v>
      </c>
      <c r="G7400" s="260">
        <v>193310000</v>
      </c>
      <c r="H7400" s="263">
        <f t="shared" si="115"/>
        <v>6.2063473424897493E-3</v>
      </c>
      <c r="I7400" s="262"/>
      <c r="J7400" s="266">
        <v>7398</v>
      </c>
      <c r="K7400">
        <v>6.2063473424897493E-3</v>
      </c>
      <c r="L7400" s="267">
        <v>1.6671991622013535E-2</v>
      </c>
    </row>
    <row r="7401" spans="1:12" ht="14.4" x14ac:dyDescent="0.3">
      <c r="A7401" s="8">
        <v>33409</v>
      </c>
      <c r="B7401" s="260">
        <v>375.08999599999999</v>
      </c>
      <c r="C7401" s="260">
        <v>376.290009</v>
      </c>
      <c r="D7401" s="260">
        <v>373.86999500000002</v>
      </c>
      <c r="E7401" s="260">
        <v>375.42001299999998</v>
      </c>
      <c r="F7401" s="261">
        <v>375.42001299999998</v>
      </c>
      <c r="G7401" s="260">
        <v>163980000</v>
      </c>
      <c r="H7401" s="263">
        <f t="shared" si="115"/>
        <v>8.7983418251442254E-4</v>
      </c>
      <c r="I7401" s="262"/>
      <c r="J7401" s="266">
        <v>7399</v>
      </c>
      <c r="K7401">
        <v>8.7983418251442254E-4</v>
      </c>
      <c r="L7401" s="267">
        <v>1.6692197911967906E-2</v>
      </c>
    </row>
    <row r="7402" spans="1:12" ht="14.4" x14ac:dyDescent="0.3">
      <c r="A7402" s="8">
        <v>33408</v>
      </c>
      <c r="B7402" s="260">
        <v>378.57000699999998</v>
      </c>
      <c r="C7402" s="260">
        <v>378.57000699999998</v>
      </c>
      <c r="D7402" s="260">
        <v>374.35998499999999</v>
      </c>
      <c r="E7402" s="260">
        <v>375.08999599999999</v>
      </c>
      <c r="F7402" s="261">
        <v>375.08999599999999</v>
      </c>
      <c r="G7402" s="260">
        <v>156440000</v>
      </c>
      <c r="H7402" s="263">
        <f t="shared" si="115"/>
        <v>-9.2448295966066681E-3</v>
      </c>
      <c r="I7402" s="262"/>
      <c r="J7402" s="266">
        <v>7400</v>
      </c>
      <c r="K7402">
        <v>-9.2448295966066681E-3</v>
      </c>
      <c r="L7402" s="267">
        <v>1.6693598640459661E-2</v>
      </c>
    </row>
    <row r="7403" spans="1:12" ht="14.4" x14ac:dyDescent="0.3">
      <c r="A7403" s="8">
        <v>33407</v>
      </c>
      <c r="B7403" s="260">
        <v>380.13000499999998</v>
      </c>
      <c r="C7403" s="260">
        <v>381.82998700000002</v>
      </c>
      <c r="D7403" s="260">
        <v>377.98998999999998</v>
      </c>
      <c r="E7403" s="260">
        <v>378.58999599999999</v>
      </c>
      <c r="F7403" s="261">
        <v>378.58999599999999</v>
      </c>
      <c r="G7403" s="260">
        <v>155200000</v>
      </c>
      <c r="H7403" s="263">
        <f t="shared" si="115"/>
        <v>-4.051269249319053E-3</v>
      </c>
      <c r="I7403" s="262"/>
      <c r="J7403" s="266">
        <v>7401</v>
      </c>
      <c r="K7403">
        <v>-4.051269249319053E-3</v>
      </c>
      <c r="L7403" s="267">
        <v>1.6695905641396367E-2</v>
      </c>
    </row>
    <row r="7404" spans="1:12" ht="14.4" x14ac:dyDescent="0.3">
      <c r="A7404" s="8">
        <v>33406</v>
      </c>
      <c r="B7404" s="260">
        <v>382.29998799999998</v>
      </c>
      <c r="C7404" s="260">
        <v>382.30999800000001</v>
      </c>
      <c r="D7404" s="260">
        <v>380.13000499999998</v>
      </c>
      <c r="E7404" s="260">
        <v>380.13000499999998</v>
      </c>
      <c r="F7404" s="261">
        <v>380.13000499999998</v>
      </c>
      <c r="G7404" s="260">
        <v>134230000</v>
      </c>
      <c r="H7404" s="263">
        <f t="shared" si="115"/>
        <v>-5.6501712028786365E-3</v>
      </c>
      <c r="I7404" s="262"/>
      <c r="J7404" s="266">
        <v>7402</v>
      </c>
      <c r="K7404">
        <v>-5.6501712028786365E-3</v>
      </c>
      <c r="L7404" s="267">
        <v>1.6702795240003149E-2</v>
      </c>
    </row>
    <row r="7405" spans="1:12" ht="14.4" x14ac:dyDescent="0.3">
      <c r="A7405" s="8">
        <v>33403</v>
      </c>
      <c r="B7405" s="260">
        <v>377.63000499999998</v>
      </c>
      <c r="C7405" s="260">
        <v>382.29998799999998</v>
      </c>
      <c r="D7405" s="260">
        <v>377.63000499999998</v>
      </c>
      <c r="E7405" s="260">
        <v>382.290009</v>
      </c>
      <c r="F7405" s="261">
        <v>382.290009</v>
      </c>
      <c r="G7405" s="260">
        <v>167950000</v>
      </c>
      <c r="H7405" s="263">
        <f t="shared" si="115"/>
        <v>1.2340131711726708E-2</v>
      </c>
      <c r="I7405" s="262"/>
      <c r="J7405" s="266">
        <v>7403</v>
      </c>
      <c r="K7405">
        <v>1.2340131711726708E-2</v>
      </c>
      <c r="L7405" s="267">
        <v>1.672695375406473E-2</v>
      </c>
    </row>
    <row r="7406" spans="1:12" ht="14.4" x14ac:dyDescent="0.3">
      <c r="A7406" s="8">
        <v>33402</v>
      </c>
      <c r="B7406" s="260">
        <v>376.64999399999999</v>
      </c>
      <c r="C7406" s="260">
        <v>377.89999399999999</v>
      </c>
      <c r="D7406" s="260">
        <v>376.07998700000002</v>
      </c>
      <c r="E7406" s="260">
        <v>377.63000499999998</v>
      </c>
      <c r="F7406" s="261">
        <v>377.63000499999998</v>
      </c>
      <c r="G7406" s="260">
        <v>145650000</v>
      </c>
      <c r="H7406" s="263">
        <f t="shared" si="115"/>
        <v>2.601914285441328E-3</v>
      </c>
      <c r="I7406" s="262"/>
      <c r="J7406" s="266">
        <v>7404</v>
      </c>
      <c r="K7406">
        <v>2.601914285441328E-3</v>
      </c>
      <c r="L7406" s="267">
        <v>1.6772253494543542E-2</v>
      </c>
    </row>
    <row r="7407" spans="1:12" ht="14.4" x14ac:dyDescent="0.3">
      <c r="A7407" s="8">
        <v>33401</v>
      </c>
      <c r="B7407" s="260">
        <v>381.04998799999998</v>
      </c>
      <c r="C7407" s="260">
        <v>381.04998799999998</v>
      </c>
      <c r="D7407" s="260">
        <v>374.459991</v>
      </c>
      <c r="E7407" s="260">
        <v>376.64999399999999</v>
      </c>
      <c r="F7407" s="261">
        <v>376.64999399999999</v>
      </c>
      <c r="G7407" s="260">
        <v>166140000</v>
      </c>
      <c r="H7407" s="263">
        <f t="shared" si="115"/>
        <v>-1.1547025688398637E-2</v>
      </c>
      <c r="I7407" s="262"/>
      <c r="J7407" s="266">
        <v>7405</v>
      </c>
      <c r="K7407">
        <v>-1.1547025688398637E-2</v>
      </c>
      <c r="L7407" s="267">
        <v>1.6777049288667804E-2</v>
      </c>
    </row>
    <row r="7408" spans="1:12" ht="14.4" x14ac:dyDescent="0.3">
      <c r="A7408" s="8">
        <v>33400</v>
      </c>
      <c r="B7408" s="260">
        <v>378.57000699999998</v>
      </c>
      <c r="C7408" s="260">
        <v>381.63000499999998</v>
      </c>
      <c r="D7408" s="260">
        <v>378.57000699999998</v>
      </c>
      <c r="E7408" s="260">
        <v>381.04998799999998</v>
      </c>
      <c r="F7408" s="261">
        <v>381.04998799999998</v>
      </c>
      <c r="G7408" s="260">
        <v>161610000</v>
      </c>
      <c r="H7408" s="263">
        <f t="shared" si="115"/>
        <v>6.5509178068615705E-3</v>
      </c>
      <c r="I7408" s="262"/>
      <c r="J7408" s="266">
        <v>7406</v>
      </c>
      <c r="K7408">
        <v>6.5509178068615705E-3</v>
      </c>
      <c r="L7408" s="267">
        <v>1.679734867775716E-2</v>
      </c>
    </row>
    <row r="7409" spans="1:12" ht="14.4" x14ac:dyDescent="0.3">
      <c r="A7409" s="8">
        <v>33399</v>
      </c>
      <c r="B7409" s="260">
        <v>379.42999300000002</v>
      </c>
      <c r="C7409" s="260">
        <v>379.75</v>
      </c>
      <c r="D7409" s="260">
        <v>377.95001200000002</v>
      </c>
      <c r="E7409" s="260">
        <v>378.57000699999998</v>
      </c>
      <c r="F7409" s="261">
        <v>378.57000699999998</v>
      </c>
      <c r="G7409" s="260">
        <v>127720000</v>
      </c>
      <c r="H7409" s="263">
        <f t="shared" si="115"/>
        <v>-2.2665208756969535E-3</v>
      </c>
      <c r="I7409" s="262"/>
      <c r="J7409" s="266">
        <v>7407</v>
      </c>
      <c r="K7409">
        <v>-2.2665208756969535E-3</v>
      </c>
      <c r="L7409" s="267">
        <v>1.6800271394862603E-2</v>
      </c>
    </row>
    <row r="7410" spans="1:12" ht="14.4" x14ac:dyDescent="0.3">
      <c r="A7410" s="8">
        <v>33396</v>
      </c>
      <c r="B7410" s="260">
        <v>383.63000499999998</v>
      </c>
      <c r="C7410" s="260">
        <v>383.63000499999998</v>
      </c>
      <c r="D7410" s="260">
        <v>378.76001000000002</v>
      </c>
      <c r="E7410" s="260">
        <v>379.42999300000002</v>
      </c>
      <c r="F7410" s="261">
        <v>379.42999300000002</v>
      </c>
      <c r="G7410" s="260">
        <v>169570000</v>
      </c>
      <c r="H7410" s="263">
        <f t="shared" si="115"/>
        <v>-1.0948080038734088E-2</v>
      </c>
      <c r="I7410" s="262"/>
      <c r="J7410" s="266">
        <v>7408</v>
      </c>
      <c r="K7410">
        <v>-1.0948080038734088E-2</v>
      </c>
      <c r="L7410" s="267">
        <v>1.6868209990460414E-2</v>
      </c>
    </row>
    <row r="7411" spans="1:12" ht="14.4" x14ac:dyDescent="0.3">
      <c r="A7411" s="8">
        <v>33395</v>
      </c>
      <c r="B7411" s="260">
        <v>385.10000600000001</v>
      </c>
      <c r="C7411" s="260">
        <v>385.85000600000001</v>
      </c>
      <c r="D7411" s="260">
        <v>383.13000499999998</v>
      </c>
      <c r="E7411" s="260">
        <v>383.63000499999998</v>
      </c>
      <c r="F7411" s="261">
        <v>383.63000499999998</v>
      </c>
      <c r="G7411" s="260">
        <v>168260000</v>
      </c>
      <c r="H7411" s="263">
        <f t="shared" si="115"/>
        <v>-3.7912981774784987E-3</v>
      </c>
      <c r="I7411" s="262"/>
      <c r="J7411" s="266">
        <v>7409</v>
      </c>
      <c r="K7411">
        <v>-3.7912981774784987E-3</v>
      </c>
      <c r="L7411" s="267">
        <v>1.6869141782254984E-2</v>
      </c>
    </row>
    <row r="7412" spans="1:12" ht="14.4" x14ac:dyDescent="0.3">
      <c r="A7412" s="8">
        <v>33394</v>
      </c>
      <c r="B7412" s="260">
        <v>387.73998999999998</v>
      </c>
      <c r="C7412" s="260">
        <v>388.23001099999999</v>
      </c>
      <c r="D7412" s="260">
        <v>384.45001200000002</v>
      </c>
      <c r="E7412" s="260">
        <v>385.08999599999999</v>
      </c>
      <c r="F7412" s="261">
        <v>385.08999599999999</v>
      </c>
      <c r="G7412" s="260">
        <v>186560000</v>
      </c>
      <c r="H7412" s="263">
        <f t="shared" si="115"/>
        <v>-6.8344614131753412E-3</v>
      </c>
      <c r="I7412" s="262"/>
      <c r="J7412" s="266">
        <v>7410</v>
      </c>
      <c r="K7412">
        <v>-6.8344614131753412E-3</v>
      </c>
      <c r="L7412" s="267">
        <v>1.6871538841735756E-2</v>
      </c>
    </row>
    <row r="7413" spans="1:12" ht="14.4" x14ac:dyDescent="0.3">
      <c r="A7413" s="8">
        <v>33393</v>
      </c>
      <c r="B7413" s="260">
        <v>388.05999800000001</v>
      </c>
      <c r="C7413" s="260">
        <v>388.05999800000001</v>
      </c>
      <c r="D7413" s="260">
        <v>385.14001500000001</v>
      </c>
      <c r="E7413" s="260">
        <v>387.73998999999998</v>
      </c>
      <c r="F7413" s="261">
        <v>387.73998999999998</v>
      </c>
      <c r="G7413" s="260">
        <v>180450000</v>
      </c>
      <c r="H7413" s="263">
        <f t="shared" si="115"/>
        <v>-8.2463536991522074E-4</v>
      </c>
      <c r="I7413" s="262"/>
      <c r="J7413" s="266">
        <v>7411</v>
      </c>
      <c r="K7413">
        <v>-8.2463536991522074E-4</v>
      </c>
      <c r="L7413" s="267">
        <v>1.687871543051216E-2</v>
      </c>
    </row>
    <row r="7414" spans="1:12" ht="14.4" x14ac:dyDescent="0.3">
      <c r="A7414" s="8">
        <v>33392</v>
      </c>
      <c r="B7414" s="260">
        <v>389.80999800000001</v>
      </c>
      <c r="C7414" s="260">
        <v>389.80999800000001</v>
      </c>
      <c r="D7414" s="260">
        <v>386.97000100000002</v>
      </c>
      <c r="E7414" s="260">
        <v>388.05999800000001</v>
      </c>
      <c r="F7414" s="261">
        <v>388.05999800000001</v>
      </c>
      <c r="G7414" s="260">
        <v>173990000</v>
      </c>
      <c r="H7414" s="263">
        <f t="shared" si="115"/>
        <v>-4.5404126389076618E-3</v>
      </c>
      <c r="I7414" s="262"/>
      <c r="J7414" s="266">
        <v>7412</v>
      </c>
      <c r="K7414">
        <v>-4.5404126389076618E-3</v>
      </c>
      <c r="L7414" s="267">
        <v>1.6883351889821013E-2</v>
      </c>
    </row>
    <row r="7415" spans="1:12" ht="14.4" x14ac:dyDescent="0.3">
      <c r="A7415" s="8">
        <v>33389</v>
      </c>
      <c r="B7415" s="260">
        <v>386.959991</v>
      </c>
      <c r="C7415" s="260">
        <v>389.85000600000001</v>
      </c>
      <c r="D7415" s="260">
        <v>385.01001000000002</v>
      </c>
      <c r="E7415" s="260">
        <v>389.82998700000002</v>
      </c>
      <c r="F7415" s="261">
        <v>389.82998700000002</v>
      </c>
      <c r="G7415" s="260">
        <v>232040000</v>
      </c>
      <c r="H7415" s="263">
        <f t="shared" si="115"/>
        <v>7.4167771003488953E-3</v>
      </c>
      <c r="I7415" s="262"/>
      <c r="J7415" s="266">
        <v>7413</v>
      </c>
      <c r="K7415">
        <v>7.4167771003488953E-3</v>
      </c>
      <c r="L7415" s="267">
        <v>1.6883715026215006E-2</v>
      </c>
    </row>
    <row r="7416" spans="1:12" ht="14.4" x14ac:dyDescent="0.3">
      <c r="A7416" s="8">
        <v>33388</v>
      </c>
      <c r="B7416" s="260">
        <v>382.790009</v>
      </c>
      <c r="C7416" s="260">
        <v>388.17001299999998</v>
      </c>
      <c r="D7416" s="260">
        <v>382.5</v>
      </c>
      <c r="E7416" s="260">
        <v>386.959991</v>
      </c>
      <c r="F7416" s="261">
        <v>386.959991</v>
      </c>
      <c r="G7416" s="260">
        <v>234440000</v>
      </c>
      <c r="H7416" s="263">
        <f t="shared" si="115"/>
        <v>1.0893654228054852E-2</v>
      </c>
      <c r="I7416" s="262"/>
      <c r="J7416" s="266">
        <v>7414</v>
      </c>
      <c r="K7416">
        <v>1.0893654228054852E-2</v>
      </c>
      <c r="L7416" s="267">
        <v>1.6890483749790332E-2</v>
      </c>
    </row>
    <row r="7417" spans="1:12" ht="14.4" x14ac:dyDescent="0.3">
      <c r="A7417" s="8">
        <v>33387</v>
      </c>
      <c r="B7417" s="260">
        <v>381.94000199999999</v>
      </c>
      <c r="C7417" s="260">
        <v>383.66000400000001</v>
      </c>
      <c r="D7417" s="260">
        <v>381.36999500000002</v>
      </c>
      <c r="E7417" s="260">
        <v>382.790009</v>
      </c>
      <c r="F7417" s="261">
        <v>382.790009</v>
      </c>
      <c r="G7417" s="260">
        <v>188450000</v>
      </c>
      <c r="H7417" s="263">
        <f t="shared" si="115"/>
        <v>2.2254987577865833E-3</v>
      </c>
      <c r="I7417" s="262"/>
      <c r="J7417" s="266">
        <v>7415</v>
      </c>
      <c r="K7417">
        <v>2.2254987577865833E-3</v>
      </c>
      <c r="L7417" s="267">
        <v>1.6898378298119143E-2</v>
      </c>
    </row>
    <row r="7418" spans="1:12" ht="14.4" x14ac:dyDescent="0.3">
      <c r="A7418" s="8">
        <v>33386</v>
      </c>
      <c r="B7418" s="260">
        <v>377.48998999999998</v>
      </c>
      <c r="C7418" s="260">
        <v>382.10000600000001</v>
      </c>
      <c r="D7418" s="260">
        <v>377.11999500000002</v>
      </c>
      <c r="E7418" s="260">
        <v>381.94000199999999</v>
      </c>
      <c r="F7418" s="261">
        <v>381.94000199999999</v>
      </c>
      <c r="G7418" s="260">
        <v>162350000</v>
      </c>
      <c r="H7418" s="263">
        <f t="shared" si="115"/>
        <v>1.1788423846682704E-2</v>
      </c>
      <c r="I7418" s="262"/>
      <c r="J7418" s="266">
        <v>7416</v>
      </c>
      <c r="K7418">
        <v>1.1788423846682704E-2</v>
      </c>
      <c r="L7418" s="267">
        <v>1.6941940834933195E-2</v>
      </c>
    </row>
    <row r="7419" spans="1:12" ht="14.4" x14ac:dyDescent="0.3">
      <c r="A7419" s="8">
        <v>33382</v>
      </c>
      <c r="B7419" s="260">
        <v>374.97000100000002</v>
      </c>
      <c r="C7419" s="260">
        <v>378.07998700000002</v>
      </c>
      <c r="D7419" s="260">
        <v>374.97000100000002</v>
      </c>
      <c r="E7419" s="260">
        <v>377.48998999999998</v>
      </c>
      <c r="F7419" s="261">
        <v>377.48998999999998</v>
      </c>
      <c r="G7419" s="260">
        <v>124640000</v>
      </c>
      <c r="H7419" s="263">
        <f t="shared" si="115"/>
        <v>6.7473838828846552E-3</v>
      </c>
      <c r="I7419" s="262"/>
      <c r="J7419" s="266">
        <v>7417</v>
      </c>
      <c r="K7419">
        <v>6.7473838828846552E-3</v>
      </c>
      <c r="L7419" s="267">
        <v>1.6986082114904946E-2</v>
      </c>
    </row>
    <row r="7420" spans="1:12" ht="14.4" x14ac:dyDescent="0.3">
      <c r="A7420" s="8">
        <v>33381</v>
      </c>
      <c r="B7420" s="260">
        <v>376.19000199999999</v>
      </c>
      <c r="C7420" s="260">
        <v>378.07000699999998</v>
      </c>
      <c r="D7420" s="260">
        <v>373.54998799999998</v>
      </c>
      <c r="E7420" s="260">
        <v>374.959991</v>
      </c>
      <c r="F7420" s="261">
        <v>374.959991</v>
      </c>
      <c r="G7420" s="260">
        <v>173080000</v>
      </c>
      <c r="H7420" s="263">
        <f t="shared" si="115"/>
        <v>-3.2696536150899364E-3</v>
      </c>
      <c r="I7420" s="262"/>
      <c r="J7420" s="266">
        <v>7418</v>
      </c>
      <c r="K7420">
        <v>-3.2696536150899364E-3</v>
      </c>
      <c r="L7420" s="267">
        <v>1.6989455352024768E-2</v>
      </c>
    </row>
    <row r="7421" spans="1:12" ht="14.4" x14ac:dyDescent="0.3">
      <c r="A7421" s="8">
        <v>33380</v>
      </c>
      <c r="B7421" s="260">
        <v>375.35000600000001</v>
      </c>
      <c r="C7421" s="260">
        <v>376.5</v>
      </c>
      <c r="D7421" s="260">
        <v>374.39999399999999</v>
      </c>
      <c r="E7421" s="260">
        <v>376.19000199999999</v>
      </c>
      <c r="F7421" s="261">
        <v>376.19000199999999</v>
      </c>
      <c r="G7421" s="260">
        <v>159310000</v>
      </c>
      <c r="H7421" s="263">
        <f t="shared" si="115"/>
        <v>2.2379005903092621E-3</v>
      </c>
      <c r="I7421" s="262"/>
      <c r="J7421" s="266">
        <v>7419</v>
      </c>
      <c r="K7421">
        <v>2.2379005903092621E-3</v>
      </c>
      <c r="L7421" s="267">
        <v>1.700114392614176E-2</v>
      </c>
    </row>
    <row r="7422" spans="1:12" ht="14.4" x14ac:dyDescent="0.3">
      <c r="A7422" s="8">
        <v>33379</v>
      </c>
      <c r="B7422" s="260">
        <v>372.27999899999998</v>
      </c>
      <c r="C7422" s="260">
        <v>376.66000400000001</v>
      </c>
      <c r="D7422" s="260">
        <v>372.27999899999998</v>
      </c>
      <c r="E7422" s="260">
        <v>375.35000600000001</v>
      </c>
      <c r="F7422" s="261">
        <v>375.35000600000001</v>
      </c>
      <c r="G7422" s="260">
        <v>176620000</v>
      </c>
      <c r="H7422" s="263">
        <f t="shared" si="115"/>
        <v>8.2464999684284217E-3</v>
      </c>
      <c r="I7422" s="262"/>
      <c r="J7422" s="266">
        <v>7420</v>
      </c>
      <c r="K7422">
        <v>8.2464999684284217E-3</v>
      </c>
      <c r="L7422" s="267">
        <v>1.7032672710494526E-2</v>
      </c>
    </row>
    <row r="7423" spans="1:12" ht="14.4" x14ac:dyDescent="0.3">
      <c r="A7423" s="8">
        <v>33378</v>
      </c>
      <c r="B7423" s="260">
        <v>372.39001500000001</v>
      </c>
      <c r="C7423" s="260">
        <v>373.64999399999999</v>
      </c>
      <c r="D7423" s="260">
        <v>371.26001000000002</v>
      </c>
      <c r="E7423" s="260">
        <v>372.27999899999998</v>
      </c>
      <c r="F7423" s="261">
        <v>372.27999899999998</v>
      </c>
      <c r="G7423" s="260">
        <v>109510000</v>
      </c>
      <c r="H7423" s="263">
        <f t="shared" si="115"/>
        <v>-2.9543219626882339E-4</v>
      </c>
      <c r="I7423" s="262"/>
      <c r="J7423" s="266">
        <v>7421</v>
      </c>
      <c r="K7423">
        <v>-2.9543219626882339E-4</v>
      </c>
      <c r="L7423" s="267">
        <v>1.7077383824702499E-2</v>
      </c>
    </row>
    <row r="7424" spans="1:12" ht="14.4" x14ac:dyDescent="0.3">
      <c r="A7424" s="8">
        <v>33375</v>
      </c>
      <c r="B7424" s="260">
        <v>372.19000199999999</v>
      </c>
      <c r="C7424" s="260">
        <v>373.01001000000002</v>
      </c>
      <c r="D7424" s="260">
        <v>369.44000199999999</v>
      </c>
      <c r="E7424" s="260">
        <v>372.39001500000001</v>
      </c>
      <c r="F7424" s="261">
        <v>372.39001500000001</v>
      </c>
      <c r="G7424" s="260">
        <v>174210000</v>
      </c>
      <c r="H7424" s="263">
        <f t="shared" si="115"/>
        <v>5.3739487607196027E-4</v>
      </c>
      <c r="I7424" s="262"/>
      <c r="J7424" s="266">
        <v>7422</v>
      </c>
      <c r="K7424">
        <v>5.3739487607196027E-4</v>
      </c>
      <c r="L7424" s="267">
        <v>1.7080348310130555E-2</v>
      </c>
    </row>
    <row r="7425" spans="1:12" ht="14.4" x14ac:dyDescent="0.3">
      <c r="A7425" s="8">
        <v>33374</v>
      </c>
      <c r="B7425" s="260">
        <v>368.57000699999998</v>
      </c>
      <c r="C7425" s="260">
        <v>372.51001000000002</v>
      </c>
      <c r="D7425" s="260">
        <v>368.57000699999998</v>
      </c>
      <c r="E7425" s="260">
        <v>372.19000199999999</v>
      </c>
      <c r="F7425" s="261">
        <v>372.19000199999999</v>
      </c>
      <c r="G7425" s="260">
        <v>154460000</v>
      </c>
      <c r="H7425" s="263">
        <f t="shared" si="115"/>
        <v>9.8217297426483694E-3</v>
      </c>
      <c r="I7425" s="262"/>
      <c r="J7425" s="266">
        <v>7423</v>
      </c>
      <c r="K7425">
        <v>9.8217297426483694E-3</v>
      </c>
      <c r="L7425" s="267">
        <v>1.7080881545474578E-2</v>
      </c>
    </row>
    <row r="7426" spans="1:12" ht="14.4" x14ac:dyDescent="0.3">
      <c r="A7426" s="8">
        <v>33373</v>
      </c>
      <c r="B7426" s="260">
        <v>371.54998799999998</v>
      </c>
      <c r="C7426" s="260">
        <v>372.47000100000002</v>
      </c>
      <c r="D7426" s="260">
        <v>365.82998700000002</v>
      </c>
      <c r="E7426" s="260">
        <v>368.57000699999998</v>
      </c>
      <c r="F7426" s="261">
        <v>368.57000699999998</v>
      </c>
      <c r="G7426" s="260">
        <v>193110000</v>
      </c>
      <c r="H7426" s="263">
        <f t="shared" si="115"/>
        <v>-8.2072763603584942E-3</v>
      </c>
      <c r="I7426" s="262"/>
      <c r="J7426" s="266">
        <v>7424</v>
      </c>
      <c r="K7426">
        <v>-8.2072763603584942E-3</v>
      </c>
      <c r="L7426" s="267">
        <v>1.7118865199800392E-2</v>
      </c>
    </row>
    <row r="7427" spans="1:12" ht="14.4" x14ac:dyDescent="0.3">
      <c r="A7427" s="8">
        <v>33372</v>
      </c>
      <c r="B7427" s="260">
        <v>375.51001000000002</v>
      </c>
      <c r="C7427" s="260">
        <v>375.52999899999998</v>
      </c>
      <c r="D7427" s="260">
        <v>370.82000699999998</v>
      </c>
      <c r="E7427" s="260">
        <v>371.61999500000002</v>
      </c>
      <c r="F7427" s="261">
        <v>371.61999500000002</v>
      </c>
      <c r="G7427" s="260">
        <v>207890000</v>
      </c>
      <c r="H7427" s="263">
        <f t="shared" si="115"/>
        <v>-1.3642676673673528E-2</v>
      </c>
      <c r="I7427" s="262"/>
      <c r="J7427" s="266">
        <v>7425</v>
      </c>
      <c r="K7427">
        <v>-1.3642676673673528E-2</v>
      </c>
      <c r="L7427" s="267">
        <v>1.7140713041220161E-2</v>
      </c>
    </row>
    <row r="7428" spans="1:12" ht="14.4" x14ac:dyDescent="0.3">
      <c r="A7428" s="8">
        <v>33371</v>
      </c>
      <c r="B7428" s="260">
        <v>375.73998999999998</v>
      </c>
      <c r="C7428" s="260">
        <v>377.01998900000001</v>
      </c>
      <c r="D7428" s="260">
        <v>374.61999500000002</v>
      </c>
      <c r="E7428" s="260">
        <v>376.76001000000002</v>
      </c>
      <c r="F7428" s="261">
        <v>376.76001000000002</v>
      </c>
      <c r="G7428" s="260">
        <v>129620000</v>
      </c>
      <c r="H7428" s="263">
        <f t="shared" ref="H7428:H7491" si="116">(F7428-F7429)/F7429</f>
        <v>2.7146964048198464E-3</v>
      </c>
      <c r="I7428" s="262"/>
      <c r="J7428" s="266">
        <v>7426</v>
      </c>
      <c r="K7428">
        <v>2.7146964048198464E-3</v>
      </c>
      <c r="L7428" s="267">
        <v>1.7160417978228679E-2</v>
      </c>
    </row>
    <row r="7429" spans="1:12" ht="14.4" x14ac:dyDescent="0.3">
      <c r="A7429" s="8">
        <v>33368</v>
      </c>
      <c r="B7429" s="260">
        <v>383.26001000000002</v>
      </c>
      <c r="C7429" s="260">
        <v>383.91000400000001</v>
      </c>
      <c r="D7429" s="260">
        <v>375.60998499999999</v>
      </c>
      <c r="E7429" s="260">
        <v>375.73998999999998</v>
      </c>
      <c r="F7429" s="261">
        <v>375.73998999999998</v>
      </c>
      <c r="G7429" s="260">
        <v>172730000</v>
      </c>
      <c r="H7429" s="263">
        <f t="shared" si="116"/>
        <v>-1.9595590345727391E-2</v>
      </c>
      <c r="I7429" s="262"/>
      <c r="J7429" s="266">
        <v>7427</v>
      </c>
      <c r="K7429">
        <v>-1.9595590345727391E-2</v>
      </c>
      <c r="L7429" s="267">
        <v>1.7167166005665757E-2</v>
      </c>
    </row>
    <row r="7430" spans="1:12" ht="14.4" x14ac:dyDescent="0.3">
      <c r="A7430" s="8">
        <v>33367</v>
      </c>
      <c r="B7430" s="260">
        <v>378.51001000000002</v>
      </c>
      <c r="C7430" s="260">
        <v>383.55999800000001</v>
      </c>
      <c r="D7430" s="260">
        <v>378.51001000000002</v>
      </c>
      <c r="E7430" s="260">
        <v>383.25</v>
      </c>
      <c r="F7430" s="261">
        <v>383.25</v>
      </c>
      <c r="G7430" s="260">
        <v>180460000</v>
      </c>
      <c r="H7430" s="263">
        <f t="shared" si="116"/>
        <v>1.2522759966110216E-2</v>
      </c>
      <c r="I7430" s="262"/>
      <c r="J7430" s="266">
        <v>7428</v>
      </c>
      <c r="K7430">
        <v>1.2522759966110216E-2</v>
      </c>
      <c r="L7430" s="267">
        <v>1.718707311631236E-2</v>
      </c>
    </row>
    <row r="7431" spans="1:12" ht="14.4" x14ac:dyDescent="0.3">
      <c r="A7431" s="8">
        <v>33366</v>
      </c>
      <c r="B7431" s="260">
        <v>377.32998700000002</v>
      </c>
      <c r="C7431" s="260">
        <v>379.26001000000002</v>
      </c>
      <c r="D7431" s="260">
        <v>376.209991</v>
      </c>
      <c r="E7431" s="260">
        <v>378.51001000000002</v>
      </c>
      <c r="F7431" s="261">
        <v>378.51001000000002</v>
      </c>
      <c r="G7431" s="260">
        <v>157240000</v>
      </c>
      <c r="H7431" s="263">
        <f t="shared" si="116"/>
        <v>3.1538295821139616E-3</v>
      </c>
      <c r="I7431" s="262"/>
      <c r="J7431" s="266">
        <v>7429</v>
      </c>
      <c r="K7431">
        <v>3.1538295821139616E-3</v>
      </c>
      <c r="L7431" s="267">
        <v>1.7217402861892675E-2</v>
      </c>
    </row>
    <row r="7432" spans="1:12" ht="14.4" x14ac:dyDescent="0.3">
      <c r="A7432" s="8">
        <v>33365</v>
      </c>
      <c r="B7432" s="260">
        <v>380.07998700000002</v>
      </c>
      <c r="C7432" s="260">
        <v>380.91000400000001</v>
      </c>
      <c r="D7432" s="260">
        <v>377.30999800000001</v>
      </c>
      <c r="E7432" s="260">
        <v>377.32000699999998</v>
      </c>
      <c r="F7432" s="261">
        <v>377.32000699999998</v>
      </c>
      <c r="G7432" s="260">
        <v>153290000</v>
      </c>
      <c r="H7432" s="263">
        <f t="shared" si="116"/>
        <v>-7.2615767585785598E-3</v>
      </c>
      <c r="I7432" s="262"/>
      <c r="J7432" s="266">
        <v>7430</v>
      </c>
      <c r="K7432">
        <v>-7.2615767585785598E-3</v>
      </c>
      <c r="L7432" s="267">
        <v>1.7219002029837834E-2</v>
      </c>
    </row>
    <row r="7433" spans="1:12" ht="14.4" x14ac:dyDescent="0.3">
      <c r="A7433" s="8">
        <v>33364</v>
      </c>
      <c r="B7433" s="260">
        <v>380.77999899999998</v>
      </c>
      <c r="C7433" s="260">
        <v>380.77999899999998</v>
      </c>
      <c r="D7433" s="260">
        <v>377.85998499999999</v>
      </c>
      <c r="E7433" s="260">
        <v>380.07998700000002</v>
      </c>
      <c r="F7433" s="261">
        <v>380.07998700000002</v>
      </c>
      <c r="G7433" s="260">
        <v>129110000</v>
      </c>
      <c r="H7433" s="263">
        <f t="shared" si="116"/>
        <v>-1.8907589881540857E-3</v>
      </c>
      <c r="I7433" s="262"/>
      <c r="J7433" s="266">
        <v>7431</v>
      </c>
      <c r="K7433">
        <v>-1.8907589881540857E-3</v>
      </c>
      <c r="L7433" s="267">
        <v>1.7286576385717883E-2</v>
      </c>
    </row>
    <row r="7434" spans="1:12" ht="14.4" x14ac:dyDescent="0.3">
      <c r="A7434" s="8">
        <v>33361</v>
      </c>
      <c r="B7434" s="260">
        <v>380.51998900000001</v>
      </c>
      <c r="C7434" s="260">
        <v>381</v>
      </c>
      <c r="D7434" s="260">
        <v>378.82000699999998</v>
      </c>
      <c r="E7434" s="260">
        <v>380.79998799999998</v>
      </c>
      <c r="F7434" s="261">
        <v>380.79998799999998</v>
      </c>
      <c r="G7434" s="260">
        <v>158150000</v>
      </c>
      <c r="H7434" s="263">
        <f t="shared" si="116"/>
        <v>7.3583256620974842E-4</v>
      </c>
      <c r="I7434" s="262"/>
      <c r="J7434" s="266">
        <v>7432</v>
      </c>
      <c r="K7434">
        <v>7.3583256620974842E-4</v>
      </c>
      <c r="L7434" s="267">
        <v>1.7333931568641738E-2</v>
      </c>
    </row>
    <row r="7435" spans="1:12" ht="14.4" x14ac:dyDescent="0.3">
      <c r="A7435" s="8">
        <v>33360</v>
      </c>
      <c r="B7435" s="260">
        <v>380.290009</v>
      </c>
      <c r="C7435" s="260">
        <v>382.14001500000001</v>
      </c>
      <c r="D7435" s="260">
        <v>379.82000699999998</v>
      </c>
      <c r="E7435" s="260">
        <v>380.51998900000001</v>
      </c>
      <c r="F7435" s="261">
        <v>380.51998900000001</v>
      </c>
      <c r="G7435" s="260">
        <v>187090000</v>
      </c>
      <c r="H7435" s="263">
        <f t="shared" si="116"/>
        <v>6.0474899302445737E-4</v>
      </c>
      <c r="I7435" s="262"/>
      <c r="J7435" s="266">
        <v>7433</v>
      </c>
      <c r="K7435">
        <v>6.0474899302445737E-4</v>
      </c>
      <c r="L7435" s="267">
        <v>1.7378831277445942E-2</v>
      </c>
    </row>
    <row r="7436" spans="1:12" ht="14.4" x14ac:dyDescent="0.3">
      <c r="A7436" s="8">
        <v>33359</v>
      </c>
      <c r="B7436" s="260">
        <v>375.35000600000001</v>
      </c>
      <c r="C7436" s="260">
        <v>380.459991</v>
      </c>
      <c r="D7436" s="260">
        <v>375.26998900000001</v>
      </c>
      <c r="E7436" s="260">
        <v>380.290009</v>
      </c>
      <c r="F7436" s="261">
        <v>380.290009</v>
      </c>
      <c r="G7436" s="260">
        <v>181900000</v>
      </c>
      <c r="H7436" s="263">
        <f t="shared" si="116"/>
        <v>1.3188077616966812E-2</v>
      </c>
      <c r="I7436" s="262"/>
      <c r="J7436" s="266">
        <v>7434</v>
      </c>
      <c r="K7436">
        <v>1.3188077616966812E-2</v>
      </c>
      <c r="L7436" s="267">
        <v>1.7380258053828548E-2</v>
      </c>
    </row>
    <row r="7437" spans="1:12" ht="14.4" x14ac:dyDescent="0.3">
      <c r="A7437" s="8">
        <v>33358</v>
      </c>
      <c r="B7437" s="260">
        <v>373.66000400000001</v>
      </c>
      <c r="C7437" s="260">
        <v>377.85998499999999</v>
      </c>
      <c r="D7437" s="260">
        <v>373.01001000000002</v>
      </c>
      <c r="E7437" s="260">
        <v>375.33999599999999</v>
      </c>
      <c r="F7437" s="261">
        <v>375.33999599999999</v>
      </c>
      <c r="G7437" s="260">
        <v>206230000</v>
      </c>
      <c r="H7437" s="263">
        <f t="shared" si="116"/>
        <v>4.4960444843327946E-3</v>
      </c>
      <c r="I7437" s="262"/>
      <c r="J7437" s="266">
        <v>7435</v>
      </c>
      <c r="K7437">
        <v>4.4960444843327946E-3</v>
      </c>
      <c r="L7437" s="267">
        <v>1.7381721148302241E-2</v>
      </c>
    </row>
    <row r="7438" spans="1:12" ht="14.4" x14ac:dyDescent="0.3">
      <c r="A7438" s="8">
        <v>33357</v>
      </c>
      <c r="B7438" s="260">
        <v>379.01001000000002</v>
      </c>
      <c r="C7438" s="260">
        <v>380.959991</v>
      </c>
      <c r="D7438" s="260">
        <v>373.66000400000001</v>
      </c>
      <c r="E7438" s="260">
        <v>373.66000400000001</v>
      </c>
      <c r="F7438" s="261">
        <v>373.66000400000001</v>
      </c>
      <c r="G7438" s="260">
        <v>149860000</v>
      </c>
      <c r="H7438" s="263">
        <f t="shared" si="116"/>
        <v>-1.4141694780113548E-2</v>
      </c>
      <c r="I7438" s="262"/>
      <c r="J7438" s="266">
        <v>7436</v>
      </c>
      <c r="K7438">
        <v>-1.4141694780113548E-2</v>
      </c>
      <c r="L7438" s="267">
        <v>1.7396754658478352E-2</v>
      </c>
    </row>
    <row r="7439" spans="1:12" ht="14.4" x14ac:dyDescent="0.3">
      <c r="A7439" s="8">
        <v>33354</v>
      </c>
      <c r="B7439" s="260">
        <v>379.25</v>
      </c>
      <c r="C7439" s="260">
        <v>380.10998499999999</v>
      </c>
      <c r="D7439" s="260">
        <v>376.76998900000001</v>
      </c>
      <c r="E7439" s="260">
        <v>379.01998900000001</v>
      </c>
      <c r="F7439" s="261">
        <v>379.01998900000001</v>
      </c>
      <c r="G7439" s="260">
        <v>154550000</v>
      </c>
      <c r="H7439" s="263">
        <f t="shared" si="116"/>
        <v>-6.0648912326958582E-4</v>
      </c>
      <c r="I7439" s="262"/>
      <c r="J7439" s="266">
        <v>7437</v>
      </c>
      <c r="K7439">
        <v>-6.0648912326958582E-4</v>
      </c>
      <c r="L7439" s="267">
        <v>1.7400180743280702E-2</v>
      </c>
    </row>
    <row r="7440" spans="1:12" ht="14.4" x14ac:dyDescent="0.3">
      <c r="A7440" s="8">
        <v>33353</v>
      </c>
      <c r="B7440" s="260">
        <v>382.89001500000001</v>
      </c>
      <c r="C7440" s="260">
        <v>382.89001500000001</v>
      </c>
      <c r="D7440" s="260">
        <v>378.42999300000002</v>
      </c>
      <c r="E7440" s="260">
        <v>379.25</v>
      </c>
      <c r="F7440" s="261">
        <v>379.25</v>
      </c>
      <c r="G7440" s="260">
        <v>166940000</v>
      </c>
      <c r="H7440" s="263">
        <f t="shared" si="116"/>
        <v>-9.1702631108198113E-3</v>
      </c>
      <c r="I7440" s="262"/>
      <c r="J7440" s="266">
        <v>7438</v>
      </c>
      <c r="K7440">
        <v>-9.1702631108198113E-3</v>
      </c>
      <c r="L7440" s="267">
        <v>1.7404338580274497E-2</v>
      </c>
    </row>
    <row r="7441" spans="1:12" ht="14.4" x14ac:dyDescent="0.3">
      <c r="A7441" s="8">
        <v>33352</v>
      </c>
      <c r="B7441" s="260">
        <v>381.76001000000002</v>
      </c>
      <c r="C7441" s="260">
        <v>383.01998900000001</v>
      </c>
      <c r="D7441" s="260">
        <v>379.98998999999998</v>
      </c>
      <c r="E7441" s="260">
        <v>382.76001000000002</v>
      </c>
      <c r="F7441" s="261">
        <v>382.76001000000002</v>
      </c>
      <c r="G7441" s="260">
        <v>166800000</v>
      </c>
      <c r="H7441" s="263">
        <f t="shared" si="116"/>
        <v>2.6194467042265634E-3</v>
      </c>
      <c r="I7441" s="262"/>
      <c r="J7441" s="266">
        <v>7439</v>
      </c>
      <c r="K7441">
        <v>2.6194467042265634E-3</v>
      </c>
      <c r="L7441" s="267">
        <v>1.7440920907613715E-2</v>
      </c>
    </row>
    <row r="7442" spans="1:12" ht="14.4" x14ac:dyDescent="0.3">
      <c r="A7442" s="8">
        <v>33351</v>
      </c>
      <c r="B7442" s="260">
        <v>380.95001200000002</v>
      </c>
      <c r="C7442" s="260">
        <v>383.54998799999998</v>
      </c>
      <c r="D7442" s="260">
        <v>379.67001299999998</v>
      </c>
      <c r="E7442" s="260">
        <v>381.76001000000002</v>
      </c>
      <c r="F7442" s="261">
        <v>381.76001000000002</v>
      </c>
      <c r="G7442" s="260">
        <v>167840000</v>
      </c>
      <c r="H7442" s="263">
        <f t="shared" si="116"/>
        <v>2.126257972135219E-3</v>
      </c>
      <c r="I7442" s="262"/>
      <c r="J7442" s="266">
        <v>7440</v>
      </c>
      <c r="K7442">
        <v>2.126257972135219E-3</v>
      </c>
      <c r="L7442" s="267">
        <v>1.7444401232370926E-2</v>
      </c>
    </row>
    <row r="7443" spans="1:12" ht="14.4" x14ac:dyDescent="0.3">
      <c r="A7443" s="8">
        <v>33350</v>
      </c>
      <c r="B7443" s="260">
        <v>384.19000199999999</v>
      </c>
      <c r="C7443" s="260">
        <v>384.19000199999999</v>
      </c>
      <c r="D7443" s="260">
        <v>380.16000400000001</v>
      </c>
      <c r="E7443" s="260">
        <v>380.95001200000002</v>
      </c>
      <c r="F7443" s="261">
        <v>380.95001200000002</v>
      </c>
      <c r="G7443" s="260">
        <v>164410000</v>
      </c>
      <c r="H7443" s="263">
        <f t="shared" si="116"/>
        <v>-8.4591356025256973E-3</v>
      </c>
      <c r="I7443" s="262"/>
      <c r="J7443" s="266">
        <v>7441</v>
      </c>
      <c r="K7443">
        <v>-8.4591356025256973E-3</v>
      </c>
      <c r="L7443" s="267">
        <v>1.7461650260492782E-2</v>
      </c>
    </row>
    <row r="7444" spans="1:12" ht="14.4" x14ac:dyDescent="0.3">
      <c r="A7444" s="8">
        <v>33347</v>
      </c>
      <c r="B7444" s="260">
        <v>388.459991</v>
      </c>
      <c r="C7444" s="260">
        <v>388.459991</v>
      </c>
      <c r="D7444" s="260">
        <v>383.89999399999999</v>
      </c>
      <c r="E7444" s="260">
        <v>384.20001200000002</v>
      </c>
      <c r="F7444" s="261">
        <v>384.20001200000002</v>
      </c>
      <c r="G7444" s="260">
        <v>195520000</v>
      </c>
      <c r="H7444" s="263">
        <f t="shared" si="116"/>
        <v>-1.09663262593238E-2</v>
      </c>
      <c r="I7444" s="262"/>
      <c r="J7444" s="266">
        <v>7442</v>
      </c>
      <c r="K7444">
        <v>-1.09663262593238E-2</v>
      </c>
      <c r="L7444" s="267">
        <v>1.7489958151276509E-2</v>
      </c>
    </row>
    <row r="7445" spans="1:12" ht="14.4" x14ac:dyDescent="0.3">
      <c r="A7445" s="8">
        <v>33346</v>
      </c>
      <c r="B7445" s="260">
        <v>390.45001200000002</v>
      </c>
      <c r="C7445" s="260">
        <v>390.97000100000002</v>
      </c>
      <c r="D7445" s="260">
        <v>388.13000499999998</v>
      </c>
      <c r="E7445" s="260">
        <v>388.459991</v>
      </c>
      <c r="F7445" s="261">
        <v>388.459991</v>
      </c>
      <c r="G7445" s="260">
        <v>217410000</v>
      </c>
      <c r="H7445" s="263">
        <f t="shared" si="116"/>
        <v>-5.0967369415781012E-3</v>
      </c>
      <c r="I7445" s="262"/>
      <c r="J7445" s="266">
        <v>7443</v>
      </c>
      <c r="K7445">
        <v>-5.0967369415781012E-3</v>
      </c>
      <c r="L7445" s="267">
        <v>1.7492214462132366E-2</v>
      </c>
    </row>
    <row r="7446" spans="1:12" ht="14.4" x14ac:dyDescent="0.3">
      <c r="A7446" s="8">
        <v>33345</v>
      </c>
      <c r="B7446" s="260">
        <v>387.61999500000002</v>
      </c>
      <c r="C7446" s="260">
        <v>391.26001000000002</v>
      </c>
      <c r="D7446" s="260">
        <v>387.29998799999998</v>
      </c>
      <c r="E7446" s="260">
        <v>390.45001200000002</v>
      </c>
      <c r="F7446" s="261">
        <v>390.45001200000002</v>
      </c>
      <c r="G7446" s="260">
        <v>246930000</v>
      </c>
      <c r="H7446" s="263">
        <f t="shared" si="116"/>
        <v>7.3010088140576905E-3</v>
      </c>
      <c r="I7446" s="262"/>
      <c r="J7446" s="266">
        <v>7444</v>
      </c>
      <c r="K7446">
        <v>7.3010088140576905E-3</v>
      </c>
      <c r="L7446" s="267">
        <v>1.7494527830162046E-2</v>
      </c>
    </row>
    <row r="7447" spans="1:12" ht="14.4" x14ac:dyDescent="0.3">
      <c r="A7447" s="8">
        <v>33344</v>
      </c>
      <c r="B7447" s="260">
        <v>381.19000199999999</v>
      </c>
      <c r="C7447" s="260">
        <v>387.61999500000002</v>
      </c>
      <c r="D7447" s="260">
        <v>379.64001500000001</v>
      </c>
      <c r="E7447" s="260">
        <v>387.61999500000002</v>
      </c>
      <c r="F7447" s="261">
        <v>387.61999500000002</v>
      </c>
      <c r="G7447" s="260">
        <v>214480000</v>
      </c>
      <c r="H7447" s="263">
        <f t="shared" si="116"/>
        <v>1.6868209990460414E-2</v>
      </c>
      <c r="I7447" s="262"/>
      <c r="J7447" s="266">
        <v>7445</v>
      </c>
      <c r="K7447">
        <v>1.6868209990460414E-2</v>
      </c>
      <c r="L7447" s="267">
        <v>1.7516689425828791E-2</v>
      </c>
    </row>
    <row r="7448" spans="1:12" ht="14.4" x14ac:dyDescent="0.3">
      <c r="A7448" s="8">
        <v>33343</v>
      </c>
      <c r="B7448" s="260">
        <v>380.39999399999999</v>
      </c>
      <c r="C7448" s="260">
        <v>382.32000699999998</v>
      </c>
      <c r="D7448" s="260">
        <v>378.77999899999998</v>
      </c>
      <c r="E7448" s="260">
        <v>381.19000199999999</v>
      </c>
      <c r="F7448" s="261">
        <v>381.19000199999999</v>
      </c>
      <c r="G7448" s="260">
        <v>161800000</v>
      </c>
      <c r="H7448" s="263">
        <f t="shared" si="116"/>
        <v>2.0767823671416783E-3</v>
      </c>
      <c r="I7448" s="262"/>
      <c r="J7448" s="266">
        <v>7446</v>
      </c>
      <c r="K7448">
        <v>2.0767823671416783E-3</v>
      </c>
      <c r="L7448" s="267">
        <v>1.7523288218865628E-2</v>
      </c>
    </row>
    <row r="7449" spans="1:12" ht="14.4" x14ac:dyDescent="0.3">
      <c r="A7449" s="8">
        <v>33340</v>
      </c>
      <c r="B7449" s="260">
        <v>377.64999399999999</v>
      </c>
      <c r="C7449" s="260">
        <v>381.07000699999998</v>
      </c>
      <c r="D7449" s="260">
        <v>376.89001500000001</v>
      </c>
      <c r="E7449" s="260">
        <v>380.39999399999999</v>
      </c>
      <c r="F7449" s="261">
        <v>380.39999399999999</v>
      </c>
      <c r="G7449" s="260">
        <v>198610000</v>
      </c>
      <c r="H7449" s="263">
        <f t="shared" si="116"/>
        <v>7.3351930813866598E-3</v>
      </c>
      <c r="I7449" s="262"/>
      <c r="J7449" s="266">
        <v>7447</v>
      </c>
      <c r="K7449">
        <v>7.3351930813866598E-3</v>
      </c>
      <c r="L7449" s="267">
        <v>1.7545895913312366E-2</v>
      </c>
    </row>
    <row r="7450" spans="1:12" ht="14.4" x14ac:dyDescent="0.3">
      <c r="A7450" s="8">
        <v>33339</v>
      </c>
      <c r="B7450" s="260">
        <v>373.14999399999999</v>
      </c>
      <c r="C7450" s="260">
        <v>379.52999899999998</v>
      </c>
      <c r="D7450" s="260">
        <v>373.14999399999999</v>
      </c>
      <c r="E7450" s="260">
        <v>377.63000499999998</v>
      </c>
      <c r="F7450" s="261">
        <v>377.63000499999998</v>
      </c>
      <c r="G7450" s="260">
        <v>196570000</v>
      </c>
      <c r="H7450" s="263">
        <f t="shared" si="116"/>
        <v>1.2005925424187439E-2</v>
      </c>
      <c r="I7450" s="262"/>
      <c r="J7450" s="266">
        <v>7448</v>
      </c>
      <c r="K7450">
        <v>1.2005925424187439E-2</v>
      </c>
      <c r="L7450" s="267">
        <v>1.7548324650517311E-2</v>
      </c>
    </row>
    <row r="7451" spans="1:12" ht="14.4" x14ac:dyDescent="0.3">
      <c r="A7451" s="8">
        <v>33338</v>
      </c>
      <c r="B7451" s="260">
        <v>373.57000699999998</v>
      </c>
      <c r="C7451" s="260">
        <v>374.82998700000002</v>
      </c>
      <c r="D7451" s="260">
        <v>371.209991</v>
      </c>
      <c r="E7451" s="260">
        <v>373.14999399999999</v>
      </c>
      <c r="F7451" s="261">
        <v>373.14999399999999</v>
      </c>
      <c r="G7451" s="260">
        <v>167940000</v>
      </c>
      <c r="H7451" s="263">
        <f t="shared" si="116"/>
        <v>-1.0975586309967132E-3</v>
      </c>
      <c r="I7451" s="262"/>
      <c r="J7451" s="266">
        <v>7449</v>
      </c>
      <c r="K7451">
        <v>-1.0975586309967132E-3</v>
      </c>
      <c r="L7451" s="267">
        <v>1.7575201062441943E-2</v>
      </c>
    </row>
    <row r="7452" spans="1:12" ht="14.4" x14ac:dyDescent="0.3">
      <c r="A7452" s="8">
        <v>33337</v>
      </c>
      <c r="B7452" s="260">
        <v>378.64999399999999</v>
      </c>
      <c r="C7452" s="260">
        <v>379.01998900000001</v>
      </c>
      <c r="D7452" s="260">
        <v>373.10998499999999</v>
      </c>
      <c r="E7452" s="260">
        <v>373.55999800000001</v>
      </c>
      <c r="F7452" s="261">
        <v>373.55999800000001</v>
      </c>
      <c r="G7452" s="260">
        <v>169940000</v>
      </c>
      <c r="H7452" s="263">
        <f t="shared" si="116"/>
        <v>-1.3468562684534297E-2</v>
      </c>
      <c r="I7452" s="262"/>
      <c r="J7452" s="266">
        <v>7450</v>
      </c>
      <c r="K7452">
        <v>-1.3468562684534297E-2</v>
      </c>
      <c r="L7452" s="267">
        <v>1.7626684648662825E-2</v>
      </c>
    </row>
    <row r="7453" spans="1:12" ht="14.4" x14ac:dyDescent="0.3">
      <c r="A7453" s="8">
        <v>33336</v>
      </c>
      <c r="B7453" s="260">
        <v>375.35000600000001</v>
      </c>
      <c r="C7453" s="260">
        <v>378.76001000000002</v>
      </c>
      <c r="D7453" s="260">
        <v>374.69000199999999</v>
      </c>
      <c r="E7453" s="260">
        <v>378.66000400000001</v>
      </c>
      <c r="F7453" s="261">
        <v>378.66000400000001</v>
      </c>
      <c r="G7453" s="260">
        <v>138580000</v>
      </c>
      <c r="H7453" s="263">
        <f t="shared" si="116"/>
        <v>8.7916110717023294E-3</v>
      </c>
      <c r="I7453" s="262"/>
      <c r="J7453" s="266">
        <v>7451</v>
      </c>
      <c r="K7453">
        <v>8.7916110717023294E-3</v>
      </c>
      <c r="L7453" s="267">
        <v>1.7664080221576329E-2</v>
      </c>
    </row>
    <row r="7454" spans="1:12" ht="14.4" x14ac:dyDescent="0.3">
      <c r="A7454" s="8">
        <v>33333</v>
      </c>
      <c r="B7454" s="260">
        <v>379.77999899999998</v>
      </c>
      <c r="C7454" s="260">
        <v>381.11999500000002</v>
      </c>
      <c r="D7454" s="260">
        <v>374.14999399999999</v>
      </c>
      <c r="E7454" s="260">
        <v>375.35998499999999</v>
      </c>
      <c r="F7454" s="261">
        <v>375.35998499999999</v>
      </c>
      <c r="G7454" s="260">
        <v>187410000</v>
      </c>
      <c r="H7454" s="263">
        <f t="shared" si="116"/>
        <v>-1.1612302519249395E-2</v>
      </c>
      <c r="I7454" s="262"/>
      <c r="J7454" s="266">
        <v>7452</v>
      </c>
      <c r="K7454">
        <v>-1.1612302519249395E-2</v>
      </c>
      <c r="L7454" s="267">
        <v>1.7770165208875394E-2</v>
      </c>
    </row>
    <row r="7455" spans="1:12" ht="14.4" x14ac:dyDescent="0.3">
      <c r="A7455" s="8">
        <v>33332</v>
      </c>
      <c r="B7455" s="260">
        <v>378.94000199999999</v>
      </c>
      <c r="C7455" s="260">
        <v>381.88000499999998</v>
      </c>
      <c r="D7455" s="260">
        <v>377.04998799999998</v>
      </c>
      <c r="E7455" s="260">
        <v>379.76998900000001</v>
      </c>
      <c r="F7455" s="261">
        <v>379.76998900000001</v>
      </c>
      <c r="G7455" s="260">
        <v>198120000</v>
      </c>
      <c r="H7455" s="263">
        <f t="shared" si="116"/>
        <v>2.1902860495578319E-3</v>
      </c>
      <c r="I7455" s="262"/>
      <c r="J7455" s="266">
        <v>7453</v>
      </c>
      <c r="K7455">
        <v>2.1902860495578319E-3</v>
      </c>
      <c r="L7455" s="267">
        <v>1.7774090568230282E-2</v>
      </c>
    </row>
    <row r="7456" spans="1:12" ht="14.4" x14ac:dyDescent="0.3">
      <c r="A7456" s="8">
        <v>33331</v>
      </c>
      <c r="B7456" s="260">
        <v>379.5</v>
      </c>
      <c r="C7456" s="260">
        <v>381.55999800000001</v>
      </c>
      <c r="D7456" s="260">
        <v>378.48998999999998</v>
      </c>
      <c r="E7456" s="260">
        <v>378.94000199999999</v>
      </c>
      <c r="F7456" s="261">
        <v>378.94000199999999</v>
      </c>
      <c r="G7456" s="260">
        <v>213720000</v>
      </c>
      <c r="H7456" s="263">
        <f t="shared" si="116"/>
        <v>-1.4756205533597031E-3</v>
      </c>
      <c r="I7456" s="262"/>
      <c r="J7456" s="266">
        <v>7454</v>
      </c>
      <c r="K7456">
        <v>-1.4756205533597031E-3</v>
      </c>
      <c r="L7456" s="267">
        <v>1.7799046228951867E-2</v>
      </c>
    </row>
    <row r="7457" spans="1:12" ht="14.4" x14ac:dyDescent="0.3">
      <c r="A7457" s="8">
        <v>33330</v>
      </c>
      <c r="B7457" s="260">
        <v>371.29998799999998</v>
      </c>
      <c r="C7457" s="260">
        <v>379.5</v>
      </c>
      <c r="D7457" s="260">
        <v>371.29998799999998</v>
      </c>
      <c r="E7457" s="260">
        <v>379.5</v>
      </c>
      <c r="F7457" s="261">
        <v>379.5</v>
      </c>
      <c r="G7457" s="260">
        <v>189530000</v>
      </c>
      <c r="H7457" s="263">
        <f t="shared" si="116"/>
        <v>2.2084600767614395E-2</v>
      </c>
      <c r="I7457" s="262"/>
      <c r="J7457" s="266">
        <v>7455</v>
      </c>
      <c r="K7457">
        <v>2.2084600767614395E-2</v>
      </c>
      <c r="L7457" s="267">
        <v>1.7809585506187556E-2</v>
      </c>
    </row>
    <row r="7458" spans="1:12" ht="14.4" x14ac:dyDescent="0.3">
      <c r="A7458" s="8">
        <v>33329</v>
      </c>
      <c r="B7458" s="260">
        <v>375.22000100000002</v>
      </c>
      <c r="C7458" s="260">
        <v>375.22000100000002</v>
      </c>
      <c r="D7458" s="260">
        <v>370.26998900000001</v>
      </c>
      <c r="E7458" s="260">
        <v>371.29998799999998</v>
      </c>
      <c r="F7458" s="261">
        <v>371.29998799999998</v>
      </c>
      <c r="G7458" s="260">
        <v>144010000</v>
      </c>
      <c r="H7458" s="263">
        <f t="shared" si="116"/>
        <v>-1.0447238925304624E-2</v>
      </c>
      <c r="I7458" s="262"/>
      <c r="J7458" s="266">
        <v>7456</v>
      </c>
      <c r="K7458">
        <v>-1.0447238925304624E-2</v>
      </c>
      <c r="L7458" s="267">
        <v>1.7834724842480016E-2</v>
      </c>
    </row>
    <row r="7459" spans="1:12" ht="14.4" x14ac:dyDescent="0.3">
      <c r="A7459" s="8">
        <v>33325</v>
      </c>
      <c r="B7459" s="260">
        <v>375.35000600000001</v>
      </c>
      <c r="C7459" s="260">
        <v>376.60000600000001</v>
      </c>
      <c r="D7459" s="260">
        <v>374.39999399999999</v>
      </c>
      <c r="E7459" s="260">
        <v>375.22000100000002</v>
      </c>
      <c r="F7459" s="261">
        <v>375.22000100000002</v>
      </c>
      <c r="G7459" s="260">
        <v>150750000</v>
      </c>
      <c r="H7459" s="263">
        <f t="shared" si="116"/>
        <v>-3.4635672817861319E-4</v>
      </c>
      <c r="I7459" s="262"/>
      <c r="J7459" s="266">
        <v>7457</v>
      </c>
      <c r="K7459">
        <v>-3.4635672817861319E-4</v>
      </c>
      <c r="L7459" s="267">
        <v>1.7857533735746979E-2</v>
      </c>
    </row>
    <row r="7460" spans="1:12" ht="14.4" x14ac:dyDescent="0.3">
      <c r="A7460" s="8">
        <v>33324</v>
      </c>
      <c r="B7460" s="260">
        <v>376.27999899999998</v>
      </c>
      <c r="C7460" s="260">
        <v>378.48001099999999</v>
      </c>
      <c r="D7460" s="260">
        <v>374.73001099999999</v>
      </c>
      <c r="E7460" s="260">
        <v>375.35000600000001</v>
      </c>
      <c r="F7460" s="261">
        <v>375.35000600000001</v>
      </c>
      <c r="G7460" s="260">
        <v>201830000</v>
      </c>
      <c r="H7460" s="263">
        <f t="shared" si="116"/>
        <v>-2.5245336973010409E-3</v>
      </c>
      <c r="I7460" s="262"/>
      <c r="J7460" s="266">
        <v>7458</v>
      </c>
      <c r="K7460">
        <v>-2.5245336973010409E-3</v>
      </c>
      <c r="L7460" s="267">
        <v>1.7865633591722056E-2</v>
      </c>
    </row>
    <row r="7461" spans="1:12" ht="14.4" x14ac:dyDescent="0.3">
      <c r="A7461" s="8">
        <v>33323</v>
      </c>
      <c r="B7461" s="260">
        <v>369.82998700000002</v>
      </c>
      <c r="C7461" s="260">
        <v>376.29998799999998</v>
      </c>
      <c r="D7461" s="260">
        <v>369.36999500000002</v>
      </c>
      <c r="E7461" s="260">
        <v>376.29998799999998</v>
      </c>
      <c r="F7461" s="261">
        <v>376.29998799999998</v>
      </c>
      <c r="G7461" s="260">
        <v>198720000</v>
      </c>
      <c r="H7461" s="263">
        <f t="shared" si="116"/>
        <v>1.7494527830162046E-2</v>
      </c>
      <c r="I7461" s="262"/>
      <c r="J7461" s="266">
        <v>7459</v>
      </c>
      <c r="K7461">
        <v>1.7494527830162046E-2</v>
      </c>
      <c r="L7461" s="267">
        <v>1.7888281045797549E-2</v>
      </c>
    </row>
    <row r="7462" spans="1:12" ht="14.4" x14ac:dyDescent="0.3">
      <c r="A7462" s="8">
        <v>33322</v>
      </c>
      <c r="B7462" s="260">
        <v>367.48001099999999</v>
      </c>
      <c r="C7462" s="260">
        <v>371.30999800000001</v>
      </c>
      <c r="D7462" s="260">
        <v>367.459991</v>
      </c>
      <c r="E7462" s="260">
        <v>369.82998700000002</v>
      </c>
      <c r="F7462" s="261">
        <v>369.82998700000002</v>
      </c>
      <c r="G7462" s="260">
        <v>153920000</v>
      </c>
      <c r="H7462" s="263">
        <f t="shared" si="116"/>
        <v>6.3948403441188165E-3</v>
      </c>
      <c r="I7462" s="262"/>
      <c r="J7462" s="266">
        <v>7460</v>
      </c>
      <c r="K7462">
        <v>6.3948403441188165E-3</v>
      </c>
      <c r="L7462" s="267">
        <v>1.7902468546168979E-2</v>
      </c>
    </row>
    <row r="7463" spans="1:12" ht="14.4" x14ac:dyDescent="0.3">
      <c r="A7463" s="8">
        <v>33319</v>
      </c>
      <c r="B7463" s="260">
        <v>366.57998700000002</v>
      </c>
      <c r="C7463" s="260">
        <v>368.22000100000002</v>
      </c>
      <c r="D7463" s="260">
        <v>365.57998700000002</v>
      </c>
      <c r="E7463" s="260">
        <v>367.48001099999999</v>
      </c>
      <c r="F7463" s="261">
        <v>367.48001099999999</v>
      </c>
      <c r="G7463" s="260">
        <v>160890000</v>
      </c>
      <c r="H7463" s="263">
        <f t="shared" si="116"/>
        <v>2.4551913140854944E-3</v>
      </c>
      <c r="I7463" s="262"/>
      <c r="J7463" s="266">
        <v>7461</v>
      </c>
      <c r="K7463">
        <v>2.4551913140854944E-3</v>
      </c>
      <c r="L7463" s="267">
        <v>1.7947957971506376E-2</v>
      </c>
    </row>
    <row r="7464" spans="1:12" ht="14.4" x14ac:dyDescent="0.3">
      <c r="A7464" s="8">
        <v>33318</v>
      </c>
      <c r="B7464" s="260">
        <v>367.94000199999999</v>
      </c>
      <c r="C7464" s="260">
        <v>371.01001000000002</v>
      </c>
      <c r="D7464" s="260">
        <v>366.51001000000002</v>
      </c>
      <c r="E7464" s="260">
        <v>366.57998700000002</v>
      </c>
      <c r="F7464" s="261">
        <v>366.57998700000002</v>
      </c>
      <c r="G7464" s="260">
        <v>199830000</v>
      </c>
      <c r="H7464" s="263">
        <f t="shared" si="116"/>
        <v>-3.6421666466943895E-3</v>
      </c>
      <c r="I7464" s="262"/>
      <c r="J7464" s="266">
        <v>7462</v>
      </c>
      <c r="K7464">
        <v>-3.6421666466943895E-3</v>
      </c>
      <c r="L7464" s="267">
        <v>1.7972708740800477E-2</v>
      </c>
    </row>
    <row r="7465" spans="1:12" ht="14.4" x14ac:dyDescent="0.3">
      <c r="A7465" s="8">
        <v>33317</v>
      </c>
      <c r="B7465" s="260">
        <v>366.58999599999999</v>
      </c>
      <c r="C7465" s="260">
        <v>368.85000600000001</v>
      </c>
      <c r="D7465" s="260">
        <v>365.79998799999998</v>
      </c>
      <c r="E7465" s="260">
        <v>367.92001299999998</v>
      </c>
      <c r="F7465" s="261">
        <v>367.92001299999998</v>
      </c>
      <c r="G7465" s="260">
        <v>196810000</v>
      </c>
      <c r="H7465" s="263">
        <f t="shared" si="116"/>
        <v>3.6280777285586322E-3</v>
      </c>
      <c r="I7465" s="262"/>
      <c r="J7465" s="266">
        <v>7463</v>
      </c>
      <c r="K7465">
        <v>3.6280777285586322E-3</v>
      </c>
      <c r="L7465" s="267">
        <v>1.7975196919875043E-2</v>
      </c>
    </row>
    <row r="7466" spans="1:12" ht="14.4" x14ac:dyDescent="0.3">
      <c r="A7466" s="8">
        <v>33316</v>
      </c>
      <c r="B7466" s="260">
        <v>372.10998499999999</v>
      </c>
      <c r="C7466" s="260">
        <v>372.10998499999999</v>
      </c>
      <c r="D7466" s="260">
        <v>366.540009</v>
      </c>
      <c r="E7466" s="260">
        <v>366.58999599999999</v>
      </c>
      <c r="F7466" s="261">
        <v>366.58999599999999</v>
      </c>
      <c r="G7466" s="260">
        <v>177070000</v>
      </c>
      <c r="H7466" s="263">
        <f t="shared" si="116"/>
        <v>-1.4834294220833686E-2</v>
      </c>
      <c r="I7466" s="262"/>
      <c r="J7466" s="266">
        <v>7464</v>
      </c>
      <c r="K7466">
        <v>-1.4834294220833686E-2</v>
      </c>
      <c r="L7466" s="267">
        <v>1.8000748314746091E-2</v>
      </c>
    </row>
    <row r="7467" spans="1:12" ht="14.4" x14ac:dyDescent="0.3">
      <c r="A7467" s="8">
        <v>33315</v>
      </c>
      <c r="B7467" s="260">
        <v>373.58999599999999</v>
      </c>
      <c r="C7467" s="260">
        <v>374.08999599999999</v>
      </c>
      <c r="D7467" s="260">
        <v>369.459991</v>
      </c>
      <c r="E7467" s="260">
        <v>372.10998499999999</v>
      </c>
      <c r="F7467" s="261">
        <v>372.10998499999999</v>
      </c>
      <c r="G7467" s="260">
        <v>163100000</v>
      </c>
      <c r="H7467" s="263">
        <f t="shared" si="116"/>
        <v>-3.9615916267736204E-3</v>
      </c>
      <c r="I7467" s="262"/>
      <c r="J7467" s="266">
        <v>7465</v>
      </c>
      <c r="K7467">
        <v>-3.9615916267736204E-3</v>
      </c>
      <c r="L7467" s="267">
        <v>1.8035958399941165E-2</v>
      </c>
    </row>
    <row r="7468" spans="1:12" ht="14.4" x14ac:dyDescent="0.3">
      <c r="A7468" s="8">
        <v>33312</v>
      </c>
      <c r="B7468" s="260">
        <v>373.5</v>
      </c>
      <c r="C7468" s="260">
        <v>374.57998700000002</v>
      </c>
      <c r="D7468" s="260">
        <v>370.209991</v>
      </c>
      <c r="E7468" s="260">
        <v>373.58999599999999</v>
      </c>
      <c r="F7468" s="261">
        <v>373.58999599999999</v>
      </c>
      <c r="G7468" s="260">
        <v>237650000</v>
      </c>
      <c r="H7468" s="263">
        <f t="shared" si="116"/>
        <v>2.4095314591696142E-4</v>
      </c>
      <c r="I7468" s="262"/>
      <c r="J7468" s="266">
        <v>7466</v>
      </c>
      <c r="K7468">
        <v>2.4095314591696142E-4</v>
      </c>
      <c r="L7468" s="267">
        <v>1.8083154641138702E-2</v>
      </c>
    </row>
    <row r="7469" spans="1:12" ht="14.4" x14ac:dyDescent="0.3">
      <c r="A7469" s="8">
        <v>33311</v>
      </c>
      <c r="B7469" s="260">
        <v>374.58999599999999</v>
      </c>
      <c r="C7469" s="260">
        <v>378.27999899999998</v>
      </c>
      <c r="D7469" s="260">
        <v>371.76001000000002</v>
      </c>
      <c r="E7469" s="260">
        <v>373.5</v>
      </c>
      <c r="F7469" s="261">
        <v>373.5</v>
      </c>
      <c r="G7469" s="260">
        <v>232070000</v>
      </c>
      <c r="H7469" s="263">
        <f t="shared" si="116"/>
        <v>-2.8566275462626016E-3</v>
      </c>
      <c r="I7469" s="262"/>
      <c r="J7469" s="266">
        <v>7467</v>
      </c>
      <c r="K7469">
        <v>-2.8566275462626016E-3</v>
      </c>
      <c r="L7469" s="267">
        <v>1.8131549071521723E-2</v>
      </c>
    </row>
    <row r="7470" spans="1:12" ht="14.4" x14ac:dyDescent="0.3">
      <c r="A7470" s="8">
        <v>33310</v>
      </c>
      <c r="B7470" s="260">
        <v>370.02999899999998</v>
      </c>
      <c r="C7470" s="260">
        <v>374.64999399999999</v>
      </c>
      <c r="D7470" s="260">
        <v>370.02999899999998</v>
      </c>
      <c r="E7470" s="260">
        <v>374.57000699999998</v>
      </c>
      <c r="F7470" s="261">
        <v>374.57000699999998</v>
      </c>
      <c r="G7470" s="260">
        <v>176000000</v>
      </c>
      <c r="H7470" s="263">
        <f t="shared" si="116"/>
        <v>1.226929711717779E-2</v>
      </c>
      <c r="I7470" s="262"/>
      <c r="J7470" s="266">
        <v>7468</v>
      </c>
      <c r="K7470">
        <v>1.226929711717779E-2</v>
      </c>
      <c r="L7470" s="267">
        <v>1.8139002262660738E-2</v>
      </c>
    </row>
    <row r="7471" spans="1:12" ht="14.4" x14ac:dyDescent="0.3">
      <c r="A7471" s="8">
        <v>33309</v>
      </c>
      <c r="B7471" s="260">
        <v>372.959991</v>
      </c>
      <c r="C7471" s="260">
        <v>374.35000600000001</v>
      </c>
      <c r="D7471" s="260">
        <v>369.54998799999998</v>
      </c>
      <c r="E7471" s="260">
        <v>370.02999899999998</v>
      </c>
      <c r="F7471" s="261">
        <v>370.02999899999998</v>
      </c>
      <c r="G7471" s="260">
        <v>176440000</v>
      </c>
      <c r="H7471" s="263">
        <f t="shared" si="116"/>
        <v>-7.8560490956254524E-3</v>
      </c>
      <c r="I7471" s="262"/>
      <c r="J7471" s="266">
        <v>7469</v>
      </c>
      <c r="K7471">
        <v>-7.8560490956254524E-3</v>
      </c>
      <c r="L7471" s="267">
        <v>1.8209798599033586E-2</v>
      </c>
    </row>
    <row r="7472" spans="1:12" ht="14.4" x14ac:dyDescent="0.3">
      <c r="A7472" s="8">
        <v>33308</v>
      </c>
      <c r="B7472" s="260">
        <v>374.94000199999999</v>
      </c>
      <c r="C7472" s="260">
        <v>375.10000600000001</v>
      </c>
      <c r="D7472" s="260">
        <v>372.51998900000001</v>
      </c>
      <c r="E7472" s="260">
        <v>372.959991</v>
      </c>
      <c r="F7472" s="261">
        <v>372.959991</v>
      </c>
      <c r="G7472" s="260">
        <v>161600000</v>
      </c>
      <c r="H7472" s="263">
        <f t="shared" si="116"/>
        <v>-5.3074301541828272E-3</v>
      </c>
      <c r="I7472" s="262"/>
      <c r="J7472" s="266">
        <v>7470</v>
      </c>
      <c r="K7472">
        <v>-5.3074301541828272E-3</v>
      </c>
      <c r="L7472" s="267">
        <v>1.8213193574596383E-2</v>
      </c>
    </row>
    <row r="7473" spans="1:12" ht="14.4" x14ac:dyDescent="0.3">
      <c r="A7473" s="8">
        <v>33305</v>
      </c>
      <c r="B7473" s="260">
        <v>375.91000400000001</v>
      </c>
      <c r="C7473" s="260">
        <v>378.69000199999999</v>
      </c>
      <c r="D7473" s="260">
        <v>374.42999300000002</v>
      </c>
      <c r="E7473" s="260">
        <v>374.95001200000002</v>
      </c>
      <c r="F7473" s="261">
        <v>374.95001200000002</v>
      </c>
      <c r="G7473" s="260">
        <v>206850000</v>
      </c>
      <c r="H7473" s="263">
        <f t="shared" si="116"/>
        <v>-2.5537814630759328E-3</v>
      </c>
      <c r="I7473" s="262"/>
      <c r="J7473" s="266">
        <v>7471</v>
      </c>
      <c r="K7473">
        <v>-2.5537814630759328E-3</v>
      </c>
      <c r="L7473" s="267">
        <v>1.8289841072045912E-2</v>
      </c>
    </row>
    <row r="7474" spans="1:12" ht="14.4" x14ac:dyDescent="0.3">
      <c r="A7474" s="8">
        <v>33304</v>
      </c>
      <c r="B7474" s="260">
        <v>376.16000400000001</v>
      </c>
      <c r="C7474" s="260">
        <v>377.48998999999998</v>
      </c>
      <c r="D7474" s="260">
        <v>375.57998700000002</v>
      </c>
      <c r="E7474" s="260">
        <v>375.91000400000001</v>
      </c>
      <c r="F7474" s="261">
        <v>375.91000400000001</v>
      </c>
      <c r="G7474" s="260">
        <v>197060000</v>
      </c>
      <c r="H7474" s="263">
        <f t="shared" si="116"/>
        <v>-6.912007629910899E-4</v>
      </c>
      <c r="I7474" s="262"/>
      <c r="J7474" s="266">
        <v>7472</v>
      </c>
      <c r="K7474">
        <v>-6.912007629910899E-4</v>
      </c>
      <c r="L7474" s="267">
        <v>1.8292974600429224E-2</v>
      </c>
    </row>
    <row r="7475" spans="1:12" ht="14.4" x14ac:dyDescent="0.3">
      <c r="A7475" s="8">
        <v>33303</v>
      </c>
      <c r="B7475" s="260">
        <v>376.72000100000002</v>
      </c>
      <c r="C7475" s="260">
        <v>379.66000400000001</v>
      </c>
      <c r="D7475" s="260">
        <v>375.01998900000001</v>
      </c>
      <c r="E7475" s="260">
        <v>376.17001299999998</v>
      </c>
      <c r="F7475" s="261">
        <v>376.17001299999998</v>
      </c>
      <c r="G7475" s="260">
        <v>262290000</v>
      </c>
      <c r="H7475" s="263">
        <f t="shared" si="116"/>
        <v>-1.4599384119242493E-3</v>
      </c>
      <c r="I7475" s="262"/>
      <c r="J7475" s="266">
        <v>7473</v>
      </c>
      <c r="K7475">
        <v>-1.4599384119242493E-3</v>
      </c>
      <c r="L7475" s="267">
        <v>1.8295471355118019E-2</v>
      </c>
    </row>
    <row r="7476" spans="1:12" ht="14.4" x14ac:dyDescent="0.3">
      <c r="A7476" s="8">
        <v>33302</v>
      </c>
      <c r="B7476" s="260">
        <v>369.32998700000002</v>
      </c>
      <c r="C7476" s="260">
        <v>377.89001500000001</v>
      </c>
      <c r="D7476" s="260">
        <v>369.32998700000002</v>
      </c>
      <c r="E7476" s="260">
        <v>376.72000100000002</v>
      </c>
      <c r="F7476" s="261">
        <v>376.72000100000002</v>
      </c>
      <c r="G7476" s="260">
        <v>253700000</v>
      </c>
      <c r="H7476" s="263">
        <f t="shared" si="116"/>
        <v>2.0009244470040845E-2</v>
      </c>
      <c r="I7476" s="262"/>
      <c r="J7476" s="266">
        <v>7474</v>
      </c>
      <c r="K7476">
        <v>2.0009244470040845E-2</v>
      </c>
      <c r="L7476" s="267">
        <v>1.8303664649697734E-2</v>
      </c>
    </row>
    <row r="7477" spans="1:12" ht="14.4" x14ac:dyDescent="0.3">
      <c r="A7477" s="8">
        <v>33301</v>
      </c>
      <c r="B7477" s="260">
        <v>370.47000100000002</v>
      </c>
      <c r="C7477" s="260">
        <v>371.98998999999998</v>
      </c>
      <c r="D7477" s="260">
        <v>369.07000699999998</v>
      </c>
      <c r="E7477" s="260">
        <v>369.32998700000002</v>
      </c>
      <c r="F7477" s="261">
        <v>369.32998700000002</v>
      </c>
      <c r="G7477" s="260">
        <v>199830000</v>
      </c>
      <c r="H7477" s="263">
        <f t="shared" si="116"/>
        <v>-3.0772100221955834E-3</v>
      </c>
      <c r="I7477" s="262"/>
      <c r="J7477" s="266">
        <v>7475</v>
      </c>
      <c r="K7477">
        <v>-3.0772100221955834E-3</v>
      </c>
      <c r="L7477" s="267">
        <v>1.8330028954268586E-2</v>
      </c>
    </row>
    <row r="7478" spans="1:12" ht="14.4" x14ac:dyDescent="0.3">
      <c r="A7478" s="8">
        <v>33298</v>
      </c>
      <c r="B7478" s="260">
        <v>367.07000699999998</v>
      </c>
      <c r="C7478" s="260">
        <v>370.47000100000002</v>
      </c>
      <c r="D7478" s="260">
        <v>363.73001099999999</v>
      </c>
      <c r="E7478" s="260">
        <v>370.47000100000002</v>
      </c>
      <c r="F7478" s="261">
        <v>370.47000100000002</v>
      </c>
      <c r="G7478" s="260">
        <v>221510000</v>
      </c>
      <c r="H7478" s="263">
        <f t="shared" si="116"/>
        <v>9.2625219581071623E-3</v>
      </c>
      <c r="I7478" s="262"/>
      <c r="J7478" s="266">
        <v>7476</v>
      </c>
      <c r="K7478">
        <v>9.2625219581071623E-3</v>
      </c>
      <c r="L7478" s="267">
        <v>1.8335248333184326E-2</v>
      </c>
    </row>
    <row r="7479" spans="1:12" ht="14.4" x14ac:dyDescent="0.3">
      <c r="A7479" s="8">
        <v>33297</v>
      </c>
      <c r="B7479" s="260">
        <v>367.73001099999999</v>
      </c>
      <c r="C7479" s="260">
        <v>369.91000400000001</v>
      </c>
      <c r="D7479" s="260">
        <v>365.95001200000002</v>
      </c>
      <c r="E7479" s="260">
        <v>367.07000699999998</v>
      </c>
      <c r="F7479" s="261">
        <v>367.07000699999998</v>
      </c>
      <c r="G7479" s="260">
        <v>223010000</v>
      </c>
      <c r="H7479" s="263">
        <f t="shared" si="116"/>
        <v>-1.8218932349457072E-3</v>
      </c>
      <c r="I7479" s="262"/>
      <c r="J7479" s="266">
        <v>7477</v>
      </c>
      <c r="K7479">
        <v>-1.8218932349457072E-3</v>
      </c>
      <c r="L7479" s="267">
        <v>1.8345887072220363E-2</v>
      </c>
    </row>
    <row r="7480" spans="1:12" ht="14.4" x14ac:dyDescent="0.3">
      <c r="A7480" s="8">
        <v>33296</v>
      </c>
      <c r="B7480" s="260">
        <v>362.80999800000001</v>
      </c>
      <c r="C7480" s="260">
        <v>368.38000499999998</v>
      </c>
      <c r="D7480" s="260">
        <v>362.80999800000001</v>
      </c>
      <c r="E7480" s="260">
        <v>367.73998999999998</v>
      </c>
      <c r="F7480" s="261">
        <v>367.73998999999998</v>
      </c>
      <c r="G7480" s="260">
        <v>211410000</v>
      </c>
      <c r="H7480" s="263">
        <f t="shared" si="116"/>
        <v>1.3588357617421476E-2</v>
      </c>
      <c r="I7480" s="262"/>
      <c r="J7480" s="266">
        <v>7478</v>
      </c>
      <c r="K7480">
        <v>1.3588357617421476E-2</v>
      </c>
      <c r="L7480" s="267">
        <v>1.8416605629523332E-2</v>
      </c>
    </row>
    <row r="7481" spans="1:12" ht="14.4" x14ac:dyDescent="0.3">
      <c r="A7481" s="8">
        <v>33295</v>
      </c>
      <c r="B7481" s="260">
        <v>367.26001000000002</v>
      </c>
      <c r="C7481" s="260">
        <v>367.26001000000002</v>
      </c>
      <c r="D7481" s="260">
        <v>362.19000199999999</v>
      </c>
      <c r="E7481" s="260">
        <v>362.80999800000001</v>
      </c>
      <c r="F7481" s="261">
        <v>362.80999800000001</v>
      </c>
      <c r="G7481" s="260">
        <v>164170000</v>
      </c>
      <c r="H7481" s="263">
        <f t="shared" si="116"/>
        <v>-1.2116788865741236E-2</v>
      </c>
      <c r="I7481" s="262"/>
      <c r="J7481" s="266">
        <v>7479</v>
      </c>
      <c r="K7481">
        <v>-1.2116788865741236E-2</v>
      </c>
      <c r="L7481" s="267">
        <v>1.8480845616890427E-2</v>
      </c>
    </row>
    <row r="7482" spans="1:12" ht="14.4" x14ac:dyDescent="0.3">
      <c r="A7482" s="8">
        <v>33294</v>
      </c>
      <c r="B7482" s="260">
        <v>365.64999399999999</v>
      </c>
      <c r="C7482" s="260">
        <v>370.19000199999999</v>
      </c>
      <c r="D7482" s="260">
        <v>365.16000400000001</v>
      </c>
      <c r="E7482" s="260">
        <v>367.26001000000002</v>
      </c>
      <c r="F7482" s="261">
        <v>367.26001000000002</v>
      </c>
      <c r="G7482" s="260">
        <v>193820000</v>
      </c>
      <c r="H7482" s="263">
        <f t="shared" si="116"/>
        <v>4.4031615654833841E-3</v>
      </c>
      <c r="I7482" s="262"/>
      <c r="J7482" s="266">
        <v>7480</v>
      </c>
      <c r="K7482">
        <v>4.4031615654833841E-3</v>
      </c>
      <c r="L7482" s="267">
        <v>1.8550004441274248E-2</v>
      </c>
    </row>
    <row r="7483" spans="1:12" ht="14.4" x14ac:dyDescent="0.3">
      <c r="A7483" s="8">
        <v>33291</v>
      </c>
      <c r="B7483" s="260">
        <v>364.97000100000002</v>
      </c>
      <c r="C7483" s="260">
        <v>370.959991</v>
      </c>
      <c r="D7483" s="260">
        <v>364.23001099999999</v>
      </c>
      <c r="E7483" s="260">
        <v>365.64999399999999</v>
      </c>
      <c r="F7483" s="261">
        <v>365.64999399999999</v>
      </c>
      <c r="G7483" s="260">
        <v>218760000</v>
      </c>
      <c r="H7483" s="263">
        <f t="shared" si="116"/>
        <v>1.8631476508667011E-3</v>
      </c>
      <c r="I7483" s="262"/>
      <c r="J7483" s="266">
        <v>7481</v>
      </c>
      <c r="K7483">
        <v>1.8631476508667011E-3</v>
      </c>
      <c r="L7483" s="267">
        <v>1.8555110746831912E-2</v>
      </c>
    </row>
    <row r="7484" spans="1:12" ht="14.4" x14ac:dyDescent="0.3">
      <c r="A7484" s="8">
        <v>33290</v>
      </c>
      <c r="B7484" s="260">
        <v>365.14001500000001</v>
      </c>
      <c r="C7484" s="260">
        <v>366.790009</v>
      </c>
      <c r="D7484" s="260">
        <v>364.5</v>
      </c>
      <c r="E7484" s="260">
        <v>364.97000100000002</v>
      </c>
      <c r="F7484" s="261">
        <v>364.97000100000002</v>
      </c>
      <c r="G7484" s="260">
        <v>180770000</v>
      </c>
      <c r="H7484" s="263">
        <f t="shared" si="116"/>
        <v>-4.6561317033407191E-4</v>
      </c>
      <c r="I7484" s="262"/>
      <c r="J7484" s="266">
        <v>7482</v>
      </c>
      <c r="K7484">
        <v>-4.6561317033407191E-4</v>
      </c>
      <c r="L7484" s="267">
        <v>1.8563403303845653E-2</v>
      </c>
    </row>
    <row r="7485" spans="1:12" ht="14.4" x14ac:dyDescent="0.3">
      <c r="A7485" s="8">
        <v>33289</v>
      </c>
      <c r="B7485" s="260">
        <v>369.36999500000002</v>
      </c>
      <c r="C7485" s="260">
        <v>369.36999500000002</v>
      </c>
      <c r="D7485" s="260">
        <v>364.38000499999998</v>
      </c>
      <c r="E7485" s="260">
        <v>365.14001500000001</v>
      </c>
      <c r="F7485" s="261">
        <v>365.14001500000001</v>
      </c>
      <c r="G7485" s="260">
        <v>185680000</v>
      </c>
      <c r="H7485" s="263">
        <f t="shared" si="116"/>
        <v>-1.1505454472016521E-2</v>
      </c>
      <c r="I7485" s="262"/>
      <c r="J7485" s="266">
        <v>7483</v>
      </c>
      <c r="K7485">
        <v>-1.1505454472016521E-2</v>
      </c>
      <c r="L7485" s="267">
        <v>1.8622760349339136E-2</v>
      </c>
    </row>
    <row r="7486" spans="1:12" ht="14.4" x14ac:dyDescent="0.3">
      <c r="A7486" s="8">
        <v>33288</v>
      </c>
      <c r="B7486" s="260">
        <v>369.05999800000001</v>
      </c>
      <c r="C7486" s="260">
        <v>370.10998499999999</v>
      </c>
      <c r="D7486" s="260">
        <v>367.04998799999998</v>
      </c>
      <c r="E7486" s="260">
        <v>369.39001500000001</v>
      </c>
      <c r="F7486" s="261">
        <v>369.39001500000001</v>
      </c>
      <c r="G7486" s="260">
        <v>189900000</v>
      </c>
      <c r="H7486" s="263">
        <f t="shared" si="116"/>
        <v>8.9420961845883393E-4</v>
      </c>
      <c r="I7486" s="262"/>
      <c r="J7486" s="266">
        <v>7484</v>
      </c>
      <c r="K7486">
        <v>8.9420961845883393E-4</v>
      </c>
      <c r="L7486" s="267">
        <v>1.8625039785680586E-2</v>
      </c>
    </row>
    <row r="7487" spans="1:12" ht="14.4" x14ac:dyDescent="0.3">
      <c r="A7487" s="8">
        <v>33284</v>
      </c>
      <c r="B7487" s="260">
        <v>364.23001099999999</v>
      </c>
      <c r="C7487" s="260">
        <v>369.48998999999998</v>
      </c>
      <c r="D7487" s="260">
        <v>364.23001099999999</v>
      </c>
      <c r="E7487" s="260">
        <v>369.05999800000001</v>
      </c>
      <c r="F7487" s="261">
        <v>369.05999800000001</v>
      </c>
      <c r="G7487" s="260">
        <v>228480000</v>
      </c>
      <c r="H7487" s="263">
        <f t="shared" si="116"/>
        <v>1.3288663408685187E-2</v>
      </c>
      <c r="I7487" s="262"/>
      <c r="J7487" s="266">
        <v>7485</v>
      </c>
      <c r="K7487">
        <v>1.3288663408685187E-2</v>
      </c>
      <c r="L7487" s="267">
        <v>1.87277116320194E-2</v>
      </c>
    </row>
    <row r="7488" spans="1:12" ht="14.4" x14ac:dyDescent="0.3">
      <c r="A7488" s="8">
        <v>33283</v>
      </c>
      <c r="B7488" s="260">
        <v>369.01998900000001</v>
      </c>
      <c r="C7488" s="260">
        <v>370.26001000000002</v>
      </c>
      <c r="D7488" s="260">
        <v>362.76998900000001</v>
      </c>
      <c r="E7488" s="260">
        <v>364.22000100000002</v>
      </c>
      <c r="F7488" s="261">
        <v>364.22000100000002</v>
      </c>
      <c r="G7488" s="260">
        <v>230750000</v>
      </c>
      <c r="H7488" s="263">
        <f t="shared" si="116"/>
        <v>-1.3007392940982351E-2</v>
      </c>
      <c r="I7488" s="262"/>
      <c r="J7488" s="266">
        <v>7486</v>
      </c>
      <c r="K7488">
        <v>-1.3007392940982351E-2</v>
      </c>
      <c r="L7488" s="267">
        <v>1.87555038029651E-2</v>
      </c>
    </row>
    <row r="7489" spans="1:12" ht="14.4" x14ac:dyDescent="0.3">
      <c r="A7489" s="8">
        <v>33282</v>
      </c>
      <c r="B7489" s="260">
        <v>365.5</v>
      </c>
      <c r="C7489" s="260">
        <v>369.48998999999998</v>
      </c>
      <c r="D7489" s="260">
        <v>364.64001500000001</v>
      </c>
      <c r="E7489" s="260">
        <v>369.01998900000001</v>
      </c>
      <c r="F7489" s="261">
        <v>369.01998900000001</v>
      </c>
      <c r="G7489" s="260">
        <v>209960000</v>
      </c>
      <c r="H7489" s="263">
        <f t="shared" si="116"/>
        <v>9.630612859097153E-3</v>
      </c>
      <c r="I7489" s="262"/>
      <c r="J7489" s="266">
        <v>7487</v>
      </c>
      <c r="K7489">
        <v>9.630612859097153E-3</v>
      </c>
      <c r="L7489" s="267">
        <v>1.876230361349452E-2</v>
      </c>
    </row>
    <row r="7490" spans="1:12" ht="14.4" x14ac:dyDescent="0.3">
      <c r="A7490" s="8">
        <v>33281</v>
      </c>
      <c r="B7490" s="260">
        <v>368.57998700000002</v>
      </c>
      <c r="C7490" s="260">
        <v>370.540009</v>
      </c>
      <c r="D7490" s="260">
        <v>365.5</v>
      </c>
      <c r="E7490" s="260">
        <v>365.5</v>
      </c>
      <c r="F7490" s="261">
        <v>365.5</v>
      </c>
      <c r="G7490" s="260">
        <v>256160000</v>
      </c>
      <c r="H7490" s="263">
        <f t="shared" si="116"/>
        <v>-8.3563598367591696E-3</v>
      </c>
      <c r="I7490" s="262"/>
      <c r="J7490" s="266">
        <v>7488</v>
      </c>
      <c r="K7490">
        <v>-8.3563598367591696E-3</v>
      </c>
      <c r="L7490" s="267">
        <v>1.8781807536341077E-2</v>
      </c>
    </row>
    <row r="7491" spans="1:12" ht="14.4" x14ac:dyDescent="0.3">
      <c r="A7491" s="8">
        <v>33280</v>
      </c>
      <c r="B7491" s="260">
        <v>359.35998499999999</v>
      </c>
      <c r="C7491" s="260">
        <v>368.57998700000002</v>
      </c>
      <c r="D7491" s="260">
        <v>359.32000699999998</v>
      </c>
      <c r="E7491" s="260">
        <v>368.57998700000002</v>
      </c>
      <c r="F7491" s="261">
        <v>368.57998700000002</v>
      </c>
      <c r="G7491" s="260">
        <v>265350000</v>
      </c>
      <c r="H7491" s="263">
        <f t="shared" si="116"/>
        <v>2.5685211759812823E-2</v>
      </c>
      <c r="I7491" s="262"/>
      <c r="J7491" s="266">
        <v>7489</v>
      </c>
      <c r="K7491">
        <v>2.5685211759812823E-2</v>
      </c>
      <c r="L7491" s="267">
        <v>1.8808764855617194E-2</v>
      </c>
    </row>
    <row r="7492" spans="1:12" ht="14.4" x14ac:dyDescent="0.3">
      <c r="A7492" s="8">
        <v>33277</v>
      </c>
      <c r="B7492" s="260">
        <v>356.51998900000001</v>
      </c>
      <c r="C7492" s="260">
        <v>359.35000600000001</v>
      </c>
      <c r="D7492" s="260">
        <v>356.01998900000001</v>
      </c>
      <c r="E7492" s="260">
        <v>359.35000600000001</v>
      </c>
      <c r="F7492" s="261">
        <v>359.35000600000001</v>
      </c>
      <c r="G7492" s="260">
        <v>187830000</v>
      </c>
      <c r="H7492" s="263">
        <f t="shared" ref="H7492:H7555" si="117">(F7492-F7493)/F7493</f>
        <v>7.9378915273106837E-3</v>
      </c>
      <c r="I7492" s="262"/>
      <c r="J7492" s="266">
        <v>7490</v>
      </c>
      <c r="K7492">
        <v>7.9378915273106837E-3</v>
      </c>
      <c r="L7492" s="267">
        <v>1.8886543415220908E-2</v>
      </c>
    </row>
    <row r="7493" spans="1:12" ht="14.4" x14ac:dyDescent="0.3">
      <c r="A7493" s="8">
        <v>33276</v>
      </c>
      <c r="B7493" s="260">
        <v>358.07000699999998</v>
      </c>
      <c r="C7493" s="260">
        <v>363.42999300000002</v>
      </c>
      <c r="D7493" s="260">
        <v>355.52999899999998</v>
      </c>
      <c r="E7493" s="260">
        <v>356.51998900000001</v>
      </c>
      <c r="F7493" s="261">
        <v>356.51998900000001</v>
      </c>
      <c r="G7493" s="260">
        <v>292190000</v>
      </c>
      <c r="H7493" s="263">
        <f t="shared" si="117"/>
        <v>-4.3288127173409588E-3</v>
      </c>
      <c r="I7493" s="262"/>
      <c r="J7493" s="266">
        <v>7491</v>
      </c>
      <c r="K7493">
        <v>-4.3288127173409588E-3</v>
      </c>
      <c r="L7493" s="267">
        <v>1.8953738107897959E-2</v>
      </c>
    </row>
    <row r="7494" spans="1:12" ht="14.4" x14ac:dyDescent="0.3">
      <c r="A7494" s="8">
        <v>33275</v>
      </c>
      <c r="B7494" s="260">
        <v>351.26001000000002</v>
      </c>
      <c r="C7494" s="260">
        <v>358.07000699999998</v>
      </c>
      <c r="D7494" s="260">
        <v>349.57998700000002</v>
      </c>
      <c r="E7494" s="260">
        <v>358.07000699999998</v>
      </c>
      <c r="F7494" s="261">
        <v>358.07000699999998</v>
      </c>
      <c r="G7494" s="260">
        <v>276940000</v>
      </c>
      <c r="H7494" s="263">
        <f t="shared" si="117"/>
        <v>1.9387339310273186E-2</v>
      </c>
      <c r="I7494" s="262"/>
      <c r="J7494" s="266">
        <v>7492</v>
      </c>
      <c r="K7494">
        <v>1.9387339310273186E-2</v>
      </c>
      <c r="L7494" s="267">
        <v>1.8962398081031073E-2</v>
      </c>
    </row>
    <row r="7495" spans="1:12" ht="14.4" x14ac:dyDescent="0.3">
      <c r="A7495" s="8">
        <v>33274</v>
      </c>
      <c r="B7495" s="260">
        <v>348.33999599999999</v>
      </c>
      <c r="C7495" s="260">
        <v>351.83999599999999</v>
      </c>
      <c r="D7495" s="260">
        <v>347.209991</v>
      </c>
      <c r="E7495" s="260">
        <v>351.26001000000002</v>
      </c>
      <c r="F7495" s="261">
        <v>351.26001000000002</v>
      </c>
      <c r="G7495" s="260">
        <v>290570000</v>
      </c>
      <c r="H7495" s="263">
        <f t="shared" si="117"/>
        <v>8.3826549736770329E-3</v>
      </c>
      <c r="I7495" s="262"/>
      <c r="J7495" s="266">
        <v>7493</v>
      </c>
      <c r="K7495">
        <v>8.3826549736770329E-3</v>
      </c>
      <c r="L7495" s="267">
        <v>1.8991549936188887E-2</v>
      </c>
    </row>
    <row r="7496" spans="1:12" ht="14.4" x14ac:dyDescent="0.3">
      <c r="A7496" s="8">
        <v>33273</v>
      </c>
      <c r="B7496" s="260">
        <v>343.04998799999998</v>
      </c>
      <c r="C7496" s="260">
        <v>348.709991</v>
      </c>
      <c r="D7496" s="260">
        <v>342.959991</v>
      </c>
      <c r="E7496" s="260">
        <v>348.33999599999999</v>
      </c>
      <c r="F7496" s="261">
        <v>348.33999599999999</v>
      </c>
      <c r="G7496" s="260">
        <v>250750000</v>
      </c>
      <c r="H7496" s="263">
        <f t="shared" si="117"/>
        <v>1.5420516499187286E-2</v>
      </c>
      <c r="I7496" s="262"/>
      <c r="J7496" s="266">
        <v>7494</v>
      </c>
      <c r="K7496">
        <v>1.5420516499187286E-2</v>
      </c>
      <c r="L7496" s="267">
        <v>1.9040285714285739E-2</v>
      </c>
    </row>
    <row r="7497" spans="1:12" ht="14.4" x14ac:dyDescent="0.3">
      <c r="A7497" s="8">
        <v>33270</v>
      </c>
      <c r="B7497" s="260">
        <v>343.91000400000001</v>
      </c>
      <c r="C7497" s="260">
        <v>344.89999399999999</v>
      </c>
      <c r="D7497" s="260">
        <v>340.36999500000002</v>
      </c>
      <c r="E7497" s="260">
        <v>343.04998799999998</v>
      </c>
      <c r="F7497" s="261">
        <v>343.04998799999998</v>
      </c>
      <c r="G7497" s="260">
        <v>246670000</v>
      </c>
      <c r="H7497" s="263">
        <f t="shared" si="117"/>
        <v>-2.5586747823997998E-3</v>
      </c>
      <c r="I7497" s="262"/>
      <c r="J7497" s="266">
        <v>7495</v>
      </c>
      <c r="K7497">
        <v>-2.5586747823997998E-3</v>
      </c>
      <c r="L7497" s="267">
        <v>1.9054979594834136E-2</v>
      </c>
    </row>
    <row r="7498" spans="1:12" ht="14.4" x14ac:dyDescent="0.3">
      <c r="A7498" s="8">
        <v>33269</v>
      </c>
      <c r="B7498" s="260">
        <v>340.92001299999998</v>
      </c>
      <c r="C7498" s="260">
        <v>343.92999300000002</v>
      </c>
      <c r="D7498" s="260">
        <v>340.47000100000002</v>
      </c>
      <c r="E7498" s="260">
        <v>343.92999300000002</v>
      </c>
      <c r="F7498" s="261">
        <v>343.92999300000002</v>
      </c>
      <c r="G7498" s="260">
        <v>204520000</v>
      </c>
      <c r="H7498" s="263">
        <f t="shared" si="117"/>
        <v>8.8586106730972006E-3</v>
      </c>
      <c r="I7498" s="262"/>
      <c r="J7498" s="266">
        <v>7496</v>
      </c>
      <c r="K7498">
        <v>8.8586106730972006E-3</v>
      </c>
      <c r="L7498" s="267">
        <v>1.9075555652102023E-2</v>
      </c>
    </row>
    <row r="7499" spans="1:12" ht="14.4" x14ac:dyDescent="0.3">
      <c r="A7499" s="8">
        <v>33268</v>
      </c>
      <c r="B7499" s="260">
        <v>335.79998799999998</v>
      </c>
      <c r="C7499" s="260">
        <v>340.91000400000001</v>
      </c>
      <c r="D7499" s="260">
        <v>335.709991</v>
      </c>
      <c r="E7499" s="260">
        <v>340.91000400000001</v>
      </c>
      <c r="F7499" s="261">
        <v>340.91000400000001</v>
      </c>
      <c r="G7499" s="260">
        <v>226790000</v>
      </c>
      <c r="H7499" s="263">
        <f t="shared" si="117"/>
        <v>1.5096498512345236E-2</v>
      </c>
      <c r="I7499" s="262"/>
      <c r="J7499" s="266">
        <v>7497</v>
      </c>
      <c r="K7499">
        <v>1.5096498512345236E-2</v>
      </c>
      <c r="L7499" s="267">
        <v>1.908056544638222E-2</v>
      </c>
    </row>
    <row r="7500" spans="1:12" ht="14.4" x14ac:dyDescent="0.3">
      <c r="A7500" s="8">
        <v>33267</v>
      </c>
      <c r="B7500" s="260">
        <v>336.02999899999998</v>
      </c>
      <c r="C7500" s="260">
        <v>336.02999899999998</v>
      </c>
      <c r="D7500" s="260">
        <v>334.26001000000002</v>
      </c>
      <c r="E7500" s="260">
        <v>335.83999599999999</v>
      </c>
      <c r="F7500" s="261">
        <v>335.83999599999999</v>
      </c>
      <c r="G7500" s="260">
        <v>155740000</v>
      </c>
      <c r="H7500" s="263">
        <f t="shared" si="117"/>
        <v>-5.6543463549511884E-4</v>
      </c>
      <c r="I7500" s="262"/>
      <c r="J7500" s="266">
        <v>7498</v>
      </c>
      <c r="K7500">
        <v>-5.6543463549511884E-4</v>
      </c>
      <c r="L7500" s="267">
        <v>1.9183978364235594E-2</v>
      </c>
    </row>
    <row r="7501" spans="1:12" ht="14.4" x14ac:dyDescent="0.3">
      <c r="A7501" s="8">
        <v>33266</v>
      </c>
      <c r="B7501" s="260">
        <v>336.05999800000001</v>
      </c>
      <c r="C7501" s="260">
        <v>337.41000400000001</v>
      </c>
      <c r="D7501" s="260">
        <v>335.80999800000001</v>
      </c>
      <c r="E7501" s="260">
        <v>336.02999899999998</v>
      </c>
      <c r="F7501" s="261">
        <v>336.02999899999998</v>
      </c>
      <c r="G7501" s="260">
        <v>141270000</v>
      </c>
      <c r="H7501" s="263">
        <f t="shared" si="117"/>
        <v>-1.1904662471114321E-4</v>
      </c>
      <c r="I7501" s="262"/>
      <c r="J7501" s="266">
        <v>7499</v>
      </c>
      <c r="K7501">
        <v>-1.1904662471114321E-4</v>
      </c>
      <c r="L7501" s="267">
        <v>1.922770125649257E-2</v>
      </c>
    </row>
    <row r="7502" spans="1:12" ht="14.4" x14ac:dyDescent="0.3">
      <c r="A7502" s="8">
        <v>33263</v>
      </c>
      <c r="B7502" s="260">
        <v>334.77999899999998</v>
      </c>
      <c r="C7502" s="260">
        <v>336.92001299999998</v>
      </c>
      <c r="D7502" s="260">
        <v>334.20001200000002</v>
      </c>
      <c r="E7502" s="260">
        <v>336.07000699999998</v>
      </c>
      <c r="F7502" s="261">
        <v>336.07000699999998</v>
      </c>
      <c r="G7502" s="260">
        <v>194350000</v>
      </c>
      <c r="H7502" s="263">
        <f t="shared" si="117"/>
        <v>3.8533006865801452E-3</v>
      </c>
      <c r="I7502" s="262"/>
      <c r="J7502" s="266">
        <v>7500</v>
      </c>
      <c r="K7502">
        <v>3.8533006865801452E-3</v>
      </c>
      <c r="L7502" s="267">
        <v>1.9235551839464866E-2</v>
      </c>
    </row>
    <row r="7503" spans="1:12" ht="14.4" x14ac:dyDescent="0.3">
      <c r="A7503" s="8">
        <v>33262</v>
      </c>
      <c r="B7503" s="260">
        <v>330.209991</v>
      </c>
      <c r="C7503" s="260">
        <v>335.82998700000002</v>
      </c>
      <c r="D7503" s="260">
        <v>330.19000199999999</v>
      </c>
      <c r="E7503" s="260">
        <v>334.77999899999998</v>
      </c>
      <c r="F7503" s="261">
        <v>334.77999899999998</v>
      </c>
      <c r="G7503" s="260">
        <v>223150000</v>
      </c>
      <c r="H7503" s="263">
        <f t="shared" si="117"/>
        <v>1.3839702385019517E-2</v>
      </c>
      <c r="I7503" s="262"/>
      <c r="J7503" s="266">
        <v>7501</v>
      </c>
      <c r="K7503">
        <v>1.3839702385019517E-2</v>
      </c>
      <c r="L7503" s="267">
        <v>1.9277770704908135E-2</v>
      </c>
    </row>
    <row r="7504" spans="1:12" ht="14.4" x14ac:dyDescent="0.3">
      <c r="A7504" s="8">
        <v>33261</v>
      </c>
      <c r="B7504" s="260">
        <v>328.29998799999998</v>
      </c>
      <c r="C7504" s="260">
        <v>331.040009</v>
      </c>
      <c r="D7504" s="260">
        <v>327.92999300000002</v>
      </c>
      <c r="E7504" s="260">
        <v>330.209991</v>
      </c>
      <c r="F7504" s="261">
        <v>330.209991</v>
      </c>
      <c r="G7504" s="260">
        <v>168620000</v>
      </c>
      <c r="H7504" s="263">
        <f t="shared" si="117"/>
        <v>5.787192018441043E-3</v>
      </c>
      <c r="I7504" s="262"/>
      <c r="J7504" s="266">
        <v>7502</v>
      </c>
      <c r="K7504">
        <v>5.787192018441043E-3</v>
      </c>
      <c r="L7504" s="267">
        <v>1.9282863160732872E-2</v>
      </c>
    </row>
    <row r="7505" spans="1:12" ht="14.4" x14ac:dyDescent="0.3">
      <c r="A7505" s="8">
        <v>33260</v>
      </c>
      <c r="B7505" s="260">
        <v>331.05999800000001</v>
      </c>
      <c r="C7505" s="260">
        <v>331.26001000000002</v>
      </c>
      <c r="D7505" s="260">
        <v>327.82998700000002</v>
      </c>
      <c r="E7505" s="260">
        <v>328.30999800000001</v>
      </c>
      <c r="F7505" s="261">
        <v>328.30999800000001</v>
      </c>
      <c r="G7505" s="260">
        <v>177060000</v>
      </c>
      <c r="H7505" s="263">
        <f t="shared" si="117"/>
        <v>-8.3066514124729741E-3</v>
      </c>
      <c r="I7505" s="262"/>
      <c r="J7505" s="266">
        <v>7503</v>
      </c>
      <c r="K7505">
        <v>-8.3066514124729741E-3</v>
      </c>
      <c r="L7505" s="267">
        <v>1.9386122158520896E-2</v>
      </c>
    </row>
    <row r="7506" spans="1:12" ht="14.4" x14ac:dyDescent="0.3">
      <c r="A7506" s="8">
        <v>33259</v>
      </c>
      <c r="B7506" s="260">
        <v>332.23001099999999</v>
      </c>
      <c r="C7506" s="260">
        <v>332.23001099999999</v>
      </c>
      <c r="D7506" s="260">
        <v>328.86999500000002</v>
      </c>
      <c r="E7506" s="260">
        <v>331.05999800000001</v>
      </c>
      <c r="F7506" s="261">
        <v>331.05999800000001</v>
      </c>
      <c r="G7506" s="260">
        <v>136290000</v>
      </c>
      <c r="H7506" s="263">
        <f t="shared" si="117"/>
        <v>-3.5216956965395375E-3</v>
      </c>
      <c r="I7506" s="262"/>
      <c r="J7506" s="266">
        <v>7504</v>
      </c>
      <c r="K7506">
        <v>-3.5216956965395375E-3</v>
      </c>
      <c r="L7506" s="267">
        <v>1.9387339310273186E-2</v>
      </c>
    </row>
    <row r="7507" spans="1:12" ht="14.4" x14ac:dyDescent="0.3">
      <c r="A7507" s="8">
        <v>33256</v>
      </c>
      <c r="B7507" s="260">
        <v>327.92999300000002</v>
      </c>
      <c r="C7507" s="260">
        <v>332.23001099999999</v>
      </c>
      <c r="D7507" s="260">
        <v>327.07998700000002</v>
      </c>
      <c r="E7507" s="260">
        <v>332.23001099999999</v>
      </c>
      <c r="F7507" s="261">
        <v>332.23001099999999</v>
      </c>
      <c r="G7507" s="260">
        <v>226770000</v>
      </c>
      <c r="H7507" s="263">
        <f t="shared" si="117"/>
        <v>1.2989023346680922E-2</v>
      </c>
      <c r="I7507" s="262"/>
      <c r="J7507" s="266">
        <v>7505</v>
      </c>
      <c r="K7507">
        <v>1.2989023346680922E-2</v>
      </c>
      <c r="L7507" s="267">
        <v>1.9414807183964211E-2</v>
      </c>
    </row>
    <row r="7508" spans="1:12" ht="14.4" x14ac:dyDescent="0.3">
      <c r="A7508" s="8">
        <v>33255</v>
      </c>
      <c r="B7508" s="260">
        <v>316.25</v>
      </c>
      <c r="C7508" s="260">
        <v>327.97000100000002</v>
      </c>
      <c r="D7508" s="260">
        <v>316.25</v>
      </c>
      <c r="E7508" s="260">
        <v>327.97000100000002</v>
      </c>
      <c r="F7508" s="261">
        <v>327.97000100000002</v>
      </c>
      <c r="G7508" s="260">
        <v>319080000</v>
      </c>
      <c r="H7508" s="263">
        <f t="shared" si="117"/>
        <v>3.7321654536542154E-2</v>
      </c>
      <c r="I7508" s="262"/>
      <c r="J7508" s="266">
        <v>7506</v>
      </c>
      <c r="K7508">
        <v>3.7321654536542154E-2</v>
      </c>
      <c r="L7508" s="267">
        <v>1.9438489252326201E-2</v>
      </c>
    </row>
    <row r="7509" spans="1:12" ht="14.4" x14ac:dyDescent="0.3">
      <c r="A7509" s="8">
        <v>33254</v>
      </c>
      <c r="B7509" s="260">
        <v>313.73001099999999</v>
      </c>
      <c r="C7509" s="260">
        <v>316.94000199999999</v>
      </c>
      <c r="D7509" s="260">
        <v>312.94000199999999</v>
      </c>
      <c r="E7509" s="260">
        <v>316.17001299999998</v>
      </c>
      <c r="F7509" s="261">
        <v>316.17001299999998</v>
      </c>
      <c r="G7509" s="260">
        <v>134560000</v>
      </c>
      <c r="H7509" s="263">
        <f t="shared" si="117"/>
        <v>7.7773943022619941E-3</v>
      </c>
      <c r="I7509" s="262"/>
      <c r="J7509" s="266">
        <v>7507</v>
      </c>
      <c r="K7509">
        <v>7.7773943022619941E-3</v>
      </c>
      <c r="L7509" s="267">
        <v>1.948054041667048E-2</v>
      </c>
    </row>
    <row r="7510" spans="1:12" ht="14.4" x14ac:dyDescent="0.3">
      <c r="A7510" s="8">
        <v>33253</v>
      </c>
      <c r="B7510" s="260">
        <v>312.48998999999998</v>
      </c>
      <c r="C7510" s="260">
        <v>313.73001099999999</v>
      </c>
      <c r="D7510" s="260">
        <v>311.83999599999999</v>
      </c>
      <c r="E7510" s="260">
        <v>313.73001099999999</v>
      </c>
      <c r="F7510" s="261">
        <v>313.73001099999999</v>
      </c>
      <c r="G7510" s="260">
        <v>110000000</v>
      </c>
      <c r="H7510" s="263">
        <f t="shared" si="117"/>
        <v>3.9681943092001537E-3</v>
      </c>
      <c r="I7510" s="262"/>
      <c r="J7510" s="266">
        <v>7508</v>
      </c>
      <c r="K7510">
        <v>3.9681943092001537E-3</v>
      </c>
      <c r="L7510" s="267">
        <v>1.9491364430145808E-2</v>
      </c>
    </row>
    <row r="7511" spans="1:12" ht="14.4" x14ac:dyDescent="0.3">
      <c r="A7511" s="8">
        <v>33252</v>
      </c>
      <c r="B7511" s="260">
        <v>315.23001099999999</v>
      </c>
      <c r="C7511" s="260">
        <v>315.23001099999999</v>
      </c>
      <c r="D7511" s="260">
        <v>309.35000600000001</v>
      </c>
      <c r="E7511" s="260">
        <v>312.48998999999998</v>
      </c>
      <c r="F7511" s="261">
        <v>312.48998999999998</v>
      </c>
      <c r="G7511" s="260">
        <v>120830000</v>
      </c>
      <c r="H7511" s="263">
        <f t="shared" si="117"/>
        <v>-8.6921324251706886E-3</v>
      </c>
      <c r="I7511" s="262"/>
      <c r="J7511" s="266">
        <v>7509</v>
      </c>
      <c r="K7511">
        <v>-8.6921324251706886E-3</v>
      </c>
      <c r="L7511" s="267">
        <v>1.9496150853406391E-2</v>
      </c>
    </row>
    <row r="7512" spans="1:12" ht="14.4" x14ac:dyDescent="0.3">
      <c r="A7512" s="8">
        <v>33249</v>
      </c>
      <c r="B7512" s="260">
        <v>314.52999899999998</v>
      </c>
      <c r="C7512" s="260">
        <v>315.23998999999998</v>
      </c>
      <c r="D7512" s="260">
        <v>313.58999599999999</v>
      </c>
      <c r="E7512" s="260">
        <v>315.23001099999999</v>
      </c>
      <c r="F7512" s="261">
        <v>315.23001099999999</v>
      </c>
      <c r="G7512" s="260">
        <v>123050000</v>
      </c>
      <c r="H7512" s="263">
        <f t="shared" si="117"/>
        <v>2.2255810327332726E-3</v>
      </c>
      <c r="I7512" s="262"/>
      <c r="J7512" s="266">
        <v>7510</v>
      </c>
      <c r="K7512">
        <v>2.2255810327332726E-3</v>
      </c>
      <c r="L7512" s="267">
        <v>1.949786045603397E-2</v>
      </c>
    </row>
    <row r="7513" spans="1:12" ht="14.4" x14ac:dyDescent="0.3">
      <c r="A7513" s="8">
        <v>33248</v>
      </c>
      <c r="B7513" s="260">
        <v>311.51001000000002</v>
      </c>
      <c r="C7513" s="260">
        <v>314.76998900000001</v>
      </c>
      <c r="D7513" s="260">
        <v>311.51001000000002</v>
      </c>
      <c r="E7513" s="260">
        <v>314.52999899999998</v>
      </c>
      <c r="F7513" s="261">
        <v>314.52999899999998</v>
      </c>
      <c r="G7513" s="260">
        <v>124510000</v>
      </c>
      <c r="H7513" s="263">
        <f t="shared" si="117"/>
        <v>9.7595720491692132E-3</v>
      </c>
      <c r="I7513" s="262"/>
      <c r="J7513" s="266">
        <v>7511</v>
      </c>
      <c r="K7513">
        <v>9.7595720491692132E-3</v>
      </c>
      <c r="L7513" s="267">
        <v>1.9499536115544579E-2</v>
      </c>
    </row>
    <row r="7514" spans="1:12" ht="14.4" x14ac:dyDescent="0.3">
      <c r="A7514" s="8">
        <v>33247</v>
      </c>
      <c r="B7514" s="260">
        <v>314.89999399999999</v>
      </c>
      <c r="C7514" s="260">
        <v>320.73001099999999</v>
      </c>
      <c r="D7514" s="260">
        <v>310.92999300000002</v>
      </c>
      <c r="E7514" s="260">
        <v>311.48998999999998</v>
      </c>
      <c r="F7514" s="261">
        <v>311.48998999999998</v>
      </c>
      <c r="G7514" s="260">
        <v>191100000</v>
      </c>
      <c r="H7514" s="263">
        <f t="shared" si="117"/>
        <v>-1.0828847459425531E-2</v>
      </c>
      <c r="I7514" s="262"/>
      <c r="J7514" s="266">
        <v>7512</v>
      </c>
      <c r="K7514">
        <v>-1.0828847459425531E-2</v>
      </c>
      <c r="L7514" s="267">
        <v>1.9518049434029211E-2</v>
      </c>
    </row>
    <row r="7515" spans="1:12" ht="14.4" x14ac:dyDescent="0.3">
      <c r="A7515" s="8">
        <v>33246</v>
      </c>
      <c r="B7515" s="260">
        <v>315.44000199999999</v>
      </c>
      <c r="C7515" s="260">
        <v>316.97000100000002</v>
      </c>
      <c r="D7515" s="260">
        <v>313.790009</v>
      </c>
      <c r="E7515" s="260">
        <v>314.89999399999999</v>
      </c>
      <c r="F7515" s="261">
        <v>314.89999399999999</v>
      </c>
      <c r="G7515" s="260">
        <v>143390000</v>
      </c>
      <c r="H7515" s="263">
        <f t="shared" si="117"/>
        <v>-1.7119198471219903E-3</v>
      </c>
      <c r="I7515" s="262"/>
      <c r="J7515" s="266">
        <v>7513</v>
      </c>
      <c r="K7515">
        <v>-1.7119198471219903E-3</v>
      </c>
      <c r="L7515" s="267">
        <v>1.9566671918125902E-2</v>
      </c>
    </row>
    <row r="7516" spans="1:12" ht="14.4" x14ac:dyDescent="0.3">
      <c r="A7516" s="8">
        <v>33245</v>
      </c>
      <c r="B7516" s="260">
        <v>320.97000100000002</v>
      </c>
      <c r="C7516" s="260">
        <v>320.97000100000002</v>
      </c>
      <c r="D7516" s="260">
        <v>315.44000199999999</v>
      </c>
      <c r="E7516" s="260">
        <v>315.44000199999999</v>
      </c>
      <c r="F7516" s="261">
        <v>315.44000199999999</v>
      </c>
      <c r="G7516" s="260">
        <v>130610000</v>
      </c>
      <c r="H7516" s="263">
        <f t="shared" si="117"/>
        <v>-1.7320866043613731E-2</v>
      </c>
      <c r="I7516" s="262"/>
      <c r="J7516" s="266">
        <v>7514</v>
      </c>
      <c r="K7516">
        <v>-1.7320866043613731E-2</v>
      </c>
      <c r="L7516" s="267">
        <v>1.9574486900938114E-2</v>
      </c>
    </row>
    <row r="7517" spans="1:12" ht="14.4" x14ac:dyDescent="0.3">
      <c r="A7517" s="8">
        <v>33242</v>
      </c>
      <c r="B7517" s="260">
        <v>321.91000400000001</v>
      </c>
      <c r="C7517" s="260">
        <v>322.35000600000001</v>
      </c>
      <c r="D7517" s="260">
        <v>318.86999500000002</v>
      </c>
      <c r="E7517" s="260">
        <v>321</v>
      </c>
      <c r="F7517" s="261">
        <v>321</v>
      </c>
      <c r="G7517" s="260">
        <v>140820000</v>
      </c>
      <c r="H7517" s="263">
        <f t="shared" si="117"/>
        <v>-2.8268894681509026E-3</v>
      </c>
      <c r="I7517" s="262"/>
      <c r="J7517" s="266">
        <v>7515</v>
      </c>
      <c r="K7517">
        <v>-2.8268894681509026E-3</v>
      </c>
      <c r="L7517" s="267">
        <v>1.9604752364532126E-2</v>
      </c>
    </row>
    <row r="7518" spans="1:12" ht="14.4" x14ac:dyDescent="0.3">
      <c r="A7518" s="8">
        <v>33241</v>
      </c>
      <c r="B7518" s="260">
        <v>326.459991</v>
      </c>
      <c r="C7518" s="260">
        <v>326.52999899999998</v>
      </c>
      <c r="D7518" s="260">
        <v>321.89999399999999</v>
      </c>
      <c r="E7518" s="260">
        <v>321.91000400000001</v>
      </c>
      <c r="F7518" s="261">
        <v>321.91000400000001</v>
      </c>
      <c r="G7518" s="260">
        <v>141450000</v>
      </c>
      <c r="H7518" s="263">
        <f t="shared" si="117"/>
        <v>-1.3907207330719902E-2</v>
      </c>
      <c r="I7518" s="262"/>
      <c r="J7518" s="266">
        <v>7516</v>
      </c>
      <c r="K7518">
        <v>-1.3907207330719902E-2</v>
      </c>
      <c r="L7518" s="267">
        <v>1.9636770757677391E-2</v>
      </c>
    </row>
    <row r="7519" spans="1:12" ht="14.4" x14ac:dyDescent="0.3">
      <c r="A7519" s="8">
        <v>33240</v>
      </c>
      <c r="B7519" s="260">
        <v>330.20001200000002</v>
      </c>
      <c r="C7519" s="260">
        <v>330.75</v>
      </c>
      <c r="D7519" s="260">
        <v>326.45001200000002</v>
      </c>
      <c r="E7519" s="260">
        <v>326.45001200000002</v>
      </c>
      <c r="F7519" s="261">
        <v>326.45001200000002</v>
      </c>
      <c r="G7519" s="260">
        <v>126280000</v>
      </c>
      <c r="H7519" s="263">
        <f t="shared" si="117"/>
        <v>-1.1416597990986044E-2</v>
      </c>
      <c r="I7519" s="262"/>
      <c r="J7519" s="266">
        <v>7517</v>
      </c>
      <c r="K7519">
        <v>-1.1416597990986044E-2</v>
      </c>
      <c r="L7519" s="267">
        <v>1.9654319947892851E-2</v>
      </c>
    </row>
    <row r="7520" spans="1:12" ht="14.4" x14ac:dyDescent="0.3">
      <c r="A7520" s="8">
        <v>33238</v>
      </c>
      <c r="B7520" s="260">
        <v>328.709991</v>
      </c>
      <c r="C7520" s="260">
        <v>330.23001099999999</v>
      </c>
      <c r="D7520" s="260">
        <v>327.5</v>
      </c>
      <c r="E7520" s="260">
        <v>330.22000100000002</v>
      </c>
      <c r="F7520" s="261">
        <v>330.22000100000002</v>
      </c>
      <c r="G7520" s="260">
        <v>114130000</v>
      </c>
      <c r="H7520" s="263">
        <f t="shared" si="117"/>
        <v>4.5631540381992144E-3</v>
      </c>
      <c r="I7520" s="262"/>
      <c r="J7520" s="266">
        <v>7518</v>
      </c>
      <c r="K7520">
        <v>4.5631540381992144E-3</v>
      </c>
      <c r="L7520" s="267">
        <v>1.9656504590117325E-2</v>
      </c>
    </row>
    <row r="7521" spans="1:12" ht="14.4" x14ac:dyDescent="0.3">
      <c r="A7521" s="8">
        <v>33235</v>
      </c>
      <c r="B7521" s="260">
        <v>328.290009</v>
      </c>
      <c r="C7521" s="260">
        <v>328.72000100000002</v>
      </c>
      <c r="D7521" s="260">
        <v>327.23998999999998</v>
      </c>
      <c r="E7521" s="260">
        <v>328.72000100000002</v>
      </c>
      <c r="F7521" s="261">
        <v>328.72000100000002</v>
      </c>
      <c r="G7521" s="260">
        <v>111030000</v>
      </c>
      <c r="H7521" s="263">
        <f t="shared" si="117"/>
        <v>1.3097931347646557E-3</v>
      </c>
      <c r="I7521" s="262"/>
      <c r="J7521" s="266">
        <v>7519</v>
      </c>
      <c r="K7521">
        <v>1.3097931347646557E-3</v>
      </c>
      <c r="L7521" s="267">
        <v>1.9684821453775547E-2</v>
      </c>
    </row>
    <row r="7522" spans="1:12" ht="14.4" x14ac:dyDescent="0.3">
      <c r="A7522" s="8">
        <v>33234</v>
      </c>
      <c r="B7522" s="260">
        <v>330.85000600000001</v>
      </c>
      <c r="C7522" s="260">
        <v>331.040009</v>
      </c>
      <c r="D7522" s="260">
        <v>328.23001099999999</v>
      </c>
      <c r="E7522" s="260">
        <v>328.290009</v>
      </c>
      <c r="F7522" s="261">
        <v>328.290009</v>
      </c>
      <c r="G7522" s="260">
        <v>102900000</v>
      </c>
      <c r="H7522" s="263">
        <f t="shared" si="117"/>
        <v>-7.7376362507909696E-3</v>
      </c>
      <c r="I7522" s="262"/>
      <c r="J7522" s="266">
        <v>7520</v>
      </c>
      <c r="K7522">
        <v>-7.7376362507909696E-3</v>
      </c>
      <c r="L7522" s="267">
        <v>1.9736220659340709E-2</v>
      </c>
    </row>
    <row r="7523" spans="1:12" ht="14.4" x14ac:dyDescent="0.3">
      <c r="A7523" s="8">
        <v>33233</v>
      </c>
      <c r="B7523" s="260">
        <v>329.89001500000001</v>
      </c>
      <c r="C7523" s="260">
        <v>331.69000199999999</v>
      </c>
      <c r="D7523" s="260">
        <v>329.89001500000001</v>
      </c>
      <c r="E7523" s="260">
        <v>330.85000600000001</v>
      </c>
      <c r="F7523" s="261">
        <v>330.85000600000001</v>
      </c>
      <c r="G7523" s="260">
        <v>78730000</v>
      </c>
      <c r="H7523" s="263">
        <f t="shared" si="117"/>
        <v>2.8796969302158134E-3</v>
      </c>
      <c r="I7523" s="262"/>
      <c r="J7523" s="266">
        <v>7521</v>
      </c>
      <c r="K7523">
        <v>2.8796969302158134E-3</v>
      </c>
      <c r="L7523" s="267">
        <v>1.9837043916186282E-2</v>
      </c>
    </row>
    <row r="7524" spans="1:12" ht="14.4" x14ac:dyDescent="0.3">
      <c r="A7524" s="8">
        <v>33231</v>
      </c>
      <c r="B7524" s="260">
        <v>331.73998999999998</v>
      </c>
      <c r="C7524" s="260">
        <v>331.73998999999998</v>
      </c>
      <c r="D7524" s="260">
        <v>329.16000400000001</v>
      </c>
      <c r="E7524" s="260">
        <v>329.89999399999999</v>
      </c>
      <c r="F7524" s="261">
        <v>329.89999399999999</v>
      </c>
      <c r="G7524" s="260">
        <v>57200000</v>
      </c>
      <c r="H7524" s="263">
        <f t="shared" si="117"/>
        <v>-5.5765064054257955E-3</v>
      </c>
      <c r="I7524" s="262"/>
      <c r="J7524" s="266">
        <v>7522</v>
      </c>
      <c r="K7524">
        <v>-5.5765064054257955E-3</v>
      </c>
      <c r="L7524" s="267">
        <v>1.9857865322109466E-2</v>
      </c>
    </row>
    <row r="7525" spans="1:12" ht="14.4" x14ac:dyDescent="0.3">
      <c r="A7525" s="8">
        <v>33228</v>
      </c>
      <c r="B7525" s="260">
        <v>330.11999500000002</v>
      </c>
      <c r="C7525" s="260">
        <v>332.47000100000002</v>
      </c>
      <c r="D7525" s="260">
        <v>330.11999500000002</v>
      </c>
      <c r="E7525" s="260">
        <v>331.75</v>
      </c>
      <c r="F7525" s="261">
        <v>331.75</v>
      </c>
      <c r="G7525" s="260">
        <v>233400000</v>
      </c>
      <c r="H7525" s="263">
        <f t="shared" si="117"/>
        <v>4.9376136698414249E-3</v>
      </c>
      <c r="I7525" s="262"/>
      <c r="J7525" s="266">
        <v>7523</v>
      </c>
      <c r="K7525">
        <v>4.9376136698414249E-3</v>
      </c>
      <c r="L7525" s="267">
        <v>1.9862053931736401E-2</v>
      </c>
    </row>
    <row r="7526" spans="1:12" ht="14.4" x14ac:dyDescent="0.3">
      <c r="A7526" s="8">
        <v>33227</v>
      </c>
      <c r="B7526" s="260">
        <v>330.20001200000002</v>
      </c>
      <c r="C7526" s="260">
        <v>330.73998999999998</v>
      </c>
      <c r="D7526" s="260">
        <v>326.94000199999999</v>
      </c>
      <c r="E7526" s="260">
        <v>330.11999500000002</v>
      </c>
      <c r="F7526" s="261">
        <v>330.11999500000002</v>
      </c>
      <c r="G7526" s="260">
        <v>174700000</v>
      </c>
      <c r="H7526" s="263">
        <f t="shared" si="117"/>
        <v>-2.4232888277423201E-4</v>
      </c>
      <c r="I7526" s="262"/>
      <c r="J7526" s="266">
        <v>7524</v>
      </c>
      <c r="K7526">
        <v>-2.4232888277423201E-4</v>
      </c>
      <c r="L7526" s="267">
        <v>1.9909090066035508E-2</v>
      </c>
    </row>
    <row r="7527" spans="1:12" ht="14.4" x14ac:dyDescent="0.3">
      <c r="A7527" s="8">
        <v>33226</v>
      </c>
      <c r="B7527" s="260">
        <v>330.040009</v>
      </c>
      <c r="C7527" s="260">
        <v>330.79998799999998</v>
      </c>
      <c r="D7527" s="260">
        <v>329.39001500000001</v>
      </c>
      <c r="E7527" s="260">
        <v>330.20001200000002</v>
      </c>
      <c r="F7527" s="261">
        <v>330.20001200000002</v>
      </c>
      <c r="G7527" s="260">
        <v>180380000</v>
      </c>
      <c r="H7527" s="263">
        <f t="shared" si="117"/>
        <v>4.5454932723715285E-4</v>
      </c>
      <c r="I7527" s="262"/>
      <c r="J7527" s="266">
        <v>7525</v>
      </c>
      <c r="K7527">
        <v>4.5454932723715285E-4</v>
      </c>
      <c r="L7527" s="267">
        <v>1.9927210178342883E-2</v>
      </c>
    </row>
    <row r="7528" spans="1:12" ht="14.4" x14ac:dyDescent="0.3">
      <c r="A7528" s="8">
        <v>33225</v>
      </c>
      <c r="B7528" s="260">
        <v>326.01998900000001</v>
      </c>
      <c r="C7528" s="260">
        <v>330.42999300000002</v>
      </c>
      <c r="D7528" s="260">
        <v>325.75</v>
      </c>
      <c r="E7528" s="260">
        <v>330.04998799999998</v>
      </c>
      <c r="F7528" s="261">
        <v>330.04998799999998</v>
      </c>
      <c r="G7528" s="260">
        <v>176460000</v>
      </c>
      <c r="H7528" s="263">
        <f t="shared" si="117"/>
        <v>1.2361202183832892E-2</v>
      </c>
      <c r="I7528" s="262"/>
      <c r="J7528" s="266">
        <v>7526</v>
      </c>
      <c r="K7528">
        <v>1.2361202183832892E-2</v>
      </c>
      <c r="L7528" s="267">
        <v>1.9927847920801343E-2</v>
      </c>
    </row>
    <row r="7529" spans="1:12" ht="14.4" x14ac:dyDescent="0.3">
      <c r="A7529" s="8">
        <v>33224</v>
      </c>
      <c r="B7529" s="260">
        <v>326.82000699999998</v>
      </c>
      <c r="C7529" s="260">
        <v>326.82000699999998</v>
      </c>
      <c r="D7529" s="260">
        <v>324.459991</v>
      </c>
      <c r="E7529" s="260">
        <v>326.01998900000001</v>
      </c>
      <c r="F7529" s="261">
        <v>326.01998900000001</v>
      </c>
      <c r="G7529" s="260">
        <v>118560000</v>
      </c>
      <c r="H7529" s="263">
        <f t="shared" si="117"/>
        <v>-2.447885633880321E-3</v>
      </c>
      <c r="I7529" s="262"/>
      <c r="J7529" s="266">
        <v>7527</v>
      </c>
      <c r="K7529">
        <v>-2.447885633880321E-3</v>
      </c>
      <c r="L7529" s="267">
        <v>1.9940960362198046E-2</v>
      </c>
    </row>
    <row r="7530" spans="1:12" ht="14.4" x14ac:dyDescent="0.3">
      <c r="A7530" s="8">
        <v>33221</v>
      </c>
      <c r="B7530" s="260">
        <v>329.33999599999999</v>
      </c>
      <c r="C7530" s="260">
        <v>329.33999599999999</v>
      </c>
      <c r="D7530" s="260">
        <v>325.16000400000001</v>
      </c>
      <c r="E7530" s="260">
        <v>326.82000699999998</v>
      </c>
      <c r="F7530" s="261">
        <v>326.82000699999998</v>
      </c>
      <c r="G7530" s="260">
        <v>151010000</v>
      </c>
      <c r="H7530" s="263">
        <f t="shared" si="117"/>
        <v>-7.6516336631036143E-3</v>
      </c>
      <c r="I7530" s="262"/>
      <c r="J7530" s="266">
        <v>7528</v>
      </c>
      <c r="K7530">
        <v>-7.6516336631036143E-3</v>
      </c>
      <c r="L7530" s="267">
        <v>2.0009244470040845E-2</v>
      </c>
    </row>
    <row r="7531" spans="1:12" ht="14.4" x14ac:dyDescent="0.3">
      <c r="A7531" s="8">
        <v>33220</v>
      </c>
      <c r="B7531" s="260">
        <v>330.14001500000001</v>
      </c>
      <c r="C7531" s="260">
        <v>330.57998700000002</v>
      </c>
      <c r="D7531" s="260">
        <v>328.76998900000001</v>
      </c>
      <c r="E7531" s="260">
        <v>329.33999599999999</v>
      </c>
      <c r="F7531" s="261">
        <v>329.33999599999999</v>
      </c>
      <c r="G7531" s="260">
        <v>162110000</v>
      </c>
      <c r="H7531" s="263">
        <f t="shared" si="117"/>
        <v>-2.5742935729471529E-3</v>
      </c>
      <c r="I7531" s="262"/>
      <c r="J7531" s="266">
        <v>7529</v>
      </c>
      <c r="K7531">
        <v>-2.5742935729471529E-3</v>
      </c>
      <c r="L7531" s="267">
        <v>2.0010019963388522E-2</v>
      </c>
    </row>
    <row r="7532" spans="1:12" ht="14.4" x14ac:dyDescent="0.3">
      <c r="A7532" s="8">
        <v>33219</v>
      </c>
      <c r="B7532" s="260">
        <v>326.44000199999999</v>
      </c>
      <c r="C7532" s="260">
        <v>330.35998499999999</v>
      </c>
      <c r="D7532" s="260">
        <v>326.44000199999999</v>
      </c>
      <c r="E7532" s="260">
        <v>330.19000199999999</v>
      </c>
      <c r="F7532" s="261">
        <v>330.19000199999999</v>
      </c>
      <c r="G7532" s="260">
        <v>182270000</v>
      </c>
      <c r="H7532" s="263">
        <f t="shared" si="117"/>
        <v>1.1487562728295781E-2</v>
      </c>
      <c r="I7532" s="262"/>
      <c r="J7532" s="266">
        <v>7530</v>
      </c>
      <c r="K7532">
        <v>1.1487562728295781E-2</v>
      </c>
      <c r="L7532" s="267">
        <v>2.0144986322044665E-2</v>
      </c>
    </row>
    <row r="7533" spans="1:12" ht="14.4" x14ac:dyDescent="0.3">
      <c r="A7533" s="8">
        <v>33218</v>
      </c>
      <c r="B7533" s="260">
        <v>328.88000499999998</v>
      </c>
      <c r="C7533" s="260">
        <v>328.88000499999998</v>
      </c>
      <c r="D7533" s="260">
        <v>325.64999399999999</v>
      </c>
      <c r="E7533" s="260">
        <v>326.44000199999999</v>
      </c>
      <c r="F7533" s="261">
        <v>326.44000199999999</v>
      </c>
      <c r="G7533" s="260">
        <v>145330000</v>
      </c>
      <c r="H7533" s="263">
        <f t="shared" si="117"/>
        <v>-7.4493383449175631E-3</v>
      </c>
      <c r="I7533" s="262"/>
      <c r="J7533" s="266">
        <v>7531</v>
      </c>
      <c r="K7533">
        <v>-7.4493383449175631E-3</v>
      </c>
      <c r="L7533" s="267">
        <v>2.0168027248230271E-2</v>
      </c>
    </row>
    <row r="7534" spans="1:12" ht="14.4" x14ac:dyDescent="0.3">
      <c r="A7534" s="8">
        <v>33217</v>
      </c>
      <c r="B7534" s="260">
        <v>327.75</v>
      </c>
      <c r="C7534" s="260">
        <v>328.97000100000002</v>
      </c>
      <c r="D7534" s="260">
        <v>326.14999399999999</v>
      </c>
      <c r="E7534" s="260">
        <v>328.89001500000001</v>
      </c>
      <c r="F7534" s="261">
        <v>328.89001500000001</v>
      </c>
      <c r="G7534" s="260">
        <v>138650000</v>
      </c>
      <c r="H7534" s="263">
        <f t="shared" si="117"/>
        <v>3.4783066361556226E-3</v>
      </c>
      <c r="I7534" s="262"/>
      <c r="J7534" s="266">
        <v>7532</v>
      </c>
      <c r="K7534">
        <v>3.4783066361556226E-3</v>
      </c>
      <c r="L7534" s="267">
        <v>2.0274225992692685E-2</v>
      </c>
    </row>
    <row r="7535" spans="1:12" ht="14.4" x14ac:dyDescent="0.3">
      <c r="A7535" s="8">
        <v>33214</v>
      </c>
      <c r="B7535" s="260">
        <v>329.08999599999999</v>
      </c>
      <c r="C7535" s="260">
        <v>329.39001500000001</v>
      </c>
      <c r="D7535" s="260">
        <v>326.39001500000001</v>
      </c>
      <c r="E7535" s="260">
        <v>327.75</v>
      </c>
      <c r="F7535" s="261">
        <v>327.75</v>
      </c>
      <c r="G7535" s="260">
        <v>164950000</v>
      </c>
      <c r="H7535" s="263">
        <f t="shared" si="117"/>
        <v>-4.0113257723909659E-3</v>
      </c>
      <c r="I7535" s="262"/>
      <c r="J7535" s="266">
        <v>7533</v>
      </c>
      <c r="K7535">
        <v>-4.0113257723909659E-3</v>
      </c>
      <c r="L7535" s="267">
        <v>2.0283700930896903E-2</v>
      </c>
    </row>
    <row r="7536" spans="1:12" ht="14.4" x14ac:dyDescent="0.3">
      <c r="A7536" s="8">
        <v>33213</v>
      </c>
      <c r="B7536" s="260">
        <v>329.94000199999999</v>
      </c>
      <c r="C7536" s="260">
        <v>333.98001099999999</v>
      </c>
      <c r="D7536" s="260">
        <v>328.36999500000002</v>
      </c>
      <c r="E7536" s="260">
        <v>329.07000699999998</v>
      </c>
      <c r="F7536" s="261">
        <v>329.07000699999998</v>
      </c>
      <c r="G7536" s="260">
        <v>256380000</v>
      </c>
      <c r="H7536" s="263">
        <f t="shared" si="117"/>
        <v>-2.5764002379570941E-3</v>
      </c>
      <c r="I7536" s="262"/>
      <c r="J7536" s="266">
        <v>7534</v>
      </c>
      <c r="K7536">
        <v>-2.5764002379570941E-3</v>
      </c>
      <c r="L7536" s="267">
        <v>2.035241603228204E-2</v>
      </c>
    </row>
    <row r="7537" spans="1:12" ht="14.4" x14ac:dyDescent="0.3">
      <c r="A7537" s="8">
        <v>33212</v>
      </c>
      <c r="B7537" s="260">
        <v>326.35998499999999</v>
      </c>
      <c r="C7537" s="260">
        <v>329.92001299999998</v>
      </c>
      <c r="D7537" s="260">
        <v>325.66000400000001</v>
      </c>
      <c r="E7537" s="260">
        <v>329.92001299999998</v>
      </c>
      <c r="F7537" s="261">
        <v>329.92001299999998</v>
      </c>
      <c r="G7537" s="260">
        <v>205820000</v>
      </c>
      <c r="H7537" s="263">
        <f t="shared" si="117"/>
        <v>1.0939196979821644E-2</v>
      </c>
      <c r="I7537" s="262"/>
      <c r="J7537" s="266">
        <v>7535</v>
      </c>
      <c r="K7537">
        <v>1.0939196979821644E-2</v>
      </c>
      <c r="L7537" s="267">
        <v>2.0418716841497497E-2</v>
      </c>
    </row>
    <row r="7538" spans="1:12" ht="14.4" x14ac:dyDescent="0.3">
      <c r="A7538" s="8">
        <v>33211</v>
      </c>
      <c r="B7538" s="260">
        <v>324.10998499999999</v>
      </c>
      <c r="C7538" s="260">
        <v>326.76998900000001</v>
      </c>
      <c r="D7538" s="260">
        <v>321.97000100000002</v>
      </c>
      <c r="E7538" s="260">
        <v>326.35000600000001</v>
      </c>
      <c r="F7538" s="261">
        <v>326.35000600000001</v>
      </c>
      <c r="G7538" s="260">
        <v>185820000</v>
      </c>
      <c r="H7538" s="263">
        <f t="shared" si="117"/>
        <v>6.9423016301949714E-3</v>
      </c>
      <c r="I7538" s="262"/>
      <c r="J7538" s="266">
        <v>7536</v>
      </c>
      <c r="K7538">
        <v>6.9423016301949714E-3</v>
      </c>
      <c r="L7538" s="267">
        <v>2.0435540675552089E-2</v>
      </c>
    </row>
    <row r="7539" spans="1:12" ht="14.4" x14ac:dyDescent="0.3">
      <c r="A7539" s="8">
        <v>33210</v>
      </c>
      <c r="B7539" s="260">
        <v>322.23001099999999</v>
      </c>
      <c r="C7539" s="260">
        <v>324.89999399999999</v>
      </c>
      <c r="D7539" s="260">
        <v>322.23001099999999</v>
      </c>
      <c r="E7539" s="260">
        <v>324.10000600000001</v>
      </c>
      <c r="F7539" s="261">
        <v>324.10000600000001</v>
      </c>
      <c r="G7539" s="260">
        <v>177000000</v>
      </c>
      <c r="H7539" s="263">
        <f t="shared" si="117"/>
        <v>5.8345384959513505E-3</v>
      </c>
      <c r="I7539" s="262"/>
      <c r="J7539" s="266">
        <v>7537</v>
      </c>
      <c r="K7539">
        <v>5.8345384959513505E-3</v>
      </c>
      <c r="L7539" s="267">
        <v>2.047447430375695E-2</v>
      </c>
    </row>
    <row r="7540" spans="1:12" ht="14.4" x14ac:dyDescent="0.3">
      <c r="A7540" s="8">
        <v>33207</v>
      </c>
      <c r="B7540" s="260">
        <v>316.42001299999998</v>
      </c>
      <c r="C7540" s="260">
        <v>323.01998900000001</v>
      </c>
      <c r="D7540" s="260">
        <v>315.42001299999998</v>
      </c>
      <c r="E7540" s="260">
        <v>322.22000100000002</v>
      </c>
      <c r="F7540" s="261">
        <v>322.22000100000002</v>
      </c>
      <c r="G7540" s="260">
        <v>192350000</v>
      </c>
      <c r="H7540" s="263">
        <f t="shared" si="117"/>
        <v>1.8330028954268586E-2</v>
      </c>
      <c r="I7540" s="262"/>
      <c r="J7540" s="266">
        <v>7538</v>
      </c>
      <c r="K7540">
        <v>1.8330028954268586E-2</v>
      </c>
      <c r="L7540" s="267">
        <v>2.0510161545749885E-2</v>
      </c>
    </row>
    <row r="7541" spans="1:12" ht="14.4" x14ac:dyDescent="0.3">
      <c r="A7541" s="8">
        <v>33206</v>
      </c>
      <c r="B7541" s="260">
        <v>317.95001200000002</v>
      </c>
      <c r="C7541" s="260">
        <v>317.95001200000002</v>
      </c>
      <c r="D7541" s="260">
        <v>315.02999899999998</v>
      </c>
      <c r="E7541" s="260">
        <v>316.42001299999998</v>
      </c>
      <c r="F7541" s="261">
        <v>316.42001299999998</v>
      </c>
      <c r="G7541" s="260">
        <v>140920000</v>
      </c>
      <c r="H7541" s="263">
        <f t="shared" si="117"/>
        <v>-4.8120740438909997E-3</v>
      </c>
      <c r="I7541" s="262"/>
      <c r="J7541" s="266">
        <v>7539</v>
      </c>
      <c r="K7541">
        <v>-4.8120740438909997E-3</v>
      </c>
      <c r="L7541" s="267">
        <v>2.0525668952536026E-2</v>
      </c>
    </row>
    <row r="7542" spans="1:12" ht="14.4" x14ac:dyDescent="0.3">
      <c r="A7542" s="8">
        <v>33205</v>
      </c>
      <c r="B7542" s="260">
        <v>318.10998499999999</v>
      </c>
      <c r="C7542" s="260">
        <v>319.959991</v>
      </c>
      <c r="D7542" s="260">
        <v>317.61999500000002</v>
      </c>
      <c r="E7542" s="260">
        <v>317.95001200000002</v>
      </c>
      <c r="F7542" s="261">
        <v>317.95001200000002</v>
      </c>
      <c r="G7542" s="260">
        <v>145490000</v>
      </c>
      <c r="H7542" s="263">
        <f t="shared" si="117"/>
        <v>-4.7153095621127531E-4</v>
      </c>
      <c r="I7542" s="262"/>
      <c r="J7542" s="266">
        <v>7540</v>
      </c>
      <c r="K7542">
        <v>-4.7153095621127531E-4</v>
      </c>
      <c r="L7542" s="267">
        <v>2.0746690363104087E-2</v>
      </c>
    </row>
    <row r="7543" spans="1:12" ht="14.4" x14ac:dyDescent="0.3">
      <c r="A7543" s="8">
        <v>33204</v>
      </c>
      <c r="B7543" s="260">
        <v>316.51001000000002</v>
      </c>
      <c r="C7543" s="260">
        <v>318.69000199999999</v>
      </c>
      <c r="D7543" s="260">
        <v>315.79998799999998</v>
      </c>
      <c r="E7543" s="260">
        <v>318.10000600000001</v>
      </c>
      <c r="F7543" s="261">
        <v>318.10000600000001</v>
      </c>
      <c r="G7543" s="260">
        <v>147590000</v>
      </c>
      <c r="H7543" s="263">
        <f t="shared" si="117"/>
        <v>5.0235251643383572E-3</v>
      </c>
      <c r="I7543" s="262"/>
      <c r="J7543" s="266">
        <v>7541</v>
      </c>
      <c r="K7543">
        <v>5.0235251643383572E-3</v>
      </c>
      <c r="L7543" s="267">
        <v>2.0857941068587953E-2</v>
      </c>
    </row>
    <row r="7544" spans="1:12" ht="14.4" x14ac:dyDescent="0.3">
      <c r="A7544" s="8">
        <v>33203</v>
      </c>
      <c r="B7544" s="260">
        <v>315.07998700000002</v>
      </c>
      <c r="C7544" s="260">
        <v>316.51001000000002</v>
      </c>
      <c r="D7544" s="260">
        <v>311.48001099999999</v>
      </c>
      <c r="E7544" s="260">
        <v>316.51001000000002</v>
      </c>
      <c r="F7544" s="261">
        <v>316.51001000000002</v>
      </c>
      <c r="G7544" s="260">
        <v>131540000</v>
      </c>
      <c r="H7544" s="263">
        <f t="shared" si="117"/>
        <v>4.4747825234887966E-3</v>
      </c>
      <c r="I7544" s="262"/>
      <c r="J7544" s="266">
        <v>7542</v>
      </c>
      <c r="K7544">
        <v>4.4747825234887966E-3</v>
      </c>
      <c r="L7544" s="267">
        <v>2.0861340857339827E-2</v>
      </c>
    </row>
    <row r="7545" spans="1:12" ht="14.4" x14ac:dyDescent="0.3">
      <c r="A7545" s="8">
        <v>33200</v>
      </c>
      <c r="B7545" s="260">
        <v>316.02999899999998</v>
      </c>
      <c r="C7545" s="260">
        <v>317.29998799999998</v>
      </c>
      <c r="D7545" s="260">
        <v>315.05999800000001</v>
      </c>
      <c r="E7545" s="260">
        <v>315.10000600000001</v>
      </c>
      <c r="F7545" s="261">
        <v>315.10000600000001</v>
      </c>
      <c r="G7545" s="260">
        <v>63350000</v>
      </c>
      <c r="H7545" s="263">
        <f t="shared" si="117"/>
        <v>-2.9427364583827619E-3</v>
      </c>
      <c r="I7545" s="262"/>
      <c r="J7545" s="266">
        <v>7543</v>
      </c>
      <c r="K7545">
        <v>-2.9427364583827619E-3</v>
      </c>
      <c r="L7545" s="267">
        <v>2.1143508740817721E-2</v>
      </c>
    </row>
    <row r="7546" spans="1:12" ht="14.4" x14ac:dyDescent="0.3">
      <c r="A7546" s="8">
        <v>33198</v>
      </c>
      <c r="B7546" s="260">
        <v>315.30999800000001</v>
      </c>
      <c r="C7546" s="260">
        <v>316.14999399999999</v>
      </c>
      <c r="D7546" s="260">
        <v>312.42001299999998</v>
      </c>
      <c r="E7546" s="260">
        <v>316.02999899999998</v>
      </c>
      <c r="F7546" s="261">
        <v>316.02999899999998</v>
      </c>
      <c r="G7546" s="260">
        <v>140660000</v>
      </c>
      <c r="H7546" s="263">
        <f t="shared" si="117"/>
        <v>2.2834702501249829E-3</v>
      </c>
      <c r="I7546" s="262"/>
      <c r="J7546" s="266">
        <v>7544</v>
      </c>
      <c r="K7546">
        <v>2.2834702501249829E-3</v>
      </c>
      <c r="L7546" s="267">
        <v>2.1179254099958567E-2</v>
      </c>
    </row>
    <row r="7547" spans="1:12" ht="14.4" x14ac:dyDescent="0.3">
      <c r="A7547" s="8">
        <v>33197</v>
      </c>
      <c r="B7547" s="260">
        <v>319.33999599999999</v>
      </c>
      <c r="C7547" s="260">
        <v>319.33999599999999</v>
      </c>
      <c r="D7547" s="260">
        <v>315.30999800000001</v>
      </c>
      <c r="E7547" s="260">
        <v>315.30999800000001</v>
      </c>
      <c r="F7547" s="261">
        <v>315.30999800000001</v>
      </c>
      <c r="G7547" s="260">
        <v>161170000</v>
      </c>
      <c r="H7547" s="263">
        <f t="shared" si="117"/>
        <v>-1.2619772187884595E-2</v>
      </c>
      <c r="I7547" s="262"/>
      <c r="J7547" s="266">
        <v>7545</v>
      </c>
      <c r="K7547">
        <v>-1.2619772187884595E-2</v>
      </c>
      <c r="L7547" s="267">
        <v>2.119368395127804E-2</v>
      </c>
    </row>
    <row r="7548" spans="1:12" ht="14.4" x14ac:dyDescent="0.3">
      <c r="A7548" s="8">
        <v>33196</v>
      </c>
      <c r="B7548" s="260">
        <v>317.14999399999999</v>
      </c>
      <c r="C7548" s="260">
        <v>319.39001500000001</v>
      </c>
      <c r="D7548" s="260">
        <v>317.14999399999999</v>
      </c>
      <c r="E7548" s="260">
        <v>319.33999599999999</v>
      </c>
      <c r="F7548" s="261">
        <v>319.33999599999999</v>
      </c>
      <c r="G7548" s="260">
        <v>140950000</v>
      </c>
      <c r="H7548" s="263">
        <f t="shared" si="117"/>
        <v>7.0005078046244543E-3</v>
      </c>
      <c r="I7548" s="262"/>
      <c r="J7548" s="266">
        <v>7546</v>
      </c>
      <c r="K7548">
        <v>7.0005078046244543E-3</v>
      </c>
      <c r="L7548" s="267">
        <v>2.1194392870525509E-2</v>
      </c>
    </row>
    <row r="7549" spans="1:12" ht="14.4" x14ac:dyDescent="0.3">
      <c r="A7549" s="8">
        <v>33193</v>
      </c>
      <c r="B7549" s="260">
        <v>317.01998900000001</v>
      </c>
      <c r="C7549" s="260">
        <v>318.79998799999998</v>
      </c>
      <c r="D7549" s="260">
        <v>314.98998999999998</v>
      </c>
      <c r="E7549" s="260">
        <v>317.11999500000002</v>
      </c>
      <c r="F7549" s="261">
        <v>317.11999500000002</v>
      </c>
      <c r="G7549" s="260">
        <v>165440000</v>
      </c>
      <c r="H7549" s="263">
        <f t="shared" si="117"/>
        <v>3.1545644902538809E-4</v>
      </c>
      <c r="I7549" s="262"/>
      <c r="J7549" s="266">
        <v>7547</v>
      </c>
      <c r="K7549">
        <v>3.1545644902538809E-4</v>
      </c>
      <c r="L7549" s="267">
        <v>2.1208856280910172E-2</v>
      </c>
    </row>
    <row r="7550" spans="1:12" ht="14.4" x14ac:dyDescent="0.3">
      <c r="A7550" s="8">
        <v>33192</v>
      </c>
      <c r="B7550" s="260">
        <v>320.39999399999999</v>
      </c>
      <c r="C7550" s="260">
        <v>320.39999399999999</v>
      </c>
      <c r="D7550" s="260">
        <v>316.13000499999998</v>
      </c>
      <c r="E7550" s="260">
        <v>317.01998900000001</v>
      </c>
      <c r="F7550" s="261">
        <v>317.01998900000001</v>
      </c>
      <c r="G7550" s="260">
        <v>151370000</v>
      </c>
      <c r="H7550" s="263">
        <f t="shared" si="117"/>
        <v>-1.0549329161348183E-2</v>
      </c>
      <c r="I7550" s="262"/>
      <c r="J7550" s="266">
        <v>7548</v>
      </c>
      <c r="K7550">
        <v>-1.0549329161348183E-2</v>
      </c>
      <c r="L7550" s="267">
        <v>2.1235077047764311E-2</v>
      </c>
    </row>
    <row r="7551" spans="1:12" ht="14.4" x14ac:dyDescent="0.3">
      <c r="A7551" s="8">
        <v>33191</v>
      </c>
      <c r="B7551" s="260">
        <v>317.66000400000001</v>
      </c>
      <c r="C7551" s="260">
        <v>321.70001200000002</v>
      </c>
      <c r="D7551" s="260">
        <v>317.23001099999999</v>
      </c>
      <c r="E7551" s="260">
        <v>320.39999399999999</v>
      </c>
      <c r="F7551" s="261">
        <v>320.39999399999999</v>
      </c>
      <c r="G7551" s="260">
        <v>179310000</v>
      </c>
      <c r="H7551" s="263">
        <f t="shared" si="117"/>
        <v>8.593763617216239E-3</v>
      </c>
      <c r="I7551" s="262"/>
      <c r="J7551" s="266">
        <v>7549</v>
      </c>
      <c r="K7551">
        <v>8.593763617216239E-3</v>
      </c>
      <c r="L7551" s="267">
        <v>2.1252059348645658E-2</v>
      </c>
    </row>
    <row r="7552" spans="1:12" ht="14.4" x14ac:dyDescent="0.3">
      <c r="A7552" s="8">
        <v>33190</v>
      </c>
      <c r="B7552" s="260">
        <v>319.48001099999999</v>
      </c>
      <c r="C7552" s="260">
        <v>319.48001099999999</v>
      </c>
      <c r="D7552" s="260">
        <v>317.26001000000002</v>
      </c>
      <c r="E7552" s="260">
        <v>317.67001299999998</v>
      </c>
      <c r="F7552" s="261">
        <v>317.67001299999998</v>
      </c>
      <c r="G7552" s="260">
        <v>160240000</v>
      </c>
      <c r="H7552" s="263">
        <f t="shared" si="117"/>
        <v>-5.6654499113561359E-3</v>
      </c>
      <c r="I7552" s="262"/>
      <c r="J7552" s="266">
        <v>7550</v>
      </c>
      <c r="K7552">
        <v>-5.6654499113561359E-3</v>
      </c>
      <c r="L7552" s="267">
        <v>2.1304608556076708E-2</v>
      </c>
    </row>
    <row r="7553" spans="1:12" ht="14.4" x14ac:dyDescent="0.3">
      <c r="A7553" s="8">
        <v>33189</v>
      </c>
      <c r="B7553" s="260">
        <v>313.73998999999998</v>
      </c>
      <c r="C7553" s="260">
        <v>319.76998900000001</v>
      </c>
      <c r="D7553" s="260">
        <v>313.73001099999999</v>
      </c>
      <c r="E7553" s="260">
        <v>319.48001099999999</v>
      </c>
      <c r="F7553" s="261">
        <v>319.48001099999999</v>
      </c>
      <c r="G7553" s="260">
        <v>161390000</v>
      </c>
      <c r="H7553" s="263">
        <f t="shared" si="117"/>
        <v>1.8295471355118019E-2</v>
      </c>
      <c r="I7553" s="262"/>
      <c r="J7553" s="266">
        <v>7551</v>
      </c>
      <c r="K7553">
        <v>1.8295471355118019E-2</v>
      </c>
      <c r="L7553" s="267">
        <v>2.1336134981703621E-2</v>
      </c>
    </row>
    <row r="7554" spans="1:12" ht="14.4" x14ac:dyDescent="0.3">
      <c r="A7554" s="8">
        <v>33186</v>
      </c>
      <c r="B7554" s="260">
        <v>307.60998499999999</v>
      </c>
      <c r="C7554" s="260">
        <v>313.77999899999998</v>
      </c>
      <c r="D7554" s="260">
        <v>307.60998499999999</v>
      </c>
      <c r="E7554" s="260">
        <v>313.73998999999998</v>
      </c>
      <c r="F7554" s="261">
        <v>313.73998999999998</v>
      </c>
      <c r="G7554" s="260">
        <v>145160000</v>
      </c>
      <c r="H7554" s="263">
        <f t="shared" si="117"/>
        <v>1.9927847920801343E-2</v>
      </c>
      <c r="I7554" s="262"/>
      <c r="J7554" s="266">
        <v>7552</v>
      </c>
      <c r="K7554">
        <v>1.9927847920801343E-2</v>
      </c>
      <c r="L7554" s="267">
        <v>2.1347844077458402E-2</v>
      </c>
    </row>
    <row r="7555" spans="1:12" ht="14.4" x14ac:dyDescent="0.3">
      <c r="A7555" s="8">
        <v>33185</v>
      </c>
      <c r="B7555" s="260">
        <v>306.01001000000002</v>
      </c>
      <c r="C7555" s="260">
        <v>309.76998900000001</v>
      </c>
      <c r="D7555" s="260">
        <v>305.02999899999998</v>
      </c>
      <c r="E7555" s="260">
        <v>307.60998499999999</v>
      </c>
      <c r="F7555" s="261">
        <v>307.60998499999999</v>
      </c>
      <c r="G7555" s="260">
        <v>155570000</v>
      </c>
      <c r="H7555" s="263">
        <f t="shared" si="117"/>
        <v>5.2285054335313146E-3</v>
      </c>
      <c r="I7555" s="262"/>
      <c r="J7555" s="266">
        <v>7553</v>
      </c>
      <c r="K7555">
        <v>5.2285054335313146E-3</v>
      </c>
      <c r="L7555" s="267">
        <v>2.1355174413710015E-2</v>
      </c>
    </row>
    <row r="7556" spans="1:12" ht="14.4" x14ac:dyDescent="0.3">
      <c r="A7556" s="8">
        <v>33184</v>
      </c>
      <c r="B7556" s="260">
        <v>311.61999500000002</v>
      </c>
      <c r="C7556" s="260">
        <v>311.61999500000002</v>
      </c>
      <c r="D7556" s="260">
        <v>305.790009</v>
      </c>
      <c r="E7556" s="260">
        <v>306.01001000000002</v>
      </c>
      <c r="F7556" s="261">
        <v>306.01001000000002</v>
      </c>
      <c r="G7556" s="260">
        <v>149130000</v>
      </c>
      <c r="H7556" s="263">
        <f t="shared" ref="H7556:H7619" si="118">(F7556-F7557)/F7557</f>
        <v>-1.8002647744089703E-2</v>
      </c>
      <c r="I7556" s="262"/>
      <c r="J7556" s="266">
        <v>7554</v>
      </c>
      <c r="K7556">
        <v>-1.8002647744089703E-2</v>
      </c>
      <c r="L7556" s="267">
        <v>2.141223974685302E-2</v>
      </c>
    </row>
    <row r="7557" spans="1:12" ht="14.4" x14ac:dyDescent="0.3">
      <c r="A7557" s="8">
        <v>33183</v>
      </c>
      <c r="B7557" s="260">
        <v>314.58999599999999</v>
      </c>
      <c r="C7557" s="260">
        <v>314.76001000000002</v>
      </c>
      <c r="D7557" s="260">
        <v>311.42999300000002</v>
      </c>
      <c r="E7557" s="260">
        <v>311.61999500000002</v>
      </c>
      <c r="F7557" s="261">
        <v>311.61999500000002</v>
      </c>
      <c r="G7557" s="260">
        <v>142660000</v>
      </c>
      <c r="H7557" s="263">
        <f t="shared" si="118"/>
        <v>-9.4408628302343339E-3</v>
      </c>
      <c r="I7557" s="262"/>
      <c r="J7557" s="266">
        <v>7555</v>
      </c>
      <c r="K7557">
        <v>-9.4408628302343339E-3</v>
      </c>
      <c r="L7557" s="267">
        <v>2.1432370802960902E-2</v>
      </c>
    </row>
    <row r="7558" spans="1:12" ht="14.4" x14ac:dyDescent="0.3">
      <c r="A7558" s="8">
        <v>33182</v>
      </c>
      <c r="B7558" s="260">
        <v>311.85000600000001</v>
      </c>
      <c r="C7558" s="260">
        <v>314.60998499999999</v>
      </c>
      <c r="D7558" s="260">
        <v>311.41000400000001</v>
      </c>
      <c r="E7558" s="260">
        <v>314.58999599999999</v>
      </c>
      <c r="F7558" s="261">
        <v>314.58999599999999</v>
      </c>
      <c r="G7558" s="260">
        <v>147510000</v>
      </c>
      <c r="H7558" s="263">
        <f t="shared" si="118"/>
        <v>8.7862432171958247E-3</v>
      </c>
      <c r="I7558" s="262"/>
      <c r="J7558" s="266">
        <v>7556</v>
      </c>
      <c r="K7558">
        <v>8.7862432171958247E-3</v>
      </c>
      <c r="L7558" s="267">
        <v>2.143462582083152E-2</v>
      </c>
    </row>
    <row r="7559" spans="1:12" ht="14.4" x14ac:dyDescent="0.3">
      <c r="A7559" s="8">
        <v>33179</v>
      </c>
      <c r="B7559" s="260">
        <v>307.01998900000001</v>
      </c>
      <c r="C7559" s="260">
        <v>311.94000199999999</v>
      </c>
      <c r="D7559" s="260">
        <v>306.88000499999998</v>
      </c>
      <c r="E7559" s="260">
        <v>311.85000600000001</v>
      </c>
      <c r="F7559" s="261">
        <v>311.85000600000001</v>
      </c>
      <c r="G7559" s="260">
        <v>168700000</v>
      </c>
      <c r="H7559" s="263">
        <f t="shared" si="118"/>
        <v>1.5731930079640508E-2</v>
      </c>
      <c r="I7559" s="262"/>
      <c r="J7559" s="266">
        <v>7557</v>
      </c>
      <c r="K7559">
        <v>1.5731930079640508E-2</v>
      </c>
      <c r="L7559" s="267">
        <v>2.1442179320869875E-2</v>
      </c>
    </row>
    <row r="7560" spans="1:12" ht="14.4" x14ac:dyDescent="0.3">
      <c r="A7560" s="8">
        <v>33178</v>
      </c>
      <c r="B7560" s="260">
        <v>303.98998999999998</v>
      </c>
      <c r="C7560" s="260">
        <v>307.26998900000001</v>
      </c>
      <c r="D7560" s="260">
        <v>301.60998499999999</v>
      </c>
      <c r="E7560" s="260">
        <v>307.01998900000001</v>
      </c>
      <c r="F7560" s="261">
        <v>307.01998900000001</v>
      </c>
      <c r="G7560" s="260">
        <v>159270000</v>
      </c>
      <c r="H7560" s="263">
        <f t="shared" si="118"/>
        <v>9.9341743421052942E-3</v>
      </c>
      <c r="I7560" s="262"/>
      <c r="J7560" s="266">
        <v>7558</v>
      </c>
      <c r="K7560">
        <v>9.9341743421052942E-3</v>
      </c>
      <c r="L7560" s="267">
        <v>2.1444278150721866E-2</v>
      </c>
    </row>
    <row r="7561" spans="1:12" ht="14.4" x14ac:dyDescent="0.3">
      <c r="A7561" s="8">
        <v>33177</v>
      </c>
      <c r="B7561" s="260">
        <v>304.05999800000001</v>
      </c>
      <c r="C7561" s="260">
        <v>305.70001200000002</v>
      </c>
      <c r="D7561" s="260">
        <v>302.32998700000002</v>
      </c>
      <c r="E7561" s="260">
        <v>304</v>
      </c>
      <c r="F7561" s="261">
        <v>304</v>
      </c>
      <c r="G7561" s="260">
        <v>156060000</v>
      </c>
      <c r="H7561" s="263">
        <f t="shared" si="118"/>
        <v>-1.9732289809462974E-4</v>
      </c>
      <c r="I7561" s="262"/>
      <c r="J7561" s="266">
        <v>7559</v>
      </c>
      <c r="K7561">
        <v>-1.9732289809462974E-4</v>
      </c>
      <c r="L7561" s="267">
        <v>2.1451605847138209E-2</v>
      </c>
    </row>
    <row r="7562" spans="1:12" ht="14.4" x14ac:dyDescent="0.3">
      <c r="A7562" s="8">
        <v>33176</v>
      </c>
      <c r="B7562" s="260">
        <v>301.88000499999998</v>
      </c>
      <c r="C7562" s="260">
        <v>304.35998499999999</v>
      </c>
      <c r="D7562" s="260">
        <v>299.44000199999999</v>
      </c>
      <c r="E7562" s="260">
        <v>304.05999800000001</v>
      </c>
      <c r="F7562" s="261">
        <v>304.05999800000001</v>
      </c>
      <c r="G7562" s="260">
        <v>153450000</v>
      </c>
      <c r="H7562" s="263">
        <f t="shared" si="118"/>
        <v>7.221389174152242E-3</v>
      </c>
      <c r="I7562" s="262"/>
      <c r="J7562" s="266">
        <v>7560</v>
      </c>
      <c r="K7562">
        <v>7.221389174152242E-3</v>
      </c>
      <c r="L7562" s="267">
        <v>2.1495600231814009E-2</v>
      </c>
    </row>
    <row r="7563" spans="1:12" ht="14.4" x14ac:dyDescent="0.3">
      <c r="A7563" s="8">
        <v>33175</v>
      </c>
      <c r="B7563" s="260">
        <v>304.73998999999998</v>
      </c>
      <c r="C7563" s="260">
        <v>307.41000400000001</v>
      </c>
      <c r="D7563" s="260">
        <v>300.69000199999999</v>
      </c>
      <c r="E7563" s="260">
        <v>301.88000499999998</v>
      </c>
      <c r="F7563" s="261">
        <v>301.88000499999998</v>
      </c>
      <c r="G7563" s="260">
        <v>133980000</v>
      </c>
      <c r="H7563" s="263">
        <f t="shared" si="118"/>
        <v>-9.2874736096199076E-3</v>
      </c>
      <c r="I7563" s="262"/>
      <c r="J7563" s="266">
        <v>7561</v>
      </c>
      <c r="K7563">
        <v>-9.2874736096199076E-3</v>
      </c>
      <c r="L7563" s="267">
        <v>2.1565004012841105E-2</v>
      </c>
    </row>
    <row r="7564" spans="1:12" ht="14.4" x14ac:dyDescent="0.3">
      <c r="A7564" s="8">
        <v>33172</v>
      </c>
      <c r="B7564" s="260">
        <v>310.17001299999998</v>
      </c>
      <c r="C7564" s="260">
        <v>310.17001299999998</v>
      </c>
      <c r="D7564" s="260">
        <v>304.709991</v>
      </c>
      <c r="E7564" s="260">
        <v>304.709991</v>
      </c>
      <c r="F7564" s="261">
        <v>304.709991</v>
      </c>
      <c r="G7564" s="260">
        <v>130190000</v>
      </c>
      <c r="H7564" s="263">
        <f t="shared" si="118"/>
        <v>-1.760332002178425E-2</v>
      </c>
      <c r="I7564" s="262"/>
      <c r="J7564" s="266">
        <v>7562</v>
      </c>
      <c r="K7564">
        <v>-1.760332002178425E-2</v>
      </c>
      <c r="L7564" s="267">
        <v>2.1610040908684944E-2</v>
      </c>
    </row>
    <row r="7565" spans="1:12" ht="14.4" x14ac:dyDescent="0.3">
      <c r="A7565" s="8">
        <v>33171</v>
      </c>
      <c r="B7565" s="260">
        <v>312.60000600000001</v>
      </c>
      <c r="C7565" s="260">
        <v>313.709991</v>
      </c>
      <c r="D7565" s="260">
        <v>309.70001200000002</v>
      </c>
      <c r="E7565" s="260">
        <v>310.17001299999998</v>
      </c>
      <c r="F7565" s="261">
        <v>310.17001299999998</v>
      </c>
      <c r="G7565" s="260">
        <v>141460000</v>
      </c>
      <c r="H7565" s="263">
        <f t="shared" si="118"/>
        <v>-7.7734899339702013E-3</v>
      </c>
      <c r="I7565" s="262"/>
      <c r="J7565" s="266">
        <v>7563</v>
      </c>
      <c r="K7565">
        <v>-7.7734899339702013E-3</v>
      </c>
      <c r="L7565" s="267">
        <v>2.1616954759027019E-2</v>
      </c>
    </row>
    <row r="7566" spans="1:12" ht="14.4" x14ac:dyDescent="0.3">
      <c r="A7566" s="8">
        <v>33170</v>
      </c>
      <c r="B7566" s="260">
        <v>312.35998499999999</v>
      </c>
      <c r="C7566" s="260">
        <v>313.51001000000002</v>
      </c>
      <c r="D7566" s="260">
        <v>310.73998999999998</v>
      </c>
      <c r="E7566" s="260">
        <v>312.60000600000001</v>
      </c>
      <c r="F7566" s="261">
        <v>312.60000600000001</v>
      </c>
      <c r="G7566" s="260">
        <v>149290000</v>
      </c>
      <c r="H7566" s="263">
        <f t="shared" si="118"/>
        <v>7.6841148522917529E-4</v>
      </c>
      <c r="I7566" s="262"/>
      <c r="J7566" s="266">
        <v>7564</v>
      </c>
      <c r="K7566">
        <v>7.6841148522917529E-4</v>
      </c>
      <c r="L7566" s="267">
        <v>2.170377549911133E-2</v>
      </c>
    </row>
    <row r="7567" spans="1:12" ht="14.4" x14ac:dyDescent="0.3">
      <c r="A7567" s="8">
        <v>33169</v>
      </c>
      <c r="B7567" s="260">
        <v>314.76001000000002</v>
      </c>
      <c r="C7567" s="260">
        <v>315.05999800000001</v>
      </c>
      <c r="D7567" s="260">
        <v>312.05999800000001</v>
      </c>
      <c r="E7567" s="260">
        <v>312.35998499999999</v>
      </c>
      <c r="F7567" s="261">
        <v>312.35998499999999</v>
      </c>
      <c r="G7567" s="260">
        <v>146300000</v>
      </c>
      <c r="H7567" s="263">
        <f t="shared" si="118"/>
        <v>-7.6249362172787693E-3</v>
      </c>
      <c r="I7567" s="262"/>
      <c r="J7567" s="266">
        <v>7565</v>
      </c>
      <c r="K7567">
        <v>-7.6249362172787693E-3</v>
      </c>
      <c r="L7567" s="267">
        <v>2.1707650517415127E-2</v>
      </c>
    </row>
    <row r="7568" spans="1:12" ht="14.4" x14ac:dyDescent="0.3">
      <c r="A7568" s="8">
        <v>33168</v>
      </c>
      <c r="B7568" s="260">
        <v>312.48001099999999</v>
      </c>
      <c r="C7568" s="260">
        <v>315.82998700000002</v>
      </c>
      <c r="D7568" s="260">
        <v>310.47000100000002</v>
      </c>
      <c r="E7568" s="260">
        <v>314.76001000000002</v>
      </c>
      <c r="F7568" s="261">
        <v>314.76001000000002</v>
      </c>
      <c r="G7568" s="260">
        <v>152650000</v>
      </c>
      <c r="H7568" s="263">
        <f t="shared" si="118"/>
        <v>7.2964635168296646E-3</v>
      </c>
      <c r="I7568" s="262"/>
      <c r="J7568" s="266">
        <v>7566</v>
      </c>
      <c r="K7568">
        <v>7.2964635168296646E-3</v>
      </c>
      <c r="L7568" s="267">
        <v>2.1784621537573871E-2</v>
      </c>
    </row>
    <row r="7569" spans="1:12" ht="14.4" x14ac:dyDescent="0.3">
      <c r="A7569" s="8">
        <v>33165</v>
      </c>
      <c r="B7569" s="260">
        <v>305.73998999999998</v>
      </c>
      <c r="C7569" s="260">
        <v>312.48001099999999</v>
      </c>
      <c r="D7569" s="260">
        <v>305.73998999999998</v>
      </c>
      <c r="E7569" s="260">
        <v>312.48001099999999</v>
      </c>
      <c r="F7569" s="261">
        <v>312.48001099999999</v>
      </c>
      <c r="G7569" s="260">
        <v>221480000</v>
      </c>
      <c r="H7569" s="263">
        <f t="shared" si="118"/>
        <v>2.2044944137010056E-2</v>
      </c>
      <c r="I7569" s="262"/>
      <c r="J7569" s="266">
        <v>7567</v>
      </c>
      <c r="K7569">
        <v>2.2044944137010056E-2</v>
      </c>
      <c r="L7569" s="267">
        <v>2.1830496544353997E-2</v>
      </c>
    </row>
    <row r="7570" spans="1:12" ht="14.4" x14ac:dyDescent="0.3">
      <c r="A7570" s="8">
        <v>33164</v>
      </c>
      <c r="B7570" s="260">
        <v>298.75</v>
      </c>
      <c r="C7570" s="260">
        <v>305.73998999999998</v>
      </c>
      <c r="D7570" s="260">
        <v>298.75</v>
      </c>
      <c r="E7570" s="260">
        <v>305.73998999999998</v>
      </c>
      <c r="F7570" s="261">
        <v>305.73998999999998</v>
      </c>
      <c r="G7570" s="260">
        <v>204110000</v>
      </c>
      <c r="H7570" s="263">
        <f t="shared" si="118"/>
        <v>2.3363166978070306E-2</v>
      </c>
      <c r="I7570" s="262"/>
      <c r="J7570" s="266">
        <v>7568</v>
      </c>
      <c r="K7570">
        <v>2.3363166978070306E-2</v>
      </c>
      <c r="L7570" s="267">
        <v>2.1921880902027513E-2</v>
      </c>
    </row>
    <row r="7571" spans="1:12" ht="14.4" x14ac:dyDescent="0.3">
      <c r="A7571" s="8">
        <v>33163</v>
      </c>
      <c r="B7571" s="260">
        <v>298.92001299999998</v>
      </c>
      <c r="C7571" s="260">
        <v>301.5</v>
      </c>
      <c r="D7571" s="260">
        <v>297.790009</v>
      </c>
      <c r="E7571" s="260">
        <v>298.76001000000002</v>
      </c>
      <c r="F7571" s="261">
        <v>298.76001000000002</v>
      </c>
      <c r="G7571" s="260">
        <v>161260000</v>
      </c>
      <c r="H7571" s="263">
        <f t="shared" si="118"/>
        <v>-5.3527028315752349E-4</v>
      </c>
      <c r="I7571" s="262"/>
      <c r="J7571" s="266">
        <v>7569</v>
      </c>
      <c r="K7571">
        <v>-5.3527028315752349E-4</v>
      </c>
      <c r="L7571" s="267">
        <v>2.1921988129735483E-2</v>
      </c>
    </row>
    <row r="7572" spans="1:12" ht="14.4" x14ac:dyDescent="0.3">
      <c r="A7572" s="8">
        <v>33162</v>
      </c>
      <c r="B7572" s="260">
        <v>303.23001099999999</v>
      </c>
      <c r="C7572" s="260">
        <v>304.33999599999999</v>
      </c>
      <c r="D7572" s="260">
        <v>298.11999500000002</v>
      </c>
      <c r="E7572" s="260">
        <v>298.92001299999998</v>
      </c>
      <c r="F7572" s="261">
        <v>298.92001299999998</v>
      </c>
      <c r="G7572" s="260">
        <v>149570000</v>
      </c>
      <c r="H7572" s="263">
        <f t="shared" si="118"/>
        <v>-1.4213626104442569E-2</v>
      </c>
      <c r="I7572" s="262"/>
      <c r="J7572" s="266">
        <v>7570</v>
      </c>
      <c r="K7572">
        <v>-1.4213626104442569E-2</v>
      </c>
      <c r="L7572" s="267">
        <v>2.1978171430327747E-2</v>
      </c>
    </row>
    <row r="7573" spans="1:12" ht="14.4" x14ac:dyDescent="0.3">
      <c r="A7573" s="8">
        <v>33161</v>
      </c>
      <c r="B7573" s="260">
        <v>300.02999899999998</v>
      </c>
      <c r="C7573" s="260">
        <v>304.790009</v>
      </c>
      <c r="D7573" s="260">
        <v>296.41000400000001</v>
      </c>
      <c r="E7573" s="260">
        <v>303.23001099999999</v>
      </c>
      <c r="F7573" s="261">
        <v>303.23001099999999</v>
      </c>
      <c r="G7573" s="260">
        <v>164980000</v>
      </c>
      <c r="H7573" s="263">
        <f t="shared" si="118"/>
        <v>1.0665640138205031E-2</v>
      </c>
      <c r="I7573" s="262"/>
      <c r="J7573" s="266">
        <v>7571</v>
      </c>
      <c r="K7573">
        <v>1.0665640138205031E-2</v>
      </c>
      <c r="L7573" s="267">
        <v>2.2022521358515429E-2</v>
      </c>
    </row>
    <row r="7574" spans="1:12" ht="14.4" x14ac:dyDescent="0.3">
      <c r="A7574" s="8">
        <v>33158</v>
      </c>
      <c r="B7574" s="260">
        <v>295.45001200000002</v>
      </c>
      <c r="C7574" s="260">
        <v>301.67999300000002</v>
      </c>
      <c r="D7574" s="260">
        <v>295.22000100000002</v>
      </c>
      <c r="E7574" s="260">
        <v>300.02999899999998</v>
      </c>
      <c r="F7574" s="261">
        <v>300.02999899999998</v>
      </c>
      <c r="G7574" s="260">
        <v>187940000</v>
      </c>
      <c r="H7574" s="263">
        <f t="shared" si="118"/>
        <v>1.5467434303143849E-2</v>
      </c>
      <c r="I7574" s="262"/>
      <c r="J7574" s="266">
        <v>7572</v>
      </c>
      <c r="K7574">
        <v>1.5467434303143849E-2</v>
      </c>
      <c r="L7574" s="267">
        <v>2.2044944137010056E-2</v>
      </c>
    </row>
    <row r="7575" spans="1:12" ht="14.4" x14ac:dyDescent="0.3">
      <c r="A7575" s="8">
        <v>33157</v>
      </c>
      <c r="B7575" s="260">
        <v>300.39001500000001</v>
      </c>
      <c r="C7575" s="260">
        <v>301.45001200000002</v>
      </c>
      <c r="D7575" s="260">
        <v>294.51001000000002</v>
      </c>
      <c r="E7575" s="260">
        <v>295.459991</v>
      </c>
      <c r="F7575" s="261">
        <v>295.459991</v>
      </c>
      <c r="G7575" s="260">
        <v>180060000</v>
      </c>
      <c r="H7575" s="263">
        <f t="shared" si="118"/>
        <v>-1.6412076812872767E-2</v>
      </c>
      <c r="I7575" s="262"/>
      <c r="J7575" s="266">
        <v>7573</v>
      </c>
      <c r="K7575">
        <v>-1.6412076812872767E-2</v>
      </c>
      <c r="L7575" s="267">
        <v>2.2084600767614395E-2</v>
      </c>
    </row>
    <row r="7576" spans="1:12" ht="14.4" x14ac:dyDescent="0.3">
      <c r="A7576" s="8">
        <v>33156</v>
      </c>
      <c r="B7576" s="260">
        <v>305.08999599999999</v>
      </c>
      <c r="C7576" s="260">
        <v>306.42999300000002</v>
      </c>
      <c r="D7576" s="260">
        <v>299.209991</v>
      </c>
      <c r="E7576" s="260">
        <v>300.39001500000001</v>
      </c>
      <c r="F7576" s="261">
        <v>300.39001500000001</v>
      </c>
      <c r="G7576" s="260">
        <v>169190000</v>
      </c>
      <c r="H7576" s="263">
        <f t="shared" si="118"/>
        <v>-1.5437531653145894E-2</v>
      </c>
      <c r="I7576" s="262"/>
      <c r="J7576" s="266">
        <v>7574</v>
      </c>
      <c r="K7576">
        <v>-1.5437531653145894E-2</v>
      </c>
      <c r="L7576" s="267">
        <v>2.2097754237847964E-2</v>
      </c>
    </row>
    <row r="7577" spans="1:12" ht="14.4" x14ac:dyDescent="0.3">
      <c r="A7577" s="8">
        <v>33155</v>
      </c>
      <c r="B7577" s="260">
        <v>313.459991</v>
      </c>
      <c r="C7577" s="260">
        <v>313.459991</v>
      </c>
      <c r="D7577" s="260">
        <v>305.08999599999999</v>
      </c>
      <c r="E7577" s="260">
        <v>305.10000600000001</v>
      </c>
      <c r="F7577" s="261">
        <v>305.10000600000001</v>
      </c>
      <c r="G7577" s="260">
        <v>145610000</v>
      </c>
      <c r="H7577" s="263">
        <f t="shared" si="118"/>
        <v>-2.6732182933348128E-2</v>
      </c>
      <c r="I7577" s="262"/>
      <c r="J7577" s="266">
        <v>7575</v>
      </c>
      <c r="K7577">
        <v>-2.6732182933348128E-2</v>
      </c>
      <c r="L7577" s="267">
        <v>2.2140407427760869E-2</v>
      </c>
    </row>
    <row r="7578" spans="1:12" ht="14.4" x14ac:dyDescent="0.3">
      <c r="A7578" s="8">
        <v>33154</v>
      </c>
      <c r="B7578" s="260">
        <v>311.5</v>
      </c>
      <c r="C7578" s="260">
        <v>315.02999899999998</v>
      </c>
      <c r="D7578" s="260">
        <v>311.5</v>
      </c>
      <c r="E7578" s="260">
        <v>313.48001099999999</v>
      </c>
      <c r="F7578" s="261">
        <v>313.48001099999999</v>
      </c>
      <c r="G7578" s="260">
        <v>99470000</v>
      </c>
      <c r="H7578" s="263">
        <f t="shared" si="118"/>
        <v>6.3563756019261331E-3</v>
      </c>
      <c r="I7578" s="262"/>
      <c r="J7578" s="266">
        <v>7576</v>
      </c>
      <c r="K7578">
        <v>6.3563756019261331E-3</v>
      </c>
      <c r="L7578" s="267">
        <v>2.2223544015960692E-2</v>
      </c>
    </row>
    <row r="7579" spans="1:12" ht="14.4" x14ac:dyDescent="0.3">
      <c r="A7579" s="8">
        <v>33151</v>
      </c>
      <c r="B7579" s="260">
        <v>312.69000199999999</v>
      </c>
      <c r="C7579" s="260">
        <v>314.790009</v>
      </c>
      <c r="D7579" s="260">
        <v>305.76001000000002</v>
      </c>
      <c r="E7579" s="260">
        <v>311.5</v>
      </c>
      <c r="F7579" s="261">
        <v>311.5</v>
      </c>
      <c r="G7579" s="260">
        <v>153380000</v>
      </c>
      <c r="H7579" s="263">
        <f t="shared" si="118"/>
        <v>-3.805692514594671E-3</v>
      </c>
      <c r="I7579" s="262"/>
      <c r="J7579" s="266">
        <v>7577</v>
      </c>
      <c r="K7579">
        <v>-3.805692514594671E-3</v>
      </c>
      <c r="L7579" s="267">
        <v>2.2235217480180886E-2</v>
      </c>
    </row>
    <row r="7580" spans="1:12" ht="14.4" x14ac:dyDescent="0.3">
      <c r="A7580" s="8">
        <v>33150</v>
      </c>
      <c r="B7580" s="260">
        <v>311.39999399999999</v>
      </c>
      <c r="C7580" s="260">
        <v>313.39999399999999</v>
      </c>
      <c r="D7580" s="260">
        <v>308.58999599999999</v>
      </c>
      <c r="E7580" s="260">
        <v>312.69000199999999</v>
      </c>
      <c r="F7580" s="261">
        <v>312.69000199999999</v>
      </c>
      <c r="G7580" s="260">
        <v>145410000</v>
      </c>
      <c r="H7580" s="263">
        <f t="shared" si="118"/>
        <v>4.1426076584959734E-3</v>
      </c>
      <c r="I7580" s="262"/>
      <c r="J7580" s="266">
        <v>7578</v>
      </c>
      <c r="K7580">
        <v>4.1426076584959734E-3</v>
      </c>
      <c r="L7580" s="267">
        <v>2.2238759852521148E-2</v>
      </c>
    </row>
    <row r="7581" spans="1:12" ht="14.4" x14ac:dyDescent="0.3">
      <c r="A7581" s="8">
        <v>33149</v>
      </c>
      <c r="B7581" s="260">
        <v>315.209991</v>
      </c>
      <c r="C7581" s="260">
        <v>316.26001000000002</v>
      </c>
      <c r="D7581" s="260">
        <v>310.70001200000002</v>
      </c>
      <c r="E7581" s="260">
        <v>311.39999399999999</v>
      </c>
      <c r="F7581" s="261">
        <v>311.39999399999999</v>
      </c>
      <c r="G7581" s="260">
        <v>135490000</v>
      </c>
      <c r="H7581" s="263">
        <f t="shared" si="118"/>
        <v>-1.2087170802907735E-2</v>
      </c>
      <c r="I7581" s="262"/>
      <c r="J7581" s="266">
        <v>7579</v>
      </c>
      <c r="K7581">
        <v>-1.2087170802907735E-2</v>
      </c>
      <c r="L7581" s="267">
        <v>2.2286262965352212E-2</v>
      </c>
    </row>
    <row r="7582" spans="1:12" ht="14.4" x14ac:dyDescent="0.3">
      <c r="A7582" s="8">
        <v>33148</v>
      </c>
      <c r="B7582" s="260">
        <v>314.94000199999999</v>
      </c>
      <c r="C7582" s="260">
        <v>319.69000199999999</v>
      </c>
      <c r="D7582" s="260">
        <v>314.94000199999999</v>
      </c>
      <c r="E7582" s="260">
        <v>315.209991</v>
      </c>
      <c r="F7582" s="261">
        <v>315.209991</v>
      </c>
      <c r="G7582" s="260">
        <v>188360000</v>
      </c>
      <c r="H7582" s="263">
        <f t="shared" si="118"/>
        <v>8.57271220821322E-4</v>
      </c>
      <c r="I7582" s="262"/>
      <c r="J7582" s="266">
        <v>7580</v>
      </c>
      <c r="K7582">
        <v>8.57271220821322E-4</v>
      </c>
      <c r="L7582" s="267">
        <v>2.2301797113978776E-2</v>
      </c>
    </row>
    <row r="7583" spans="1:12" ht="14.4" x14ac:dyDescent="0.3">
      <c r="A7583" s="8">
        <v>33147</v>
      </c>
      <c r="B7583" s="260">
        <v>306.10000600000001</v>
      </c>
      <c r="C7583" s="260">
        <v>314.94000199999999</v>
      </c>
      <c r="D7583" s="260">
        <v>306.10000600000001</v>
      </c>
      <c r="E7583" s="260">
        <v>314.94000199999999</v>
      </c>
      <c r="F7583" s="261">
        <v>314.94000199999999</v>
      </c>
      <c r="G7583" s="260">
        <v>202210000</v>
      </c>
      <c r="H7583" s="263">
        <f t="shared" si="118"/>
        <v>2.9047588134523985E-2</v>
      </c>
      <c r="I7583" s="262"/>
      <c r="J7583" s="266">
        <v>7581</v>
      </c>
      <c r="K7583">
        <v>2.9047588134523985E-2</v>
      </c>
      <c r="L7583" s="267">
        <v>2.231824415304513E-2</v>
      </c>
    </row>
    <row r="7584" spans="1:12" ht="14.4" x14ac:dyDescent="0.3">
      <c r="A7584" s="8">
        <v>33144</v>
      </c>
      <c r="B7584" s="260">
        <v>300.97000100000002</v>
      </c>
      <c r="C7584" s="260">
        <v>306.04998799999998</v>
      </c>
      <c r="D7584" s="260">
        <v>295.98001099999999</v>
      </c>
      <c r="E7584" s="260">
        <v>306.04998799999998</v>
      </c>
      <c r="F7584" s="261">
        <v>306.04998799999998</v>
      </c>
      <c r="G7584" s="260">
        <v>201010000</v>
      </c>
      <c r="H7584" s="263">
        <f t="shared" si="118"/>
        <v>1.687871543051216E-2</v>
      </c>
      <c r="I7584" s="262"/>
      <c r="J7584" s="266">
        <v>7582</v>
      </c>
      <c r="K7584">
        <v>1.687871543051216E-2</v>
      </c>
      <c r="L7584" s="267">
        <v>2.2340030972680801E-2</v>
      </c>
    </row>
    <row r="7585" spans="1:12" ht="14.4" x14ac:dyDescent="0.3">
      <c r="A7585" s="8">
        <v>33143</v>
      </c>
      <c r="B7585" s="260">
        <v>305.05999800000001</v>
      </c>
      <c r="C7585" s="260">
        <v>307.47000100000002</v>
      </c>
      <c r="D7585" s="260">
        <v>299.10000600000001</v>
      </c>
      <c r="E7585" s="260">
        <v>300.97000100000002</v>
      </c>
      <c r="F7585" s="261">
        <v>300.97000100000002</v>
      </c>
      <c r="G7585" s="260">
        <v>182690000</v>
      </c>
      <c r="H7585" s="263">
        <f t="shared" si="118"/>
        <v>-1.340718883765279E-2</v>
      </c>
      <c r="I7585" s="262"/>
      <c r="J7585" s="266">
        <v>7583</v>
      </c>
      <c r="K7585">
        <v>-1.340718883765279E-2</v>
      </c>
      <c r="L7585" s="267">
        <v>2.2384970145734449E-2</v>
      </c>
    </row>
    <row r="7586" spans="1:12" ht="14.4" x14ac:dyDescent="0.3">
      <c r="A7586" s="8">
        <v>33142</v>
      </c>
      <c r="B7586" s="260">
        <v>308.26001000000002</v>
      </c>
      <c r="C7586" s="260">
        <v>308.27999899999998</v>
      </c>
      <c r="D7586" s="260">
        <v>303.04998799999998</v>
      </c>
      <c r="E7586" s="260">
        <v>305.05999800000001</v>
      </c>
      <c r="F7586" s="261">
        <v>305.05999800000001</v>
      </c>
      <c r="G7586" s="260">
        <v>155570000</v>
      </c>
      <c r="H7586" s="263">
        <f t="shared" si="118"/>
        <v>-1.0380885928083941E-2</v>
      </c>
      <c r="I7586" s="262"/>
      <c r="J7586" s="266">
        <v>7584</v>
      </c>
      <c r="K7586">
        <v>-1.0380885928083941E-2</v>
      </c>
      <c r="L7586" s="267">
        <v>2.2474364007079292E-2</v>
      </c>
    </row>
    <row r="7587" spans="1:12" ht="14.4" x14ac:dyDescent="0.3">
      <c r="A7587" s="8">
        <v>33141</v>
      </c>
      <c r="B7587" s="260">
        <v>305.459991</v>
      </c>
      <c r="C7587" s="260">
        <v>308.26998900000001</v>
      </c>
      <c r="D7587" s="260">
        <v>304.23001099999999</v>
      </c>
      <c r="E7587" s="260">
        <v>308.26001000000002</v>
      </c>
      <c r="F7587" s="261">
        <v>308.26001000000002</v>
      </c>
      <c r="G7587" s="260">
        <v>155940000</v>
      </c>
      <c r="H7587" s="263">
        <f t="shared" si="118"/>
        <v>1.2049030001628935E-2</v>
      </c>
      <c r="I7587" s="262"/>
      <c r="J7587" s="266">
        <v>7585</v>
      </c>
      <c r="K7587">
        <v>1.2049030001628935E-2</v>
      </c>
      <c r="L7587" s="267">
        <v>2.2479940388331971E-2</v>
      </c>
    </row>
    <row r="7588" spans="1:12" ht="14.4" x14ac:dyDescent="0.3">
      <c r="A7588" s="8">
        <v>33140</v>
      </c>
      <c r="B7588" s="260">
        <v>311.29998799999998</v>
      </c>
      <c r="C7588" s="260">
        <v>311.29998799999998</v>
      </c>
      <c r="D7588" s="260">
        <v>303.57998700000002</v>
      </c>
      <c r="E7588" s="260">
        <v>304.58999599999999</v>
      </c>
      <c r="F7588" s="261">
        <v>304.58999599999999</v>
      </c>
      <c r="G7588" s="260">
        <v>164070000</v>
      </c>
      <c r="H7588" s="263">
        <f t="shared" si="118"/>
        <v>-2.1617663011294971E-2</v>
      </c>
      <c r="I7588" s="262"/>
      <c r="J7588" s="266">
        <v>7586</v>
      </c>
      <c r="K7588">
        <v>-2.1617663011294971E-2</v>
      </c>
      <c r="L7588" s="267">
        <v>2.2488443228231444E-2</v>
      </c>
    </row>
    <row r="7589" spans="1:12" ht="14.4" x14ac:dyDescent="0.3">
      <c r="A7589" s="8">
        <v>33137</v>
      </c>
      <c r="B7589" s="260">
        <v>311.52999899999998</v>
      </c>
      <c r="C7589" s="260">
        <v>312.17001299999998</v>
      </c>
      <c r="D7589" s="260">
        <v>307.98001099999999</v>
      </c>
      <c r="E7589" s="260">
        <v>311.32000699999998</v>
      </c>
      <c r="F7589" s="261">
        <v>311.32000699999998</v>
      </c>
      <c r="G7589" s="260">
        <v>201050000</v>
      </c>
      <c r="H7589" s="263">
        <f t="shared" si="118"/>
        <v>-5.1368946432975087E-4</v>
      </c>
      <c r="I7589" s="262"/>
      <c r="J7589" s="266">
        <v>7587</v>
      </c>
      <c r="K7589">
        <v>-5.1368946432975087E-4</v>
      </c>
      <c r="L7589" s="267">
        <v>2.251337312938102E-2</v>
      </c>
    </row>
    <row r="7590" spans="1:12" ht="14.4" x14ac:dyDescent="0.3">
      <c r="A7590" s="8">
        <v>33136</v>
      </c>
      <c r="B7590" s="260">
        <v>316.60000600000001</v>
      </c>
      <c r="C7590" s="260">
        <v>316.60000600000001</v>
      </c>
      <c r="D7590" s="260">
        <v>310.54998799999998</v>
      </c>
      <c r="E7590" s="260">
        <v>311.48001099999999</v>
      </c>
      <c r="F7590" s="261">
        <v>311.48001099999999</v>
      </c>
      <c r="G7590" s="260">
        <v>145100000</v>
      </c>
      <c r="H7590" s="263">
        <f t="shared" si="118"/>
        <v>-1.6171809548228552E-2</v>
      </c>
      <c r="I7590" s="262"/>
      <c r="J7590" s="266">
        <v>7588</v>
      </c>
      <c r="K7590">
        <v>-1.6171809548228552E-2</v>
      </c>
      <c r="L7590" s="267">
        <v>2.2519954238224775E-2</v>
      </c>
    </row>
    <row r="7591" spans="1:12" ht="14.4" x14ac:dyDescent="0.3">
      <c r="A7591" s="8">
        <v>33135</v>
      </c>
      <c r="B7591" s="260">
        <v>318.60000600000001</v>
      </c>
      <c r="C7591" s="260">
        <v>319.35000600000001</v>
      </c>
      <c r="D7591" s="260">
        <v>316.25</v>
      </c>
      <c r="E7591" s="260">
        <v>316.60000600000001</v>
      </c>
      <c r="F7591" s="261">
        <v>316.60000600000001</v>
      </c>
      <c r="G7591" s="260">
        <v>147530000</v>
      </c>
      <c r="H7591" s="263">
        <f t="shared" si="118"/>
        <v>-6.2774637863628911E-3</v>
      </c>
      <c r="I7591" s="262"/>
      <c r="J7591" s="266">
        <v>7589</v>
      </c>
      <c r="K7591">
        <v>-6.2774637863628911E-3</v>
      </c>
      <c r="L7591" s="267">
        <v>2.2634291518876123E-2</v>
      </c>
    </row>
    <row r="7592" spans="1:12" ht="14.4" x14ac:dyDescent="0.3">
      <c r="A7592" s="8">
        <v>33134</v>
      </c>
      <c r="B7592" s="260">
        <v>317.76998900000001</v>
      </c>
      <c r="C7592" s="260">
        <v>318.85000600000001</v>
      </c>
      <c r="D7592" s="260">
        <v>314.26998900000001</v>
      </c>
      <c r="E7592" s="260">
        <v>318.60000600000001</v>
      </c>
      <c r="F7592" s="261">
        <v>318.60000600000001</v>
      </c>
      <c r="G7592" s="260">
        <v>141130000</v>
      </c>
      <c r="H7592" s="263">
        <f t="shared" si="118"/>
        <v>2.6120056290148846E-3</v>
      </c>
      <c r="I7592" s="262"/>
      <c r="J7592" s="266">
        <v>7590</v>
      </c>
      <c r="K7592">
        <v>2.6120056290148846E-3</v>
      </c>
      <c r="L7592" s="267">
        <v>2.2691265764912167E-2</v>
      </c>
    </row>
    <row r="7593" spans="1:12" ht="14.4" x14ac:dyDescent="0.3">
      <c r="A7593" s="8">
        <v>33133</v>
      </c>
      <c r="B7593" s="260">
        <v>316.82998700000002</v>
      </c>
      <c r="C7593" s="260">
        <v>318.04998799999998</v>
      </c>
      <c r="D7593" s="260">
        <v>315.209991</v>
      </c>
      <c r="E7593" s="260">
        <v>317.76998900000001</v>
      </c>
      <c r="F7593" s="261">
        <v>317.76998900000001</v>
      </c>
      <c r="G7593" s="260">
        <v>110600000</v>
      </c>
      <c r="H7593" s="263">
        <f t="shared" si="118"/>
        <v>2.9668971958768304E-3</v>
      </c>
      <c r="I7593" s="262"/>
      <c r="J7593" s="266">
        <v>7591</v>
      </c>
      <c r="K7593">
        <v>2.9668971958768304E-3</v>
      </c>
      <c r="L7593" s="267">
        <v>2.2739892791985253E-2</v>
      </c>
    </row>
    <row r="7594" spans="1:12" ht="14.4" x14ac:dyDescent="0.3">
      <c r="A7594" s="8">
        <v>33130</v>
      </c>
      <c r="B7594" s="260">
        <v>318.64999399999999</v>
      </c>
      <c r="C7594" s="260">
        <v>318.64999399999999</v>
      </c>
      <c r="D7594" s="260">
        <v>314.76001000000002</v>
      </c>
      <c r="E7594" s="260">
        <v>316.82998700000002</v>
      </c>
      <c r="F7594" s="261">
        <v>316.82998700000002</v>
      </c>
      <c r="G7594" s="260">
        <v>133390000</v>
      </c>
      <c r="H7594" s="263">
        <f t="shared" si="118"/>
        <v>-5.7116178699817442E-3</v>
      </c>
      <c r="I7594" s="262"/>
      <c r="J7594" s="266">
        <v>7592</v>
      </c>
      <c r="K7594">
        <v>-5.7116178699817442E-3</v>
      </c>
      <c r="L7594" s="267">
        <v>2.2829347095729653E-2</v>
      </c>
    </row>
    <row r="7595" spans="1:12" ht="14.4" x14ac:dyDescent="0.3">
      <c r="A7595" s="8">
        <v>33129</v>
      </c>
      <c r="B7595" s="260">
        <v>322.51001000000002</v>
      </c>
      <c r="C7595" s="260">
        <v>322.51001000000002</v>
      </c>
      <c r="D7595" s="260">
        <v>318.01998900000001</v>
      </c>
      <c r="E7595" s="260">
        <v>318.64999399999999</v>
      </c>
      <c r="F7595" s="261">
        <v>318.64999399999999</v>
      </c>
      <c r="G7595" s="260">
        <v>123390000</v>
      </c>
      <c r="H7595" s="263">
        <f t="shared" si="118"/>
        <v>-1.2060565794800375E-2</v>
      </c>
      <c r="I7595" s="262"/>
      <c r="J7595" s="266">
        <v>7593</v>
      </c>
      <c r="K7595">
        <v>-1.2060565794800375E-2</v>
      </c>
      <c r="L7595" s="267">
        <v>2.2929595681341515E-2</v>
      </c>
    </row>
    <row r="7596" spans="1:12" ht="14.4" x14ac:dyDescent="0.3">
      <c r="A7596" s="8">
        <v>33128</v>
      </c>
      <c r="B7596" s="260">
        <v>321.040009</v>
      </c>
      <c r="C7596" s="260">
        <v>322.54998799999998</v>
      </c>
      <c r="D7596" s="260">
        <v>319.60000600000001</v>
      </c>
      <c r="E7596" s="260">
        <v>322.540009</v>
      </c>
      <c r="F7596" s="261">
        <v>322.540009</v>
      </c>
      <c r="G7596" s="260">
        <v>129890000</v>
      </c>
      <c r="H7596" s="263">
        <f t="shared" si="118"/>
        <v>4.6723148453437779E-3</v>
      </c>
      <c r="I7596" s="262"/>
      <c r="J7596" s="266">
        <v>7594</v>
      </c>
      <c r="K7596">
        <v>4.6723148453437779E-3</v>
      </c>
      <c r="L7596" s="267">
        <v>2.2930247700439745E-2</v>
      </c>
    </row>
    <row r="7597" spans="1:12" ht="14.4" x14ac:dyDescent="0.3">
      <c r="A7597" s="8">
        <v>33127</v>
      </c>
      <c r="B7597" s="260">
        <v>321.63000499999998</v>
      </c>
      <c r="C7597" s="260">
        <v>322.17999300000002</v>
      </c>
      <c r="D7597" s="260">
        <v>319.60000600000001</v>
      </c>
      <c r="E7597" s="260">
        <v>321.040009</v>
      </c>
      <c r="F7597" s="261">
        <v>321.040009</v>
      </c>
      <c r="G7597" s="260">
        <v>113220000</v>
      </c>
      <c r="H7597" s="263">
        <f t="shared" si="118"/>
        <v>-1.8343935292976946E-3</v>
      </c>
      <c r="I7597" s="262"/>
      <c r="J7597" s="266">
        <v>7595</v>
      </c>
      <c r="K7597">
        <v>-1.8343935292976946E-3</v>
      </c>
      <c r="L7597" s="267">
        <v>2.2938244617932372E-2</v>
      </c>
    </row>
    <row r="7598" spans="1:12" ht="14.4" x14ac:dyDescent="0.3">
      <c r="A7598" s="8">
        <v>33126</v>
      </c>
      <c r="B7598" s="260">
        <v>323.42001299999998</v>
      </c>
      <c r="C7598" s="260">
        <v>326.52999899999998</v>
      </c>
      <c r="D7598" s="260">
        <v>320.30999800000001</v>
      </c>
      <c r="E7598" s="260">
        <v>321.63000499999998</v>
      </c>
      <c r="F7598" s="261">
        <v>321.63000499999998</v>
      </c>
      <c r="G7598" s="260">
        <v>119730000</v>
      </c>
      <c r="H7598" s="263">
        <f t="shared" si="118"/>
        <v>-5.4730644181768592E-3</v>
      </c>
      <c r="I7598" s="262"/>
      <c r="J7598" s="266">
        <v>7596</v>
      </c>
      <c r="K7598">
        <v>-5.4730644181768592E-3</v>
      </c>
      <c r="L7598" s="267">
        <v>2.2948108413543198E-2</v>
      </c>
    </row>
    <row r="7599" spans="1:12" ht="14.4" x14ac:dyDescent="0.3">
      <c r="A7599" s="8">
        <v>33123</v>
      </c>
      <c r="B7599" s="260">
        <v>320.459991</v>
      </c>
      <c r="C7599" s="260">
        <v>324.17999300000002</v>
      </c>
      <c r="D7599" s="260">
        <v>319.709991</v>
      </c>
      <c r="E7599" s="260">
        <v>323.39999399999999</v>
      </c>
      <c r="F7599" s="261">
        <v>323.39999399999999</v>
      </c>
      <c r="G7599" s="260">
        <v>123800000</v>
      </c>
      <c r="H7599" s="263">
        <f t="shared" si="118"/>
        <v>9.1743215458056672E-3</v>
      </c>
      <c r="I7599" s="262"/>
      <c r="J7599" s="266">
        <v>7597</v>
      </c>
      <c r="K7599">
        <v>9.1743215458056672E-3</v>
      </c>
      <c r="L7599" s="267">
        <v>2.2973979573244926E-2</v>
      </c>
    </row>
    <row r="7600" spans="1:12" ht="14.4" x14ac:dyDescent="0.3">
      <c r="A7600" s="8">
        <v>33122</v>
      </c>
      <c r="B7600" s="260">
        <v>324.39001500000001</v>
      </c>
      <c r="C7600" s="260">
        <v>324.39001500000001</v>
      </c>
      <c r="D7600" s="260">
        <v>319.36999500000002</v>
      </c>
      <c r="E7600" s="260">
        <v>320.459991</v>
      </c>
      <c r="F7600" s="261">
        <v>320.459991</v>
      </c>
      <c r="G7600" s="260">
        <v>125620000</v>
      </c>
      <c r="H7600" s="263">
        <f t="shared" si="118"/>
        <v>-1.2115120127849814E-2</v>
      </c>
      <c r="I7600" s="262"/>
      <c r="J7600" s="266">
        <v>7598</v>
      </c>
      <c r="K7600">
        <v>-1.2115120127849814E-2</v>
      </c>
      <c r="L7600" s="267">
        <v>2.2976686869030222E-2</v>
      </c>
    </row>
    <row r="7601" spans="1:12" ht="14.4" x14ac:dyDescent="0.3">
      <c r="A7601" s="8">
        <v>33121</v>
      </c>
      <c r="B7601" s="260">
        <v>323.08999599999999</v>
      </c>
      <c r="C7601" s="260">
        <v>324.51998900000001</v>
      </c>
      <c r="D7601" s="260">
        <v>320.98998999999998</v>
      </c>
      <c r="E7601" s="260">
        <v>324.39001500000001</v>
      </c>
      <c r="F7601" s="261">
        <v>324.39001500000001</v>
      </c>
      <c r="G7601" s="260">
        <v>120610000</v>
      </c>
      <c r="H7601" s="263">
        <f t="shared" si="118"/>
        <v>4.0237055188797003E-3</v>
      </c>
      <c r="I7601" s="262"/>
      <c r="J7601" s="266">
        <v>7599</v>
      </c>
      <c r="K7601">
        <v>4.0237055188797003E-3</v>
      </c>
      <c r="L7601" s="267">
        <v>2.3046397303116424E-2</v>
      </c>
    </row>
    <row r="7602" spans="1:12" ht="14.4" x14ac:dyDescent="0.3">
      <c r="A7602" s="8">
        <v>33120</v>
      </c>
      <c r="B7602" s="260">
        <v>322.55999800000001</v>
      </c>
      <c r="C7602" s="260">
        <v>323.08999599999999</v>
      </c>
      <c r="D7602" s="260">
        <v>319.10998499999999</v>
      </c>
      <c r="E7602" s="260">
        <v>323.08999599999999</v>
      </c>
      <c r="F7602" s="261">
        <v>323.08999599999999</v>
      </c>
      <c r="G7602" s="260">
        <v>92940000</v>
      </c>
      <c r="H7602" s="263">
        <f t="shared" si="118"/>
        <v>1.64309896852113E-3</v>
      </c>
      <c r="I7602" s="262"/>
      <c r="J7602" s="266">
        <v>7600</v>
      </c>
      <c r="K7602">
        <v>1.64309896852113E-3</v>
      </c>
      <c r="L7602" s="267">
        <v>2.3049401011279644E-2</v>
      </c>
    </row>
    <row r="7603" spans="1:12" ht="14.4" x14ac:dyDescent="0.3">
      <c r="A7603" s="8">
        <v>33116</v>
      </c>
      <c r="B7603" s="260">
        <v>318.709991</v>
      </c>
      <c r="C7603" s="260">
        <v>322.57000699999998</v>
      </c>
      <c r="D7603" s="260">
        <v>316.58999599999999</v>
      </c>
      <c r="E7603" s="260">
        <v>322.55999800000001</v>
      </c>
      <c r="F7603" s="261">
        <v>322.55999800000001</v>
      </c>
      <c r="G7603" s="260">
        <v>96480000</v>
      </c>
      <c r="H7603" s="263">
        <f t="shared" si="118"/>
        <v>1.2079969592167587E-2</v>
      </c>
      <c r="I7603" s="262"/>
      <c r="J7603" s="266">
        <v>7601</v>
      </c>
      <c r="K7603">
        <v>1.2079969592167587E-2</v>
      </c>
      <c r="L7603" s="267">
        <v>2.3126127553349904E-2</v>
      </c>
    </row>
    <row r="7604" spans="1:12" ht="14.4" x14ac:dyDescent="0.3">
      <c r="A7604" s="8">
        <v>33115</v>
      </c>
      <c r="B7604" s="260">
        <v>324.19000199999999</v>
      </c>
      <c r="C7604" s="260">
        <v>324.57000699999998</v>
      </c>
      <c r="D7604" s="260">
        <v>317.82000699999998</v>
      </c>
      <c r="E7604" s="260">
        <v>318.709991</v>
      </c>
      <c r="F7604" s="261">
        <v>318.709991</v>
      </c>
      <c r="G7604" s="260">
        <v>120890000</v>
      </c>
      <c r="H7604" s="263">
        <f t="shared" si="118"/>
        <v>-1.6903701428768896E-2</v>
      </c>
      <c r="I7604" s="262"/>
      <c r="J7604" s="266">
        <v>7602</v>
      </c>
      <c r="K7604">
        <v>-1.6903701428768896E-2</v>
      </c>
      <c r="L7604" s="267">
        <v>2.3127597208240848E-2</v>
      </c>
    </row>
    <row r="7605" spans="1:12" ht="14.4" x14ac:dyDescent="0.3">
      <c r="A7605" s="8">
        <v>33114</v>
      </c>
      <c r="B7605" s="260">
        <v>321.33999599999999</v>
      </c>
      <c r="C7605" s="260">
        <v>325.82998700000002</v>
      </c>
      <c r="D7605" s="260">
        <v>320.86999500000002</v>
      </c>
      <c r="E7605" s="260">
        <v>324.19000199999999</v>
      </c>
      <c r="F7605" s="261">
        <v>324.19000199999999</v>
      </c>
      <c r="G7605" s="260">
        <v>134240000</v>
      </c>
      <c r="H7605" s="263">
        <f t="shared" si="118"/>
        <v>8.8691293815787806E-3</v>
      </c>
      <c r="I7605" s="262"/>
      <c r="J7605" s="266">
        <v>7603</v>
      </c>
      <c r="K7605">
        <v>8.8691293815787806E-3</v>
      </c>
      <c r="L7605" s="267">
        <v>2.3289665157663831E-2</v>
      </c>
    </row>
    <row r="7606" spans="1:12" ht="14.4" x14ac:dyDescent="0.3">
      <c r="A7606" s="8">
        <v>33113</v>
      </c>
      <c r="B7606" s="260">
        <v>321.44000199999999</v>
      </c>
      <c r="C7606" s="260">
        <v>322.20001200000002</v>
      </c>
      <c r="D7606" s="260">
        <v>320.25</v>
      </c>
      <c r="E7606" s="260">
        <v>321.33999599999999</v>
      </c>
      <c r="F7606" s="261">
        <v>321.33999599999999</v>
      </c>
      <c r="G7606" s="260">
        <v>127660000</v>
      </c>
      <c r="H7606" s="263">
        <f t="shared" si="118"/>
        <v>-3.1111871384323722E-4</v>
      </c>
      <c r="I7606" s="262"/>
      <c r="J7606" s="266">
        <v>7604</v>
      </c>
      <c r="K7606">
        <v>-3.1111871384323722E-4</v>
      </c>
      <c r="L7606" s="267">
        <v>2.3320366495550002E-2</v>
      </c>
    </row>
    <row r="7607" spans="1:12" ht="14.4" x14ac:dyDescent="0.3">
      <c r="A7607" s="8">
        <v>33112</v>
      </c>
      <c r="B7607" s="260">
        <v>311.54998799999998</v>
      </c>
      <c r="C7607" s="260">
        <v>323.10998499999999</v>
      </c>
      <c r="D7607" s="260">
        <v>311.54998799999998</v>
      </c>
      <c r="E7607" s="260">
        <v>321.44000199999999</v>
      </c>
      <c r="F7607" s="261">
        <v>321.44000199999999</v>
      </c>
      <c r="G7607" s="260">
        <v>160150000</v>
      </c>
      <c r="H7607" s="263">
        <f t="shared" si="118"/>
        <v>3.1876959587911702E-2</v>
      </c>
      <c r="I7607" s="262"/>
      <c r="J7607" s="266">
        <v>7605</v>
      </c>
      <c r="K7607">
        <v>3.1876959587911702E-2</v>
      </c>
      <c r="L7607" s="267">
        <v>2.3336145420173947E-2</v>
      </c>
    </row>
    <row r="7608" spans="1:12" ht="14.4" x14ac:dyDescent="0.3">
      <c r="A7608" s="8">
        <v>33109</v>
      </c>
      <c r="B7608" s="260">
        <v>307.05999800000001</v>
      </c>
      <c r="C7608" s="260">
        <v>311.64999399999999</v>
      </c>
      <c r="D7608" s="260">
        <v>306.17999300000002</v>
      </c>
      <c r="E7608" s="260">
        <v>311.51001000000002</v>
      </c>
      <c r="F7608" s="261">
        <v>311.51001000000002</v>
      </c>
      <c r="G7608" s="260">
        <v>199040000</v>
      </c>
      <c r="H7608" s="263">
        <f t="shared" si="118"/>
        <v>1.4492320813471819E-2</v>
      </c>
      <c r="I7608" s="262"/>
      <c r="J7608" s="266">
        <v>7606</v>
      </c>
      <c r="K7608">
        <v>1.4492320813471819E-2</v>
      </c>
      <c r="L7608" s="267">
        <v>2.335600842274203E-2</v>
      </c>
    </row>
    <row r="7609" spans="1:12" ht="14.4" x14ac:dyDescent="0.3">
      <c r="A7609" s="8">
        <v>33108</v>
      </c>
      <c r="B7609" s="260">
        <v>316.54998799999998</v>
      </c>
      <c r="C7609" s="260">
        <v>316.54998799999998</v>
      </c>
      <c r="D7609" s="260">
        <v>306.55999800000001</v>
      </c>
      <c r="E7609" s="260">
        <v>307.05999800000001</v>
      </c>
      <c r="F7609" s="261">
        <v>307.05999800000001</v>
      </c>
      <c r="G7609" s="260">
        <v>250440000</v>
      </c>
      <c r="H7609" s="263">
        <f t="shared" si="118"/>
        <v>-2.9979435664991963E-2</v>
      </c>
      <c r="I7609" s="262"/>
      <c r="J7609" s="266">
        <v>7607</v>
      </c>
      <c r="K7609">
        <v>-2.9979435664991963E-2</v>
      </c>
      <c r="L7609" s="267">
        <v>2.3363166978070306E-2</v>
      </c>
    </row>
    <row r="7610" spans="1:12" ht="14.4" x14ac:dyDescent="0.3">
      <c r="A7610" s="8">
        <v>33107</v>
      </c>
      <c r="B7610" s="260">
        <v>321.85998499999999</v>
      </c>
      <c r="C7610" s="260">
        <v>324.14999399999999</v>
      </c>
      <c r="D7610" s="260">
        <v>316.54998799999998</v>
      </c>
      <c r="E7610" s="260">
        <v>316.54998799999998</v>
      </c>
      <c r="F7610" s="261">
        <v>316.54998799999998</v>
      </c>
      <c r="G7610" s="260">
        <v>175550000</v>
      </c>
      <c r="H7610" s="263">
        <f t="shared" si="118"/>
        <v>-1.6497847658819752E-2</v>
      </c>
      <c r="I7610" s="262"/>
      <c r="J7610" s="266">
        <v>7608</v>
      </c>
      <c r="K7610">
        <v>-1.6497847658819752E-2</v>
      </c>
      <c r="L7610" s="267">
        <v>2.3418389054917246E-2</v>
      </c>
    </row>
    <row r="7611" spans="1:12" ht="14.4" x14ac:dyDescent="0.3">
      <c r="A7611" s="8">
        <v>33106</v>
      </c>
      <c r="B7611" s="260">
        <v>328.51001000000002</v>
      </c>
      <c r="C7611" s="260">
        <v>328.51001000000002</v>
      </c>
      <c r="D7611" s="260">
        <v>318.77999899999998</v>
      </c>
      <c r="E7611" s="260">
        <v>321.85998499999999</v>
      </c>
      <c r="F7611" s="261">
        <v>321.85998499999999</v>
      </c>
      <c r="G7611" s="260">
        <v>194630000</v>
      </c>
      <c r="H7611" s="263">
        <f t="shared" si="118"/>
        <v>-2.0242990464735086E-2</v>
      </c>
      <c r="I7611" s="262"/>
      <c r="J7611" s="266">
        <v>7609</v>
      </c>
      <c r="K7611">
        <v>-2.0242990464735086E-2</v>
      </c>
      <c r="L7611" s="267">
        <v>2.3452141531221729E-2</v>
      </c>
    </row>
    <row r="7612" spans="1:12" ht="14.4" x14ac:dyDescent="0.3">
      <c r="A7612" s="8">
        <v>33105</v>
      </c>
      <c r="B7612" s="260">
        <v>327.82998700000002</v>
      </c>
      <c r="C7612" s="260">
        <v>329.89999399999999</v>
      </c>
      <c r="D7612" s="260">
        <v>327.07000699999998</v>
      </c>
      <c r="E7612" s="260">
        <v>328.51001000000002</v>
      </c>
      <c r="F7612" s="261">
        <v>328.51001000000002</v>
      </c>
      <c r="G7612" s="260">
        <v>129630000</v>
      </c>
      <c r="H7612" s="263">
        <f t="shared" si="118"/>
        <v>2.0743160386972334E-3</v>
      </c>
      <c r="I7612" s="262"/>
      <c r="J7612" s="266">
        <v>7610</v>
      </c>
      <c r="K7612">
        <v>2.0743160386972334E-3</v>
      </c>
      <c r="L7612" s="267">
        <v>2.349419058077433E-2</v>
      </c>
    </row>
    <row r="7613" spans="1:12" ht="14.4" x14ac:dyDescent="0.3">
      <c r="A7613" s="8">
        <v>33102</v>
      </c>
      <c r="B7613" s="260">
        <v>332.35998499999999</v>
      </c>
      <c r="C7613" s="260">
        <v>332.35998499999999</v>
      </c>
      <c r="D7613" s="260">
        <v>324.63000499999998</v>
      </c>
      <c r="E7613" s="260">
        <v>327.82998700000002</v>
      </c>
      <c r="F7613" s="261">
        <v>327.82998700000002</v>
      </c>
      <c r="G7613" s="260">
        <v>212560000</v>
      </c>
      <c r="H7613" s="263">
        <f t="shared" si="118"/>
        <v>-1.3718907891983424E-2</v>
      </c>
      <c r="I7613" s="262"/>
      <c r="J7613" s="266">
        <v>7611</v>
      </c>
      <c r="K7613">
        <v>-1.3718907891983424E-2</v>
      </c>
      <c r="L7613" s="267">
        <v>2.3519409621788313E-2</v>
      </c>
    </row>
    <row r="7614" spans="1:12" ht="14.4" x14ac:dyDescent="0.3">
      <c r="A7614" s="8">
        <v>33101</v>
      </c>
      <c r="B7614" s="260">
        <v>340.05999800000001</v>
      </c>
      <c r="C7614" s="260">
        <v>340.05999800000001</v>
      </c>
      <c r="D7614" s="260">
        <v>332.39001500000001</v>
      </c>
      <c r="E7614" s="260">
        <v>332.39001500000001</v>
      </c>
      <c r="F7614" s="261">
        <v>332.39001500000001</v>
      </c>
      <c r="G7614" s="260">
        <v>138850000</v>
      </c>
      <c r="H7614" s="263">
        <f t="shared" si="118"/>
        <v>-2.2554793404427422E-2</v>
      </c>
      <c r="I7614" s="262"/>
      <c r="J7614" s="266">
        <v>7612</v>
      </c>
      <c r="K7614">
        <v>-2.2554793404427422E-2</v>
      </c>
      <c r="L7614" s="267">
        <v>2.3611864646535391E-2</v>
      </c>
    </row>
    <row r="7615" spans="1:12" ht="14.4" x14ac:dyDescent="0.3">
      <c r="A7615" s="8">
        <v>33100</v>
      </c>
      <c r="B7615" s="260">
        <v>339.39001500000001</v>
      </c>
      <c r="C7615" s="260">
        <v>341.92001299999998</v>
      </c>
      <c r="D7615" s="260">
        <v>339.38000499999998</v>
      </c>
      <c r="E7615" s="260">
        <v>340.05999800000001</v>
      </c>
      <c r="F7615" s="261">
        <v>340.05999800000001</v>
      </c>
      <c r="G7615" s="260">
        <v>136710000</v>
      </c>
      <c r="H7615" s="263">
        <f t="shared" si="118"/>
        <v>1.9740798797513296E-3</v>
      </c>
      <c r="I7615" s="262"/>
      <c r="J7615" s="266">
        <v>7613</v>
      </c>
      <c r="K7615">
        <v>1.9740798797513296E-3</v>
      </c>
      <c r="L7615" s="267">
        <v>2.3691267197098406E-2</v>
      </c>
    </row>
    <row r="7616" spans="1:12" ht="14.4" x14ac:dyDescent="0.3">
      <c r="A7616" s="8">
        <v>33099</v>
      </c>
      <c r="B7616" s="260">
        <v>338.83999599999999</v>
      </c>
      <c r="C7616" s="260">
        <v>340.959991</v>
      </c>
      <c r="D7616" s="260">
        <v>337.19000199999999</v>
      </c>
      <c r="E7616" s="260">
        <v>339.39001500000001</v>
      </c>
      <c r="F7616" s="261">
        <v>339.39001500000001</v>
      </c>
      <c r="G7616" s="260">
        <v>130320000</v>
      </c>
      <c r="H7616" s="263">
        <f t="shared" si="118"/>
        <v>1.6232410768887515E-3</v>
      </c>
      <c r="I7616" s="262"/>
      <c r="J7616" s="266">
        <v>7614</v>
      </c>
      <c r="K7616">
        <v>1.6232410768887515E-3</v>
      </c>
      <c r="L7616" s="267">
        <v>2.3753073393646362E-2</v>
      </c>
    </row>
    <row r="7617" spans="1:12" ht="14.4" x14ac:dyDescent="0.3">
      <c r="A7617" s="8">
        <v>33098</v>
      </c>
      <c r="B7617" s="260">
        <v>335.39001500000001</v>
      </c>
      <c r="C7617" s="260">
        <v>338.88000499999998</v>
      </c>
      <c r="D7617" s="260">
        <v>332.01998900000001</v>
      </c>
      <c r="E7617" s="260">
        <v>338.83999599999999</v>
      </c>
      <c r="F7617" s="261">
        <v>338.83999599999999</v>
      </c>
      <c r="G7617" s="260">
        <v>122820000</v>
      </c>
      <c r="H7617" s="263">
        <f t="shared" si="118"/>
        <v>9.8951094088166984E-3</v>
      </c>
      <c r="I7617" s="262"/>
      <c r="J7617" s="266">
        <v>7615</v>
      </c>
      <c r="K7617">
        <v>9.8951094088166984E-3</v>
      </c>
      <c r="L7617" s="267">
        <v>2.3791497974113021E-2</v>
      </c>
    </row>
    <row r="7618" spans="1:12" ht="14.4" x14ac:dyDescent="0.3">
      <c r="A7618" s="8">
        <v>33095</v>
      </c>
      <c r="B7618" s="260">
        <v>339.89999399999999</v>
      </c>
      <c r="C7618" s="260">
        <v>339.89999399999999</v>
      </c>
      <c r="D7618" s="260">
        <v>334.22000100000002</v>
      </c>
      <c r="E7618" s="260">
        <v>335.51998900000001</v>
      </c>
      <c r="F7618" s="261">
        <v>335.51998900000001</v>
      </c>
      <c r="G7618" s="260">
        <v>145340000</v>
      </c>
      <c r="H7618" s="263">
        <f t="shared" si="118"/>
        <v>-1.300233268810766E-2</v>
      </c>
      <c r="I7618" s="262"/>
      <c r="J7618" s="266">
        <v>7616</v>
      </c>
      <c r="K7618">
        <v>-1.300233268810766E-2</v>
      </c>
      <c r="L7618" s="267">
        <v>2.3868792264572926E-2</v>
      </c>
    </row>
    <row r="7619" spans="1:12" ht="14.4" x14ac:dyDescent="0.3">
      <c r="A7619" s="8">
        <v>33094</v>
      </c>
      <c r="B7619" s="260">
        <v>338.35000600000001</v>
      </c>
      <c r="C7619" s="260">
        <v>340.55999800000001</v>
      </c>
      <c r="D7619" s="260">
        <v>337.55999800000001</v>
      </c>
      <c r="E7619" s="260">
        <v>339.94000199999999</v>
      </c>
      <c r="F7619" s="261">
        <v>339.94000199999999</v>
      </c>
      <c r="G7619" s="260">
        <v>155810000</v>
      </c>
      <c r="H7619" s="263">
        <f t="shared" si="118"/>
        <v>4.6992639923286571E-3</v>
      </c>
      <c r="I7619" s="262"/>
      <c r="J7619" s="266">
        <v>7617</v>
      </c>
      <c r="K7619">
        <v>4.6992639923286571E-3</v>
      </c>
      <c r="L7619" s="267">
        <v>2.3892834748641921E-2</v>
      </c>
    </row>
    <row r="7620" spans="1:12" ht="14.4" x14ac:dyDescent="0.3">
      <c r="A7620" s="8">
        <v>33093</v>
      </c>
      <c r="B7620" s="260">
        <v>334.82998700000002</v>
      </c>
      <c r="C7620" s="260">
        <v>339.209991</v>
      </c>
      <c r="D7620" s="260">
        <v>334.82998700000002</v>
      </c>
      <c r="E7620" s="260">
        <v>338.35000600000001</v>
      </c>
      <c r="F7620" s="261">
        <v>338.35000600000001</v>
      </c>
      <c r="G7620" s="260">
        <v>190400000</v>
      </c>
      <c r="H7620" s="263">
        <f t="shared" ref="H7620:H7683" si="119">(F7620-F7621)/F7621</f>
        <v>1.0512854692432284E-2</v>
      </c>
      <c r="I7620" s="262"/>
      <c r="J7620" s="266">
        <v>7618</v>
      </c>
      <c r="K7620">
        <v>1.0512854692432284E-2</v>
      </c>
      <c r="L7620" s="267">
        <v>2.3944459378663137E-2</v>
      </c>
    </row>
    <row r="7621" spans="1:12" ht="14.4" x14ac:dyDescent="0.3">
      <c r="A7621" s="8">
        <v>33092</v>
      </c>
      <c r="B7621" s="260">
        <v>334.42999300000002</v>
      </c>
      <c r="C7621" s="260">
        <v>338.63000499999998</v>
      </c>
      <c r="D7621" s="260">
        <v>332.22000100000002</v>
      </c>
      <c r="E7621" s="260">
        <v>334.82998700000002</v>
      </c>
      <c r="F7621" s="261">
        <v>334.82998700000002</v>
      </c>
      <c r="G7621" s="260">
        <v>231580000</v>
      </c>
      <c r="H7621" s="263">
        <f t="shared" si="119"/>
        <v>1.1960470303869915E-3</v>
      </c>
      <c r="I7621" s="262"/>
      <c r="J7621" s="266">
        <v>7619</v>
      </c>
      <c r="K7621">
        <v>1.1960470303869915E-3</v>
      </c>
      <c r="L7621" s="267">
        <v>2.4015204327992118E-2</v>
      </c>
    </row>
    <row r="7622" spans="1:12" ht="14.4" x14ac:dyDescent="0.3">
      <c r="A7622" s="8">
        <v>33091</v>
      </c>
      <c r="B7622" s="260">
        <v>344.85998499999999</v>
      </c>
      <c r="C7622" s="260">
        <v>344.85998499999999</v>
      </c>
      <c r="D7622" s="260">
        <v>333.26998900000001</v>
      </c>
      <c r="E7622" s="260">
        <v>334.42999300000002</v>
      </c>
      <c r="F7622" s="261">
        <v>334.42999300000002</v>
      </c>
      <c r="G7622" s="260">
        <v>240400000</v>
      </c>
      <c r="H7622" s="263">
        <f t="shared" si="119"/>
        <v>-3.0244135166914102E-2</v>
      </c>
      <c r="I7622" s="262"/>
      <c r="J7622" s="266">
        <v>7620</v>
      </c>
      <c r="K7622">
        <v>-3.0244135166914102E-2</v>
      </c>
      <c r="L7622" s="267">
        <v>2.4068994190992954E-2</v>
      </c>
    </row>
    <row r="7623" spans="1:12" ht="14.4" x14ac:dyDescent="0.3">
      <c r="A7623" s="8">
        <v>33088</v>
      </c>
      <c r="B7623" s="260">
        <v>351.48001099999999</v>
      </c>
      <c r="C7623" s="260">
        <v>351.48001099999999</v>
      </c>
      <c r="D7623" s="260">
        <v>338.20001200000002</v>
      </c>
      <c r="E7623" s="260">
        <v>344.85998499999999</v>
      </c>
      <c r="F7623" s="261">
        <v>344.85998499999999</v>
      </c>
      <c r="G7623" s="260">
        <v>295880000</v>
      </c>
      <c r="H7623" s="263">
        <f t="shared" si="119"/>
        <v>-1.8834715468357022E-2</v>
      </c>
      <c r="I7623" s="262"/>
      <c r="J7623" s="266">
        <v>7621</v>
      </c>
      <c r="K7623">
        <v>-1.8834715468357022E-2</v>
      </c>
      <c r="L7623" s="267">
        <v>2.415110572836086E-2</v>
      </c>
    </row>
    <row r="7624" spans="1:12" ht="14.4" x14ac:dyDescent="0.3">
      <c r="A7624" s="8">
        <v>33087</v>
      </c>
      <c r="B7624" s="260">
        <v>355.51998900000001</v>
      </c>
      <c r="C7624" s="260">
        <v>355.51998900000001</v>
      </c>
      <c r="D7624" s="260">
        <v>349.73001099999999</v>
      </c>
      <c r="E7624" s="260">
        <v>351.48001099999999</v>
      </c>
      <c r="F7624" s="261">
        <v>351.48001099999999</v>
      </c>
      <c r="G7624" s="260">
        <v>253090000</v>
      </c>
      <c r="H7624" s="263">
        <f t="shared" si="119"/>
        <v>-1.1363574834044054E-2</v>
      </c>
      <c r="I7624" s="262"/>
      <c r="J7624" s="266">
        <v>7622</v>
      </c>
      <c r="K7624">
        <v>-1.1363574834044054E-2</v>
      </c>
      <c r="L7624" s="267">
        <v>2.4272516217826973E-2</v>
      </c>
    </row>
    <row r="7625" spans="1:12" ht="14.4" x14ac:dyDescent="0.3">
      <c r="A7625" s="8">
        <v>33086</v>
      </c>
      <c r="B7625" s="260">
        <v>356.14999399999999</v>
      </c>
      <c r="C7625" s="260">
        <v>357.35000600000001</v>
      </c>
      <c r="D7625" s="260">
        <v>353.82000699999998</v>
      </c>
      <c r="E7625" s="260">
        <v>355.51998900000001</v>
      </c>
      <c r="F7625" s="261">
        <v>355.51998900000001</v>
      </c>
      <c r="G7625" s="260">
        <v>178260000</v>
      </c>
      <c r="H7625" s="263">
        <f t="shared" si="119"/>
        <v>-1.768931659732059E-3</v>
      </c>
      <c r="I7625" s="262"/>
      <c r="J7625" s="266">
        <v>7623</v>
      </c>
      <c r="K7625">
        <v>-1.768931659732059E-3</v>
      </c>
      <c r="L7625" s="267">
        <v>2.4297748404812421E-2</v>
      </c>
    </row>
    <row r="7626" spans="1:12" ht="14.4" x14ac:dyDescent="0.3">
      <c r="A7626" s="8">
        <v>33085</v>
      </c>
      <c r="B7626" s="260">
        <v>355.54998799999998</v>
      </c>
      <c r="C7626" s="260">
        <v>357.540009</v>
      </c>
      <c r="D7626" s="260">
        <v>353.91000400000001</v>
      </c>
      <c r="E7626" s="260">
        <v>356.14999399999999</v>
      </c>
      <c r="F7626" s="261">
        <v>356.14999399999999</v>
      </c>
      <c r="G7626" s="260">
        <v>175380000</v>
      </c>
      <c r="H7626" s="263">
        <f t="shared" si="119"/>
        <v>1.6875432998186674E-3</v>
      </c>
      <c r="I7626" s="262"/>
      <c r="J7626" s="266">
        <v>7624</v>
      </c>
      <c r="K7626">
        <v>1.6875432998186674E-3</v>
      </c>
      <c r="L7626" s="267">
        <v>2.4386965130135451E-2</v>
      </c>
    </row>
    <row r="7627" spans="1:12" ht="14.4" x14ac:dyDescent="0.3">
      <c r="A7627" s="8">
        <v>33084</v>
      </c>
      <c r="B7627" s="260">
        <v>353.44000199999999</v>
      </c>
      <c r="C7627" s="260">
        <v>355.54998799999998</v>
      </c>
      <c r="D7627" s="260">
        <v>351.14999399999999</v>
      </c>
      <c r="E7627" s="260">
        <v>355.54998799999998</v>
      </c>
      <c r="F7627" s="261">
        <v>355.54998799999998</v>
      </c>
      <c r="G7627" s="260">
        <v>146470000</v>
      </c>
      <c r="H7627" s="263">
        <f t="shared" si="119"/>
        <v>5.9698562360238792E-3</v>
      </c>
      <c r="I7627" s="262"/>
      <c r="J7627" s="266">
        <v>7625</v>
      </c>
      <c r="K7627">
        <v>5.9698562360238792E-3</v>
      </c>
      <c r="L7627" s="267">
        <v>2.4407113265074269E-2</v>
      </c>
    </row>
    <row r="7628" spans="1:12" ht="14.4" x14ac:dyDescent="0.3">
      <c r="A7628" s="8">
        <v>33081</v>
      </c>
      <c r="B7628" s="260">
        <v>355.89999399999999</v>
      </c>
      <c r="C7628" s="260">
        <v>355.94000199999999</v>
      </c>
      <c r="D7628" s="260">
        <v>352.14001500000001</v>
      </c>
      <c r="E7628" s="260">
        <v>353.44000199999999</v>
      </c>
      <c r="F7628" s="261">
        <v>353.44000199999999</v>
      </c>
      <c r="G7628" s="260">
        <v>149070000</v>
      </c>
      <c r="H7628" s="263">
        <f t="shared" si="119"/>
        <v>-6.9399622720355512E-3</v>
      </c>
      <c r="I7628" s="262"/>
      <c r="J7628" s="266">
        <v>7626</v>
      </c>
      <c r="K7628">
        <v>-6.9399622720355512E-3</v>
      </c>
      <c r="L7628" s="267">
        <v>2.4566468860438315E-2</v>
      </c>
    </row>
    <row r="7629" spans="1:12" ht="14.4" x14ac:dyDescent="0.3">
      <c r="A7629" s="8">
        <v>33080</v>
      </c>
      <c r="B7629" s="260">
        <v>357.08999599999999</v>
      </c>
      <c r="C7629" s="260">
        <v>357.47000100000002</v>
      </c>
      <c r="D7629" s="260">
        <v>353.95001200000002</v>
      </c>
      <c r="E7629" s="260">
        <v>355.91000400000001</v>
      </c>
      <c r="F7629" s="261">
        <v>355.91000400000001</v>
      </c>
      <c r="G7629" s="260">
        <v>155040000</v>
      </c>
      <c r="H7629" s="263">
        <f t="shared" si="119"/>
        <v>-3.3044666980812597E-3</v>
      </c>
      <c r="I7629" s="262"/>
      <c r="J7629" s="266">
        <v>7627</v>
      </c>
      <c r="K7629">
        <v>-3.3044666980812597E-3</v>
      </c>
      <c r="L7629" s="267">
        <v>2.4633712492065276E-2</v>
      </c>
    </row>
    <row r="7630" spans="1:12" ht="14.4" x14ac:dyDescent="0.3">
      <c r="A7630" s="8">
        <v>33079</v>
      </c>
      <c r="B7630" s="260">
        <v>355.790009</v>
      </c>
      <c r="C7630" s="260">
        <v>357.51998900000001</v>
      </c>
      <c r="D7630" s="260">
        <v>354.79998799999998</v>
      </c>
      <c r="E7630" s="260">
        <v>357.08999599999999</v>
      </c>
      <c r="F7630" s="261">
        <v>357.08999599999999</v>
      </c>
      <c r="G7630" s="260">
        <v>163530000</v>
      </c>
      <c r="H7630" s="263">
        <f t="shared" si="119"/>
        <v>3.6538041179227923E-3</v>
      </c>
      <c r="I7630" s="262"/>
      <c r="J7630" s="266">
        <v>7628</v>
      </c>
      <c r="K7630">
        <v>3.6538041179227923E-3</v>
      </c>
      <c r="L7630" s="267">
        <v>2.4760217481832957E-2</v>
      </c>
    </row>
    <row r="7631" spans="1:12" ht="14.4" x14ac:dyDescent="0.3">
      <c r="A7631" s="8">
        <v>33078</v>
      </c>
      <c r="B7631" s="260">
        <v>355.30999800000001</v>
      </c>
      <c r="C7631" s="260">
        <v>356.08999599999999</v>
      </c>
      <c r="D7631" s="260">
        <v>351.459991</v>
      </c>
      <c r="E7631" s="260">
        <v>355.790009</v>
      </c>
      <c r="F7631" s="261">
        <v>355.790009</v>
      </c>
      <c r="G7631" s="260">
        <v>181920000</v>
      </c>
      <c r="H7631" s="263">
        <f t="shared" si="119"/>
        <v>1.3509639545802772E-3</v>
      </c>
      <c r="I7631" s="262"/>
      <c r="J7631" s="266">
        <v>7629</v>
      </c>
      <c r="K7631">
        <v>1.3509639545802772E-3</v>
      </c>
      <c r="L7631" s="267">
        <v>2.4862985691251817E-2</v>
      </c>
    </row>
    <row r="7632" spans="1:12" ht="14.4" x14ac:dyDescent="0.3">
      <c r="A7632" s="8">
        <v>33077</v>
      </c>
      <c r="B7632" s="260">
        <v>361.60998499999999</v>
      </c>
      <c r="C7632" s="260">
        <v>361.60998499999999</v>
      </c>
      <c r="D7632" s="260">
        <v>350.08999599999999</v>
      </c>
      <c r="E7632" s="260">
        <v>355.30999800000001</v>
      </c>
      <c r="F7632" s="261">
        <v>355.30999800000001</v>
      </c>
      <c r="G7632" s="260">
        <v>209030000</v>
      </c>
      <c r="H7632" s="263">
        <f t="shared" si="119"/>
        <v>-1.7422049338598842E-2</v>
      </c>
      <c r="I7632" s="262"/>
      <c r="J7632" s="266">
        <v>7630</v>
      </c>
      <c r="K7632">
        <v>-1.7422049338598842E-2</v>
      </c>
      <c r="L7632" s="267">
        <v>2.4919283052556224E-2</v>
      </c>
    </row>
    <row r="7633" spans="1:12" ht="14.4" x14ac:dyDescent="0.3">
      <c r="A7633" s="8">
        <v>33074</v>
      </c>
      <c r="B7633" s="260">
        <v>365.32000699999998</v>
      </c>
      <c r="C7633" s="260">
        <v>366.64001500000001</v>
      </c>
      <c r="D7633" s="260">
        <v>361.57998700000002</v>
      </c>
      <c r="E7633" s="260">
        <v>361.60998499999999</v>
      </c>
      <c r="F7633" s="261">
        <v>361.60998499999999</v>
      </c>
      <c r="G7633" s="260">
        <v>177810000</v>
      </c>
      <c r="H7633" s="263">
        <f t="shared" si="119"/>
        <v>-1.0155540153594657E-2</v>
      </c>
      <c r="I7633" s="262"/>
      <c r="J7633" s="266">
        <v>7631</v>
      </c>
      <c r="K7633">
        <v>-1.0155540153594657E-2</v>
      </c>
      <c r="L7633" s="267">
        <v>2.4920238689663751E-2</v>
      </c>
    </row>
    <row r="7634" spans="1:12" ht="14.4" x14ac:dyDescent="0.3">
      <c r="A7634" s="8">
        <v>33073</v>
      </c>
      <c r="B7634" s="260">
        <v>364.22000100000002</v>
      </c>
      <c r="C7634" s="260">
        <v>365.32000699999998</v>
      </c>
      <c r="D7634" s="260">
        <v>361.290009</v>
      </c>
      <c r="E7634" s="260">
        <v>365.32000699999998</v>
      </c>
      <c r="F7634" s="261">
        <v>365.32000699999998</v>
      </c>
      <c r="G7634" s="260">
        <v>161990000</v>
      </c>
      <c r="H7634" s="263">
        <f t="shared" si="119"/>
        <v>3.0201691202563878E-3</v>
      </c>
      <c r="I7634" s="262"/>
      <c r="J7634" s="266">
        <v>7632</v>
      </c>
      <c r="K7634">
        <v>3.0201691202563878E-3</v>
      </c>
      <c r="L7634" s="267">
        <v>2.4933721833325439E-2</v>
      </c>
    </row>
    <row r="7635" spans="1:12" ht="14.4" x14ac:dyDescent="0.3">
      <c r="A7635" s="8">
        <v>33072</v>
      </c>
      <c r="B7635" s="260">
        <v>367.51998900000001</v>
      </c>
      <c r="C7635" s="260">
        <v>367.51998900000001</v>
      </c>
      <c r="D7635" s="260">
        <v>362.95001200000002</v>
      </c>
      <c r="E7635" s="260">
        <v>364.22000100000002</v>
      </c>
      <c r="F7635" s="261">
        <v>364.22000100000002</v>
      </c>
      <c r="G7635" s="260">
        <v>168760000</v>
      </c>
      <c r="H7635" s="263">
        <f t="shared" si="119"/>
        <v>-8.979070795520688E-3</v>
      </c>
      <c r="I7635" s="262"/>
      <c r="J7635" s="266">
        <v>7633</v>
      </c>
      <c r="K7635">
        <v>-8.979070795520688E-3</v>
      </c>
      <c r="L7635" s="267">
        <v>2.5063543923286139E-2</v>
      </c>
    </row>
    <row r="7636" spans="1:12" ht="14.4" x14ac:dyDescent="0.3">
      <c r="A7636" s="8">
        <v>33071</v>
      </c>
      <c r="B7636" s="260">
        <v>368.95001200000002</v>
      </c>
      <c r="C7636" s="260">
        <v>369.39999399999999</v>
      </c>
      <c r="D7636" s="260">
        <v>364.98998999999998</v>
      </c>
      <c r="E7636" s="260">
        <v>367.51998900000001</v>
      </c>
      <c r="F7636" s="261">
        <v>367.51998900000001</v>
      </c>
      <c r="G7636" s="260">
        <v>176790000</v>
      </c>
      <c r="H7636" s="263">
        <f t="shared" si="119"/>
        <v>-3.8759261512098975E-3</v>
      </c>
      <c r="I7636" s="262"/>
      <c r="J7636" s="266">
        <v>7634</v>
      </c>
      <c r="K7636">
        <v>-3.8759261512098975E-3</v>
      </c>
      <c r="L7636" s="267">
        <v>2.5083053334552293E-2</v>
      </c>
    </row>
    <row r="7637" spans="1:12" ht="14.4" x14ac:dyDescent="0.3">
      <c r="A7637" s="8">
        <v>33070</v>
      </c>
      <c r="B7637" s="260">
        <v>367.30999800000001</v>
      </c>
      <c r="C7637" s="260">
        <v>369.77999899999998</v>
      </c>
      <c r="D7637" s="260">
        <v>367.30999800000001</v>
      </c>
      <c r="E7637" s="260">
        <v>368.95001200000002</v>
      </c>
      <c r="F7637" s="261">
        <v>368.95001200000002</v>
      </c>
      <c r="G7637" s="260">
        <v>149430000</v>
      </c>
      <c r="H7637" s="263">
        <f t="shared" si="119"/>
        <v>4.4649315535375319E-3</v>
      </c>
      <c r="I7637" s="262"/>
      <c r="J7637" s="266">
        <v>7635</v>
      </c>
      <c r="K7637">
        <v>4.4649315535375319E-3</v>
      </c>
      <c r="L7637" s="267">
        <v>2.5217567155777807E-2</v>
      </c>
    </row>
    <row r="7638" spans="1:12" ht="14.4" x14ac:dyDescent="0.3">
      <c r="A7638" s="8">
        <v>33067</v>
      </c>
      <c r="B7638" s="260">
        <v>365.45001200000002</v>
      </c>
      <c r="C7638" s="260">
        <v>369.67999300000002</v>
      </c>
      <c r="D7638" s="260">
        <v>365.45001200000002</v>
      </c>
      <c r="E7638" s="260">
        <v>367.30999800000001</v>
      </c>
      <c r="F7638" s="261">
        <v>367.30999800000001</v>
      </c>
      <c r="G7638" s="260">
        <v>215600000</v>
      </c>
      <c r="H7638" s="263">
        <f t="shared" si="119"/>
        <v>5.1171081156025575E-3</v>
      </c>
      <c r="I7638" s="262"/>
      <c r="J7638" s="266">
        <v>7636</v>
      </c>
      <c r="K7638">
        <v>5.1171081156025575E-3</v>
      </c>
      <c r="L7638" s="267">
        <v>2.5268700321883202E-2</v>
      </c>
    </row>
    <row r="7639" spans="1:12" ht="14.4" x14ac:dyDescent="0.3">
      <c r="A7639" s="8">
        <v>33066</v>
      </c>
      <c r="B7639" s="260">
        <v>361.23001099999999</v>
      </c>
      <c r="C7639" s="260">
        <v>365.459991</v>
      </c>
      <c r="D7639" s="260">
        <v>360.57000699999998</v>
      </c>
      <c r="E7639" s="260">
        <v>365.44000199999999</v>
      </c>
      <c r="F7639" s="261">
        <v>365.44000199999999</v>
      </c>
      <c r="G7639" s="260">
        <v>213180000</v>
      </c>
      <c r="H7639" s="263">
        <f t="shared" si="119"/>
        <v>1.165459920770537E-2</v>
      </c>
      <c r="I7639" s="262"/>
      <c r="J7639" s="266">
        <v>7637</v>
      </c>
      <c r="K7639">
        <v>1.165459920770537E-2</v>
      </c>
      <c r="L7639" s="267">
        <v>2.5403420651387044E-2</v>
      </c>
    </row>
    <row r="7640" spans="1:12" ht="14.4" x14ac:dyDescent="0.3">
      <c r="A7640" s="8">
        <v>33065</v>
      </c>
      <c r="B7640" s="260">
        <v>356.48998999999998</v>
      </c>
      <c r="C7640" s="260">
        <v>361.23001099999999</v>
      </c>
      <c r="D7640" s="260">
        <v>356.48998999999998</v>
      </c>
      <c r="E7640" s="260">
        <v>361.23001099999999</v>
      </c>
      <c r="F7640" s="261">
        <v>361.23001099999999</v>
      </c>
      <c r="G7640" s="260">
        <v>162220000</v>
      </c>
      <c r="H7640" s="263">
        <f t="shared" si="119"/>
        <v>1.3296364927385515E-2</v>
      </c>
      <c r="I7640" s="262"/>
      <c r="J7640" s="266">
        <v>7638</v>
      </c>
      <c r="K7640">
        <v>1.3296364927385515E-2</v>
      </c>
      <c r="L7640" s="267">
        <v>2.5565853972642858E-2</v>
      </c>
    </row>
    <row r="7641" spans="1:12" ht="14.4" x14ac:dyDescent="0.3">
      <c r="A7641" s="8">
        <v>33064</v>
      </c>
      <c r="B7641" s="260">
        <v>359.51998900000001</v>
      </c>
      <c r="C7641" s="260">
        <v>359.73998999999998</v>
      </c>
      <c r="D7641" s="260">
        <v>356.41000400000001</v>
      </c>
      <c r="E7641" s="260">
        <v>356.48998999999998</v>
      </c>
      <c r="F7641" s="261">
        <v>356.48998999999998</v>
      </c>
      <c r="G7641" s="260">
        <v>147630000</v>
      </c>
      <c r="H7641" s="263">
        <f t="shared" si="119"/>
        <v>-8.4279013482057939E-3</v>
      </c>
      <c r="I7641" s="262"/>
      <c r="J7641" s="266">
        <v>7639</v>
      </c>
      <c r="K7641">
        <v>-8.4279013482057939E-3</v>
      </c>
      <c r="L7641" s="267">
        <v>2.5575050107945609E-2</v>
      </c>
    </row>
    <row r="7642" spans="1:12" ht="14.4" x14ac:dyDescent="0.3">
      <c r="A7642" s="8">
        <v>33063</v>
      </c>
      <c r="B7642" s="260">
        <v>358.42001299999998</v>
      </c>
      <c r="C7642" s="260">
        <v>360.04998799999998</v>
      </c>
      <c r="D7642" s="260">
        <v>358.10998499999999</v>
      </c>
      <c r="E7642" s="260">
        <v>359.51998900000001</v>
      </c>
      <c r="F7642" s="261">
        <v>359.51998900000001</v>
      </c>
      <c r="G7642" s="260">
        <v>119390000</v>
      </c>
      <c r="H7642" s="263">
        <f t="shared" si="119"/>
        <v>3.0689580941453362E-3</v>
      </c>
      <c r="I7642" s="262"/>
      <c r="J7642" s="266">
        <v>7640</v>
      </c>
      <c r="K7642">
        <v>3.0689580941453362E-3</v>
      </c>
      <c r="L7642" s="267">
        <v>2.5601808190889468E-2</v>
      </c>
    </row>
    <row r="7643" spans="1:12" ht="14.4" x14ac:dyDescent="0.3">
      <c r="A7643" s="8">
        <v>33060</v>
      </c>
      <c r="B7643" s="260">
        <v>355.69000199999999</v>
      </c>
      <c r="C7643" s="260">
        <v>359.01998900000001</v>
      </c>
      <c r="D7643" s="260">
        <v>354.64001500000001</v>
      </c>
      <c r="E7643" s="260">
        <v>358.42001299999998</v>
      </c>
      <c r="F7643" s="261">
        <v>358.42001299999998</v>
      </c>
      <c r="G7643" s="260">
        <v>111730000</v>
      </c>
      <c r="H7643" s="263">
        <f t="shared" si="119"/>
        <v>7.7036101381163669E-3</v>
      </c>
      <c r="I7643" s="262"/>
      <c r="J7643" s="266">
        <v>7641</v>
      </c>
      <c r="K7643">
        <v>7.7036101381163669E-3</v>
      </c>
      <c r="L7643" s="267">
        <v>2.5631353593289611E-2</v>
      </c>
    </row>
    <row r="7644" spans="1:12" ht="14.4" x14ac:dyDescent="0.3">
      <c r="A7644" s="8">
        <v>33059</v>
      </c>
      <c r="B7644" s="260">
        <v>360.16000400000001</v>
      </c>
      <c r="C7644" s="260">
        <v>360.16000400000001</v>
      </c>
      <c r="D7644" s="260">
        <v>354.85998499999999</v>
      </c>
      <c r="E7644" s="260">
        <v>355.67999300000002</v>
      </c>
      <c r="F7644" s="261">
        <v>355.67999300000002</v>
      </c>
      <c r="G7644" s="260">
        <v>128320000</v>
      </c>
      <c r="H7644" s="263">
        <f t="shared" si="119"/>
        <v>-1.2438946441148947E-2</v>
      </c>
      <c r="I7644" s="262"/>
      <c r="J7644" s="266">
        <v>7642</v>
      </c>
      <c r="K7644">
        <v>-1.2438946441148947E-2</v>
      </c>
      <c r="L7644" s="267">
        <v>2.5685211759812823E-2</v>
      </c>
    </row>
    <row r="7645" spans="1:12" ht="14.4" x14ac:dyDescent="0.3">
      <c r="A7645" s="8">
        <v>33057</v>
      </c>
      <c r="B7645" s="260">
        <v>359.540009</v>
      </c>
      <c r="C7645" s="260">
        <v>360.73001099999999</v>
      </c>
      <c r="D7645" s="260">
        <v>359.44000199999999</v>
      </c>
      <c r="E7645" s="260">
        <v>360.16000400000001</v>
      </c>
      <c r="F7645" s="261">
        <v>360.16000400000001</v>
      </c>
      <c r="G7645" s="260">
        <v>130050000</v>
      </c>
      <c r="H7645" s="263">
        <f t="shared" si="119"/>
        <v>1.7244117051797069E-3</v>
      </c>
      <c r="I7645" s="262"/>
      <c r="J7645" s="266">
        <v>7643</v>
      </c>
      <c r="K7645">
        <v>1.7244117051797069E-3</v>
      </c>
      <c r="L7645" s="267">
        <v>2.5803953706945833E-2</v>
      </c>
    </row>
    <row r="7646" spans="1:12" ht="14.4" x14ac:dyDescent="0.3">
      <c r="A7646" s="8">
        <v>33056</v>
      </c>
      <c r="B7646" s="260">
        <v>358.01998900000001</v>
      </c>
      <c r="C7646" s="260">
        <v>359.57998700000002</v>
      </c>
      <c r="D7646" s="260">
        <v>357.540009</v>
      </c>
      <c r="E7646" s="260">
        <v>359.540009</v>
      </c>
      <c r="F7646" s="261">
        <v>359.540009</v>
      </c>
      <c r="G7646" s="260">
        <v>130200000</v>
      </c>
      <c r="H7646" s="263">
        <f t="shared" si="119"/>
        <v>4.2456288662697768E-3</v>
      </c>
      <c r="I7646" s="262"/>
      <c r="J7646" s="266">
        <v>7644</v>
      </c>
      <c r="K7646">
        <v>4.2456288662697768E-3</v>
      </c>
      <c r="L7646" s="267">
        <v>2.5817589934869791E-2</v>
      </c>
    </row>
    <row r="7647" spans="1:12" ht="14.4" x14ac:dyDescent="0.3">
      <c r="A7647" s="8">
        <v>33053</v>
      </c>
      <c r="B7647" s="260">
        <v>357.64001500000001</v>
      </c>
      <c r="C7647" s="260">
        <v>359.08999599999999</v>
      </c>
      <c r="D7647" s="260">
        <v>357.29998799999998</v>
      </c>
      <c r="E7647" s="260">
        <v>358.01998900000001</v>
      </c>
      <c r="F7647" s="261">
        <v>358.01998900000001</v>
      </c>
      <c r="G7647" s="260">
        <v>145510000</v>
      </c>
      <c r="H7647" s="263">
        <f t="shared" si="119"/>
        <v>1.0904677866725046E-3</v>
      </c>
      <c r="I7647" s="262"/>
      <c r="J7647" s="266">
        <v>7645</v>
      </c>
      <c r="K7647">
        <v>1.0904677866725046E-3</v>
      </c>
      <c r="L7647" s="267">
        <v>2.5836161274811097E-2</v>
      </c>
    </row>
    <row r="7648" spans="1:12" ht="14.4" x14ac:dyDescent="0.3">
      <c r="A7648" s="8">
        <v>33052</v>
      </c>
      <c r="B7648" s="260">
        <v>355.16000400000001</v>
      </c>
      <c r="C7648" s="260">
        <v>357.63000499999998</v>
      </c>
      <c r="D7648" s="260">
        <v>355.16000400000001</v>
      </c>
      <c r="E7648" s="260">
        <v>357.63000499999998</v>
      </c>
      <c r="F7648" s="261">
        <v>357.63000499999998</v>
      </c>
      <c r="G7648" s="260">
        <v>136120000</v>
      </c>
      <c r="H7648" s="263">
        <f t="shared" si="119"/>
        <v>7.0112910255972632E-3</v>
      </c>
      <c r="I7648" s="262"/>
      <c r="J7648" s="266">
        <v>7646</v>
      </c>
      <c r="K7648">
        <v>7.0112910255972632E-3</v>
      </c>
      <c r="L7648" s="267">
        <v>2.5842707182958544E-2</v>
      </c>
    </row>
    <row r="7649" spans="1:12" ht="14.4" x14ac:dyDescent="0.3">
      <c r="A7649" s="8">
        <v>33051</v>
      </c>
      <c r="B7649" s="260">
        <v>352.05999800000001</v>
      </c>
      <c r="C7649" s="260">
        <v>355.89001500000001</v>
      </c>
      <c r="D7649" s="260">
        <v>351.23001099999999</v>
      </c>
      <c r="E7649" s="260">
        <v>355.14001500000001</v>
      </c>
      <c r="F7649" s="261">
        <v>355.14001500000001</v>
      </c>
      <c r="G7649" s="260">
        <v>146620000</v>
      </c>
      <c r="H7649" s="263">
        <f t="shared" si="119"/>
        <v>8.748557113836028E-3</v>
      </c>
      <c r="I7649" s="262"/>
      <c r="J7649" s="266">
        <v>7647</v>
      </c>
      <c r="K7649">
        <v>8.748557113836028E-3</v>
      </c>
      <c r="L7649" s="267">
        <v>2.6004766267812854E-2</v>
      </c>
    </row>
    <row r="7650" spans="1:12" ht="14.4" x14ac:dyDescent="0.3">
      <c r="A7650" s="8">
        <v>33050</v>
      </c>
      <c r="B7650" s="260">
        <v>352.32000699999998</v>
      </c>
      <c r="C7650" s="260">
        <v>356.08999599999999</v>
      </c>
      <c r="D7650" s="260">
        <v>351.85000600000001</v>
      </c>
      <c r="E7650" s="260">
        <v>352.05999800000001</v>
      </c>
      <c r="F7650" s="261">
        <v>352.05999800000001</v>
      </c>
      <c r="G7650" s="260">
        <v>141420000</v>
      </c>
      <c r="H7650" s="263">
        <f t="shared" si="119"/>
        <v>-7.0960234287759268E-4</v>
      </c>
      <c r="I7650" s="262"/>
      <c r="J7650" s="266">
        <v>7648</v>
      </c>
      <c r="K7650">
        <v>-7.0960234287759268E-4</v>
      </c>
      <c r="L7650" s="267">
        <v>2.6115977684185571E-2</v>
      </c>
    </row>
    <row r="7651" spans="1:12" ht="14.4" x14ac:dyDescent="0.3">
      <c r="A7651" s="8">
        <v>33049</v>
      </c>
      <c r="B7651" s="260">
        <v>355.42001299999998</v>
      </c>
      <c r="C7651" s="260">
        <v>356.41000400000001</v>
      </c>
      <c r="D7651" s="260">
        <v>351.91000400000001</v>
      </c>
      <c r="E7651" s="260">
        <v>352.30999800000001</v>
      </c>
      <c r="F7651" s="261">
        <v>352.30999800000001</v>
      </c>
      <c r="G7651" s="260">
        <v>133100000</v>
      </c>
      <c r="H7651" s="263">
        <f t="shared" si="119"/>
        <v>-8.7780858718921259E-3</v>
      </c>
      <c r="I7651" s="262"/>
      <c r="J7651" s="266">
        <v>7649</v>
      </c>
      <c r="K7651">
        <v>-8.7780858718921259E-3</v>
      </c>
      <c r="L7651" s="267">
        <v>2.6211650820524152E-2</v>
      </c>
    </row>
    <row r="7652" spans="1:12" ht="14.4" x14ac:dyDescent="0.3">
      <c r="A7652" s="8">
        <v>33046</v>
      </c>
      <c r="B7652" s="260">
        <v>360.51998900000001</v>
      </c>
      <c r="C7652" s="260">
        <v>363.20001200000002</v>
      </c>
      <c r="D7652" s="260">
        <v>355.30999800000001</v>
      </c>
      <c r="E7652" s="260">
        <v>355.42999300000002</v>
      </c>
      <c r="F7652" s="261">
        <v>355.42999300000002</v>
      </c>
      <c r="G7652" s="260">
        <v>172570000</v>
      </c>
      <c r="H7652" s="263">
        <f t="shared" si="119"/>
        <v>-1.3981768208223241E-2</v>
      </c>
      <c r="I7652" s="262"/>
      <c r="J7652" s="266">
        <v>7650</v>
      </c>
      <c r="K7652">
        <v>-1.3981768208223241E-2</v>
      </c>
      <c r="L7652" s="267">
        <v>2.6302161217587369E-2</v>
      </c>
    </row>
    <row r="7653" spans="1:12" ht="14.4" x14ac:dyDescent="0.3">
      <c r="A7653" s="8">
        <v>33045</v>
      </c>
      <c r="B7653" s="260">
        <v>359.10000600000001</v>
      </c>
      <c r="C7653" s="260">
        <v>360.88000499999998</v>
      </c>
      <c r="D7653" s="260">
        <v>357.63000499999998</v>
      </c>
      <c r="E7653" s="260">
        <v>360.47000100000002</v>
      </c>
      <c r="F7653" s="261">
        <v>360.47000100000002</v>
      </c>
      <c r="G7653" s="260">
        <v>138570000</v>
      </c>
      <c r="H7653" s="263">
        <f t="shared" si="119"/>
        <v>3.8150793013353979E-3</v>
      </c>
      <c r="I7653" s="262"/>
      <c r="J7653" s="266">
        <v>7651</v>
      </c>
      <c r="K7653">
        <v>3.8150793013353979E-3</v>
      </c>
      <c r="L7653" s="267">
        <v>2.6565133527855292E-2</v>
      </c>
    </row>
    <row r="7654" spans="1:12" ht="14.4" x14ac:dyDescent="0.3">
      <c r="A7654" s="8">
        <v>33044</v>
      </c>
      <c r="B7654" s="260">
        <v>358.47000100000002</v>
      </c>
      <c r="C7654" s="260">
        <v>359.91000400000001</v>
      </c>
      <c r="D7654" s="260">
        <v>357</v>
      </c>
      <c r="E7654" s="260">
        <v>359.10000600000001</v>
      </c>
      <c r="F7654" s="261">
        <v>359.10000600000001</v>
      </c>
      <c r="G7654" s="260">
        <v>137420000</v>
      </c>
      <c r="H7654" s="263">
        <f t="shared" si="119"/>
        <v>1.757483187554048E-3</v>
      </c>
      <c r="I7654" s="262"/>
      <c r="J7654" s="266">
        <v>7652</v>
      </c>
      <c r="K7654">
        <v>1.757483187554048E-3</v>
      </c>
      <c r="L7654" s="267">
        <v>2.658391621276842E-2</v>
      </c>
    </row>
    <row r="7655" spans="1:12" ht="14.4" x14ac:dyDescent="0.3">
      <c r="A7655" s="8">
        <v>33043</v>
      </c>
      <c r="B7655" s="260">
        <v>356.88000499999998</v>
      </c>
      <c r="C7655" s="260">
        <v>358.89999399999999</v>
      </c>
      <c r="D7655" s="260">
        <v>356.17999300000002</v>
      </c>
      <c r="E7655" s="260">
        <v>358.47000100000002</v>
      </c>
      <c r="F7655" s="261">
        <v>358.47000100000002</v>
      </c>
      <c r="G7655" s="260">
        <v>134930000</v>
      </c>
      <c r="H7655" s="263">
        <f t="shared" si="119"/>
        <v>4.4552678147380155E-3</v>
      </c>
      <c r="I7655" s="262"/>
      <c r="J7655" s="266">
        <v>7653</v>
      </c>
      <c r="K7655">
        <v>4.4552678147380155E-3</v>
      </c>
      <c r="L7655" s="267">
        <v>2.6644940120732891E-2</v>
      </c>
    </row>
    <row r="7656" spans="1:12" ht="14.4" x14ac:dyDescent="0.3">
      <c r="A7656" s="8">
        <v>33042</v>
      </c>
      <c r="B7656" s="260">
        <v>362.91000400000001</v>
      </c>
      <c r="C7656" s="260">
        <v>362.91000400000001</v>
      </c>
      <c r="D7656" s="260">
        <v>356.88000499999998</v>
      </c>
      <c r="E7656" s="260">
        <v>356.88000499999998</v>
      </c>
      <c r="F7656" s="261">
        <v>356.88000499999998</v>
      </c>
      <c r="G7656" s="260">
        <v>133470000</v>
      </c>
      <c r="H7656" s="263">
        <f t="shared" si="119"/>
        <v>-1.6615686901813906E-2</v>
      </c>
      <c r="I7656" s="262"/>
      <c r="J7656" s="266">
        <v>7654</v>
      </c>
      <c r="K7656">
        <v>-1.6615686901813906E-2</v>
      </c>
      <c r="L7656" s="267">
        <v>2.6793594930297305E-2</v>
      </c>
    </row>
    <row r="7657" spans="1:12" ht="14.4" x14ac:dyDescent="0.3">
      <c r="A7657" s="8">
        <v>33039</v>
      </c>
      <c r="B7657" s="260">
        <v>362.89001500000001</v>
      </c>
      <c r="C7657" s="260">
        <v>363.14001500000001</v>
      </c>
      <c r="D7657" s="260">
        <v>360.709991</v>
      </c>
      <c r="E7657" s="260">
        <v>362.91000400000001</v>
      </c>
      <c r="F7657" s="261">
        <v>362.91000400000001</v>
      </c>
      <c r="G7657" s="260">
        <v>205130000</v>
      </c>
      <c r="H7657" s="263">
        <f t="shared" si="119"/>
        <v>2.7583356752611302E-5</v>
      </c>
      <c r="I7657" s="262"/>
      <c r="J7657" s="266">
        <v>7655</v>
      </c>
      <c r="K7657">
        <v>2.7583356752611302E-5</v>
      </c>
      <c r="L7657" s="267">
        <v>2.6896022516408987E-2</v>
      </c>
    </row>
    <row r="7658" spans="1:12" ht="14.4" x14ac:dyDescent="0.3">
      <c r="A7658" s="8">
        <v>33038</v>
      </c>
      <c r="B7658" s="260">
        <v>364.89999399999999</v>
      </c>
      <c r="C7658" s="260">
        <v>364.89999399999999</v>
      </c>
      <c r="D7658" s="260">
        <v>361.64001500000001</v>
      </c>
      <c r="E7658" s="260">
        <v>362.89999399999999</v>
      </c>
      <c r="F7658" s="261">
        <v>362.89999399999999</v>
      </c>
      <c r="G7658" s="260">
        <v>135770000</v>
      </c>
      <c r="H7658" s="263">
        <f t="shared" si="119"/>
        <v>-5.4809537760639156E-3</v>
      </c>
      <c r="I7658" s="262"/>
      <c r="J7658" s="266">
        <v>7656</v>
      </c>
      <c r="K7658">
        <v>-5.4809537760639156E-3</v>
      </c>
      <c r="L7658" s="267">
        <v>2.7066025475122713E-2</v>
      </c>
    </row>
    <row r="7659" spans="1:12" ht="14.4" x14ac:dyDescent="0.3">
      <c r="A7659" s="8">
        <v>33037</v>
      </c>
      <c r="B7659" s="260">
        <v>366.25</v>
      </c>
      <c r="C7659" s="260">
        <v>367.08999599999999</v>
      </c>
      <c r="D7659" s="260">
        <v>364.51001000000002</v>
      </c>
      <c r="E7659" s="260">
        <v>364.89999399999999</v>
      </c>
      <c r="F7659" s="261">
        <v>364.89999399999999</v>
      </c>
      <c r="G7659" s="260">
        <v>158910000</v>
      </c>
      <c r="H7659" s="263">
        <f t="shared" si="119"/>
        <v>-3.6860232081911471E-3</v>
      </c>
      <c r="I7659" s="262"/>
      <c r="J7659" s="266">
        <v>7657</v>
      </c>
      <c r="K7659">
        <v>-3.6860232081911471E-3</v>
      </c>
      <c r="L7659" s="267">
        <v>2.709039960627704E-2</v>
      </c>
    </row>
    <row r="7660" spans="1:12" ht="14.4" x14ac:dyDescent="0.3">
      <c r="A7660" s="8">
        <v>33036</v>
      </c>
      <c r="B7660" s="260">
        <v>361.63000499999998</v>
      </c>
      <c r="C7660" s="260">
        <v>367.26998900000001</v>
      </c>
      <c r="D7660" s="260">
        <v>361.14999399999999</v>
      </c>
      <c r="E7660" s="260">
        <v>366.25</v>
      </c>
      <c r="F7660" s="261">
        <v>366.25</v>
      </c>
      <c r="G7660" s="260">
        <v>157100000</v>
      </c>
      <c r="H7660" s="263">
        <f t="shared" si="119"/>
        <v>1.2775474756305184E-2</v>
      </c>
      <c r="I7660" s="262"/>
      <c r="J7660" s="266">
        <v>7658</v>
      </c>
      <c r="K7660">
        <v>1.2775474756305184E-2</v>
      </c>
      <c r="L7660" s="267">
        <v>2.7157255734905853E-2</v>
      </c>
    </row>
    <row r="7661" spans="1:12" ht="14.4" x14ac:dyDescent="0.3">
      <c r="A7661" s="8">
        <v>33035</v>
      </c>
      <c r="B7661" s="260">
        <v>358.709991</v>
      </c>
      <c r="C7661" s="260">
        <v>361.63000499999998</v>
      </c>
      <c r="D7661" s="260">
        <v>357.70001200000002</v>
      </c>
      <c r="E7661" s="260">
        <v>361.63000499999998</v>
      </c>
      <c r="F7661" s="261">
        <v>361.63000499999998</v>
      </c>
      <c r="G7661" s="260">
        <v>119550000</v>
      </c>
      <c r="H7661" s="263">
        <f t="shared" si="119"/>
        <v>8.1403196823697632E-3</v>
      </c>
      <c r="I7661" s="262"/>
      <c r="J7661" s="266">
        <v>7659</v>
      </c>
      <c r="K7661">
        <v>8.1403196823697632E-3</v>
      </c>
      <c r="L7661" s="267">
        <v>2.7284678896368594E-2</v>
      </c>
    </row>
    <row r="7662" spans="1:12" ht="14.4" x14ac:dyDescent="0.3">
      <c r="A7662" s="8">
        <v>33032</v>
      </c>
      <c r="B7662" s="260">
        <v>363.14999399999999</v>
      </c>
      <c r="C7662" s="260">
        <v>363.48998999999998</v>
      </c>
      <c r="D7662" s="260">
        <v>357.67999300000002</v>
      </c>
      <c r="E7662" s="260">
        <v>358.709991</v>
      </c>
      <c r="F7662" s="261">
        <v>358.709991</v>
      </c>
      <c r="G7662" s="260">
        <v>142600000</v>
      </c>
      <c r="H7662" s="263">
        <f t="shared" si="119"/>
        <v>-1.2226361209853112E-2</v>
      </c>
      <c r="I7662" s="262"/>
      <c r="J7662" s="266">
        <v>7660</v>
      </c>
      <c r="K7662">
        <v>-1.2226361209853112E-2</v>
      </c>
      <c r="L7662" s="267">
        <v>2.7986113210161166E-2</v>
      </c>
    </row>
    <row r="7663" spans="1:12" ht="14.4" x14ac:dyDescent="0.3">
      <c r="A7663" s="8">
        <v>33031</v>
      </c>
      <c r="B7663" s="260">
        <v>365.92001299999998</v>
      </c>
      <c r="C7663" s="260">
        <v>365.92001299999998</v>
      </c>
      <c r="D7663" s="260">
        <v>361.60000600000001</v>
      </c>
      <c r="E7663" s="260">
        <v>363.14999399999999</v>
      </c>
      <c r="F7663" s="261">
        <v>363.14999399999999</v>
      </c>
      <c r="G7663" s="260">
        <v>160360000</v>
      </c>
      <c r="H7663" s="263">
        <f t="shared" si="119"/>
        <v>-4.9594395129191294E-3</v>
      </c>
      <c r="I7663" s="262"/>
      <c r="J7663" s="266">
        <v>7661</v>
      </c>
      <c r="K7663">
        <v>-4.9594395129191294E-3</v>
      </c>
      <c r="L7663" s="267">
        <v>2.812659081886568E-2</v>
      </c>
    </row>
    <row r="7664" spans="1:12" ht="14.4" x14ac:dyDescent="0.3">
      <c r="A7664" s="8">
        <v>33030</v>
      </c>
      <c r="B7664" s="260">
        <v>366.64001500000001</v>
      </c>
      <c r="C7664" s="260">
        <v>366.64001500000001</v>
      </c>
      <c r="D7664" s="260">
        <v>364.42001299999998</v>
      </c>
      <c r="E7664" s="260">
        <v>364.959991</v>
      </c>
      <c r="F7664" s="261">
        <v>364.959991</v>
      </c>
      <c r="G7664" s="260">
        <v>164030000</v>
      </c>
      <c r="H7664" s="263">
        <f t="shared" si="119"/>
        <v>-4.5822167010330364E-3</v>
      </c>
      <c r="I7664" s="262"/>
      <c r="J7664" s="266">
        <v>7662</v>
      </c>
      <c r="K7664">
        <v>-4.5822167010330364E-3</v>
      </c>
      <c r="L7664" s="267">
        <v>2.8280001371753932E-2</v>
      </c>
    </row>
    <row r="7665" spans="1:12" ht="14.4" x14ac:dyDescent="0.3">
      <c r="A7665" s="8">
        <v>33029</v>
      </c>
      <c r="B7665" s="260">
        <v>367.39999399999999</v>
      </c>
      <c r="C7665" s="260">
        <v>368.77999899999998</v>
      </c>
      <c r="D7665" s="260">
        <v>365.48998999999998</v>
      </c>
      <c r="E7665" s="260">
        <v>366.64001500000001</v>
      </c>
      <c r="F7665" s="261">
        <v>366.64001500000001</v>
      </c>
      <c r="G7665" s="260">
        <v>199720000</v>
      </c>
      <c r="H7665" s="263">
        <f t="shared" si="119"/>
        <v>-2.0685329679128602E-3</v>
      </c>
      <c r="I7665" s="262"/>
      <c r="J7665" s="266">
        <v>7663</v>
      </c>
      <c r="K7665">
        <v>-2.0685329679128602E-3</v>
      </c>
      <c r="L7665" s="267">
        <v>2.8452787391723012E-2</v>
      </c>
    </row>
    <row r="7666" spans="1:12" ht="14.4" x14ac:dyDescent="0.3">
      <c r="A7666" s="8">
        <v>33028</v>
      </c>
      <c r="B7666" s="260">
        <v>363.16000400000001</v>
      </c>
      <c r="C7666" s="260">
        <v>367.85000600000001</v>
      </c>
      <c r="D7666" s="260">
        <v>362.42999300000002</v>
      </c>
      <c r="E7666" s="260">
        <v>367.39999399999999</v>
      </c>
      <c r="F7666" s="261">
        <v>367.39999399999999</v>
      </c>
      <c r="G7666" s="260">
        <v>175520000</v>
      </c>
      <c r="H7666" s="263">
        <f t="shared" si="119"/>
        <v>1.167526697130441E-2</v>
      </c>
      <c r="I7666" s="262"/>
      <c r="J7666" s="266">
        <v>7664</v>
      </c>
      <c r="K7666">
        <v>1.167526697130441E-2</v>
      </c>
      <c r="L7666" s="267">
        <v>2.8559854204992855E-2</v>
      </c>
    </row>
    <row r="7667" spans="1:12" ht="14.4" x14ac:dyDescent="0.3">
      <c r="A7667" s="8">
        <v>33025</v>
      </c>
      <c r="B7667" s="260">
        <v>361.26001000000002</v>
      </c>
      <c r="C7667" s="260">
        <v>363.51998900000001</v>
      </c>
      <c r="D7667" s="260">
        <v>361.209991</v>
      </c>
      <c r="E7667" s="260">
        <v>363.16000400000001</v>
      </c>
      <c r="F7667" s="261">
        <v>363.16000400000001</v>
      </c>
      <c r="G7667" s="260">
        <v>187860000</v>
      </c>
      <c r="H7667" s="263">
        <f t="shared" si="119"/>
        <v>5.3428368109758873E-3</v>
      </c>
      <c r="I7667" s="262"/>
      <c r="J7667" s="266">
        <v>7665</v>
      </c>
      <c r="K7667">
        <v>5.3428368109758873E-3</v>
      </c>
      <c r="L7667" s="267">
        <v>2.8646463635358055E-2</v>
      </c>
    </row>
    <row r="7668" spans="1:12" ht="14.4" x14ac:dyDescent="0.3">
      <c r="A7668" s="8">
        <v>33024</v>
      </c>
      <c r="B7668" s="260">
        <v>360.85998499999999</v>
      </c>
      <c r="C7668" s="260">
        <v>361.83999599999999</v>
      </c>
      <c r="D7668" s="260">
        <v>360.23001099999999</v>
      </c>
      <c r="E7668" s="260">
        <v>361.23001099999999</v>
      </c>
      <c r="F7668" s="261">
        <v>361.23001099999999</v>
      </c>
      <c r="G7668" s="260">
        <v>165690000</v>
      </c>
      <c r="H7668" s="263">
        <f t="shared" si="119"/>
        <v>1.0254004749238011E-3</v>
      </c>
      <c r="I7668" s="262"/>
      <c r="J7668" s="266">
        <v>7666</v>
      </c>
      <c r="K7668">
        <v>1.0254004749238011E-3</v>
      </c>
      <c r="L7668" s="267">
        <v>2.8663407417471313E-2</v>
      </c>
    </row>
    <row r="7669" spans="1:12" ht="14.4" x14ac:dyDescent="0.3">
      <c r="A7669" s="8">
        <v>33023</v>
      </c>
      <c r="B7669" s="260">
        <v>360.64999399999999</v>
      </c>
      <c r="C7669" s="260">
        <v>362.26001000000002</v>
      </c>
      <c r="D7669" s="260">
        <v>360</v>
      </c>
      <c r="E7669" s="260">
        <v>360.85998499999999</v>
      </c>
      <c r="F7669" s="261">
        <v>360.85998499999999</v>
      </c>
      <c r="G7669" s="260">
        <v>199540000</v>
      </c>
      <c r="H7669" s="263">
        <f t="shared" si="119"/>
        <v>5.8225704559418975E-4</v>
      </c>
      <c r="I7669" s="262"/>
      <c r="J7669" s="266">
        <v>7667</v>
      </c>
      <c r="K7669">
        <v>5.8225704559418975E-4</v>
      </c>
      <c r="L7669" s="267">
        <v>2.86914366814967E-2</v>
      </c>
    </row>
    <row r="7670" spans="1:12" ht="14.4" x14ac:dyDescent="0.3">
      <c r="A7670" s="8">
        <v>33022</v>
      </c>
      <c r="B7670" s="260">
        <v>354.57998700000002</v>
      </c>
      <c r="C7670" s="260">
        <v>360.64999399999999</v>
      </c>
      <c r="D7670" s="260">
        <v>354.54998799999998</v>
      </c>
      <c r="E7670" s="260">
        <v>360.64999399999999</v>
      </c>
      <c r="F7670" s="261">
        <v>360.64999399999999</v>
      </c>
      <c r="G7670" s="260">
        <v>137410000</v>
      </c>
      <c r="H7670" s="263">
        <f t="shared" si="119"/>
        <v>1.7118865199800392E-2</v>
      </c>
      <c r="I7670" s="262"/>
      <c r="J7670" s="266">
        <v>7668</v>
      </c>
      <c r="K7670">
        <v>1.7118865199800392E-2</v>
      </c>
      <c r="L7670" s="267">
        <v>2.8718741013132487E-2</v>
      </c>
    </row>
    <row r="7671" spans="1:12" ht="14.4" x14ac:dyDescent="0.3">
      <c r="A7671" s="8">
        <v>33018</v>
      </c>
      <c r="B7671" s="260">
        <v>358.41000400000001</v>
      </c>
      <c r="C7671" s="260">
        <v>358.41000400000001</v>
      </c>
      <c r="D7671" s="260">
        <v>354.32000699999998</v>
      </c>
      <c r="E7671" s="260">
        <v>354.57998700000002</v>
      </c>
      <c r="F7671" s="261">
        <v>354.57998700000002</v>
      </c>
      <c r="G7671" s="260">
        <v>120250000</v>
      </c>
      <c r="H7671" s="263">
        <f t="shared" si="119"/>
        <v>-1.0686133080146942E-2</v>
      </c>
      <c r="I7671" s="262"/>
      <c r="J7671" s="266">
        <v>7669</v>
      </c>
      <c r="K7671">
        <v>-1.0686133080146942E-2</v>
      </c>
      <c r="L7671" s="267">
        <v>2.8727113862552459E-2</v>
      </c>
    </row>
    <row r="7672" spans="1:12" ht="14.4" x14ac:dyDescent="0.3">
      <c r="A7672" s="8">
        <v>33017</v>
      </c>
      <c r="B7672" s="260">
        <v>359.290009</v>
      </c>
      <c r="C7672" s="260">
        <v>359.55999800000001</v>
      </c>
      <c r="D7672" s="260">
        <v>357.86999500000002</v>
      </c>
      <c r="E7672" s="260">
        <v>358.41000400000001</v>
      </c>
      <c r="F7672" s="261">
        <v>358.41000400000001</v>
      </c>
      <c r="G7672" s="260">
        <v>155140000</v>
      </c>
      <c r="H7672" s="263">
        <f t="shared" si="119"/>
        <v>-2.4492888139285357E-3</v>
      </c>
      <c r="I7672" s="262"/>
      <c r="J7672" s="266">
        <v>7670</v>
      </c>
      <c r="K7672">
        <v>-2.4492888139285357E-3</v>
      </c>
      <c r="L7672" s="267">
        <v>2.8854638024629634E-2</v>
      </c>
    </row>
    <row r="7673" spans="1:12" ht="14.4" x14ac:dyDescent="0.3">
      <c r="A7673" s="8">
        <v>33016</v>
      </c>
      <c r="B7673" s="260">
        <v>358.42999300000002</v>
      </c>
      <c r="C7673" s="260">
        <v>359.290009</v>
      </c>
      <c r="D7673" s="260">
        <v>356.98998999999998</v>
      </c>
      <c r="E7673" s="260">
        <v>359.290009</v>
      </c>
      <c r="F7673" s="261">
        <v>359.290009</v>
      </c>
      <c r="G7673" s="260">
        <v>172330000</v>
      </c>
      <c r="H7673" s="263">
        <f t="shared" si="119"/>
        <v>2.3993974187310079E-3</v>
      </c>
      <c r="I7673" s="262"/>
      <c r="J7673" s="266">
        <v>7671</v>
      </c>
      <c r="K7673">
        <v>2.3993974187310079E-3</v>
      </c>
      <c r="L7673" s="267">
        <v>2.8905857308024228E-2</v>
      </c>
    </row>
    <row r="7674" spans="1:12" ht="14.4" x14ac:dyDescent="0.3">
      <c r="A7674" s="8">
        <v>33015</v>
      </c>
      <c r="B7674" s="260">
        <v>358</v>
      </c>
      <c r="C7674" s="260">
        <v>360.5</v>
      </c>
      <c r="D7674" s="260">
        <v>356.08999599999999</v>
      </c>
      <c r="E7674" s="260">
        <v>358.42999300000002</v>
      </c>
      <c r="F7674" s="261">
        <v>358.42999300000002</v>
      </c>
      <c r="G7674" s="260">
        <v>203350000</v>
      </c>
      <c r="H7674" s="263">
        <f t="shared" si="119"/>
        <v>1.201097765363197E-3</v>
      </c>
      <c r="I7674" s="262"/>
      <c r="J7674" s="266">
        <v>7672</v>
      </c>
      <c r="K7674">
        <v>1.201097765363197E-3</v>
      </c>
      <c r="L7674" s="267">
        <v>2.9047588134523985E-2</v>
      </c>
    </row>
    <row r="7675" spans="1:12" ht="14.4" x14ac:dyDescent="0.3">
      <c r="A7675" s="8">
        <v>33014</v>
      </c>
      <c r="B7675" s="260">
        <v>354.64001500000001</v>
      </c>
      <c r="C7675" s="260">
        <v>359.07000699999998</v>
      </c>
      <c r="D7675" s="260">
        <v>353.77999899999998</v>
      </c>
      <c r="E7675" s="260">
        <v>358</v>
      </c>
      <c r="F7675" s="261">
        <v>358</v>
      </c>
      <c r="G7675" s="260">
        <v>166280000</v>
      </c>
      <c r="H7675" s="263">
        <f t="shared" si="119"/>
        <v>9.4743538740262988E-3</v>
      </c>
      <c r="I7675" s="262"/>
      <c r="J7675" s="266">
        <v>7673</v>
      </c>
      <c r="K7675">
        <v>9.4743538740262988E-3</v>
      </c>
      <c r="L7675" s="267">
        <v>2.9092951145083073E-2</v>
      </c>
    </row>
    <row r="7676" spans="1:12" ht="14.4" x14ac:dyDescent="0.3">
      <c r="A7676" s="8">
        <v>33011</v>
      </c>
      <c r="B7676" s="260">
        <v>354.47000100000002</v>
      </c>
      <c r="C7676" s="260">
        <v>354.64001500000001</v>
      </c>
      <c r="D7676" s="260">
        <v>352.51998900000001</v>
      </c>
      <c r="E7676" s="260">
        <v>354.64001500000001</v>
      </c>
      <c r="F7676" s="261">
        <v>354.64001500000001</v>
      </c>
      <c r="G7676" s="260">
        <v>162520000</v>
      </c>
      <c r="H7676" s="263">
        <f t="shared" si="119"/>
        <v>4.7962874014825465E-4</v>
      </c>
      <c r="I7676" s="262"/>
      <c r="J7676" s="266">
        <v>7674</v>
      </c>
      <c r="K7676">
        <v>4.7962874014825465E-4</v>
      </c>
      <c r="L7676" s="267">
        <v>2.9208007516342938E-2</v>
      </c>
    </row>
    <row r="7677" spans="1:12" ht="14.4" x14ac:dyDescent="0.3">
      <c r="A7677" s="8">
        <v>33010</v>
      </c>
      <c r="B7677" s="260">
        <v>354</v>
      </c>
      <c r="C7677" s="260">
        <v>356.92001299999998</v>
      </c>
      <c r="D7677" s="260">
        <v>354</v>
      </c>
      <c r="E7677" s="260">
        <v>354.47000100000002</v>
      </c>
      <c r="F7677" s="261">
        <v>354.47000100000002</v>
      </c>
      <c r="G7677" s="260">
        <v>164770000</v>
      </c>
      <c r="H7677" s="263">
        <f t="shared" si="119"/>
        <v>1.327686440678036E-3</v>
      </c>
      <c r="I7677" s="262"/>
      <c r="J7677" s="266">
        <v>7675</v>
      </c>
      <c r="K7677">
        <v>1.327686440678036E-3</v>
      </c>
      <c r="L7677" s="267">
        <v>2.9240425413121308E-2</v>
      </c>
    </row>
    <row r="7678" spans="1:12" ht="14.4" x14ac:dyDescent="0.3">
      <c r="A7678" s="8">
        <v>33009</v>
      </c>
      <c r="B7678" s="260">
        <v>354.26998900000001</v>
      </c>
      <c r="C7678" s="260">
        <v>354.67999300000002</v>
      </c>
      <c r="D7678" s="260">
        <v>351.95001200000002</v>
      </c>
      <c r="E7678" s="260">
        <v>354</v>
      </c>
      <c r="F7678" s="261">
        <v>354</v>
      </c>
      <c r="G7678" s="260">
        <v>159810000</v>
      </c>
      <c r="H7678" s="263">
        <f t="shared" si="119"/>
        <v>-7.9033250759373314E-4</v>
      </c>
      <c r="I7678" s="262"/>
      <c r="J7678" s="266">
        <v>7676</v>
      </c>
      <c r="K7678">
        <v>-7.9033250759373314E-4</v>
      </c>
      <c r="L7678" s="267">
        <v>2.9412548311645886E-2</v>
      </c>
    </row>
    <row r="7679" spans="1:12" ht="14.4" x14ac:dyDescent="0.3">
      <c r="A7679" s="8">
        <v>33008</v>
      </c>
      <c r="B7679" s="260">
        <v>354.75</v>
      </c>
      <c r="C7679" s="260">
        <v>355.08999599999999</v>
      </c>
      <c r="D7679" s="260">
        <v>352.83999599999999</v>
      </c>
      <c r="E7679" s="260">
        <v>354.27999899999998</v>
      </c>
      <c r="F7679" s="261">
        <v>354.27999899999998</v>
      </c>
      <c r="G7679" s="260">
        <v>165730000</v>
      </c>
      <c r="H7679" s="263">
        <f t="shared" si="119"/>
        <v>-1.3248794926004927E-3</v>
      </c>
      <c r="I7679" s="262"/>
      <c r="J7679" s="266">
        <v>7677</v>
      </c>
      <c r="K7679">
        <v>-1.3248794926004927E-3</v>
      </c>
      <c r="L7679" s="267">
        <v>2.9453469165256697E-2</v>
      </c>
    </row>
    <row r="7680" spans="1:12" ht="14.4" x14ac:dyDescent="0.3">
      <c r="A7680" s="8">
        <v>33007</v>
      </c>
      <c r="B7680" s="260">
        <v>352</v>
      </c>
      <c r="C7680" s="260">
        <v>358.41000400000001</v>
      </c>
      <c r="D7680" s="260">
        <v>351.95001200000002</v>
      </c>
      <c r="E7680" s="260">
        <v>354.75</v>
      </c>
      <c r="F7680" s="261">
        <v>354.75</v>
      </c>
      <c r="G7680" s="260">
        <v>225410000</v>
      </c>
      <c r="H7680" s="263">
        <f t="shared" si="119"/>
        <v>7.8125E-3</v>
      </c>
      <c r="I7680" s="262"/>
      <c r="J7680" s="266">
        <v>7678</v>
      </c>
      <c r="K7680">
        <v>7.8125E-3</v>
      </c>
      <c r="L7680" s="267">
        <v>2.9504621328088666E-2</v>
      </c>
    </row>
    <row r="7681" spans="1:12" ht="14.4" x14ac:dyDescent="0.3">
      <c r="A7681" s="8">
        <v>33004</v>
      </c>
      <c r="B7681" s="260">
        <v>343.82000699999998</v>
      </c>
      <c r="C7681" s="260">
        <v>352.30999800000001</v>
      </c>
      <c r="D7681" s="260">
        <v>343.82000699999998</v>
      </c>
      <c r="E7681" s="260">
        <v>352</v>
      </c>
      <c r="F7681" s="261">
        <v>352</v>
      </c>
      <c r="G7681" s="260">
        <v>234040000</v>
      </c>
      <c r="H7681" s="263">
        <f t="shared" si="119"/>
        <v>2.3791497974113021E-2</v>
      </c>
      <c r="I7681" s="262"/>
      <c r="J7681" s="266">
        <v>7679</v>
      </c>
      <c r="K7681">
        <v>2.3791497974113021E-2</v>
      </c>
      <c r="L7681" s="267">
        <v>2.95067934155867E-2</v>
      </c>
    </row>
    <row r="7682" spans="1:12" ht="14.4" x14ac:dyDescent="0.3">
      <c r="A7682" s="8">
        <v>33003</v>
      </c>
      <c r="B7682" s="260">
        <v>342.86999500000002</v>
      </c>
      <c r="C7682" s="260">
        <v>344.98001099999999</v>
      </c>
      <c r="D7682" s="260">
        <v>342.76998900000001</v>
      </c>
      <c r="E7682" s="260">
        <v>343.82000699999998</v>
      </c>
      <c r="F7682" s="261">
        <v>343.82000699999998</v>
      </c>
      <c r="G7682" s="260">
        <v>158460000</v>
      </c>
      <c r="H7682" s="263">
        <f t="shared" si="119"/>
        <v>2.8000409554937737E-3</v>
      </c>
      <c r="I7682" s="262"/>
      <c r="J7682" s="266">
        <v>7680</v>
      </c>
      <c r="K7682">
        <v>2.8000409554937737E-3</v>
      </c>
      <c r="L7682" s="267">
        <v>2.962991830786034E-2</v>
      </c>
    </row>
    <row r="7683" spans="1:12" ht="14.4" x14ac:dyDescent="0.3">
      <c r="A7683" s="8">
        <v>33002</v>
      </c>
      <c r="B7683" s="260">
        <v>342.01001000000002</v>
      </c>
      <c r="C7683" s="260">
        <v>343.07998700000002</v>
      </c>
      <c r="D7683" s="260">
        <v>340.89999399999999</v>
      </c>
      <c r="E7683" s="260">
        <v>342.85998499999999</v>
      </c>
      <c r="F7683" s="261">
        <v>342.85998499999999</v>
      </c>
      <c r="G7683" s="260">
        <v>152220000</v>
      </c>
      <c r="H7683" s="263">
        <f t="shared" si="119"/>
        <v>2.485234277207185E-3</v>
      </c>
      <c r="I7683" s="262"/>
      <c r="J7683" s="266">
        <v>7681</v>
      </c>
      <c r="K7683">
        <v>2.485234277207185E-3</v>
      </c>
      <c r="L7683" s="267">
        <v>2.9825423085253353E-2</v>
      </c>
    </row>
    <row r="7684" spans="1:12" ht="14.4" x14ac:dyDescent="0.3">
      <c r="A7684" s="8">
        <v>33001</v>
      </c>
      <c r="B7684" s="260">
        <v>340.52999899999998</v>
      </c>
      <c r="C7684" s="260">
        <v>342.02999899999998</v>
      </c>
      <c r="D7684" s="260">
        <v>340.17001299999998</v>
      </c>
      <c r="E7684" s="260">
        <v>342.01001000000002</v>
      </c>
      <c r="F7684" s="261">
        <v>342.01001000000002</v>
      </c>
      <c r="G7684" s="260">
        <v>144230000</v>
      </c>
      <c r="H7684" s="263">
        <f t="shared" ref="H7684:H7747" si="120">(F7684-F7685)/F7685</f>
        <v>4.3461985855761491E-3</v>
      </c>
      <c r="I7684" s="262"/>
      <c r="J7684" s="266">
        <v>7682</v>
      </c>
      <c r="K7684">
        <v>4.3461985855761491E-3</v>
      </c>
      <c r="L7684" s="267">
        <v>2.9918561847646234E-2</v>
      </c>
    </row>
    <row r="7685" spans="1:12" ht="14.4" x14ac:dyDescent="0.3">
      <c r="A7685" s="8">
        <v>33000</v>
      </c>
      <c r="B7685" s="260">
        <v>338.39001500000001</v>
      </c>
      <c r="C7685" s="260">
        <v>341.07000699999998</v>
      </c>
      <c r="D7685" s="260">
        <v>338.10998499999999</v>
      </c>
      <c r="E7685" s="260">
        <v>340.52999899999998</v>
      </c>
      <c r="F7685" s="261">
        <v>340.52999899999998</v>
      </c>
      <c r="G7685" s="260">
        <v>132760000</v>
      </c>
      <c r="H7685" s="263">
        <f t="shared" si="120"/>
        <v>6.3240163868309466E-3</v>
      </c>
      <c r="I7685" s="262"/>
      <c r="J7685" s="266">
        <v>7683</v>
      </c>
      <c r="K7685">
        <v>6.3240163868309466E-3</v>
      </c>
      <c r="L7685" s="267">
        <v>3.0389199945693637E-2</v>
      </c>
    </row>
    <row r="7686" spans="1:12" ht="14.4" x14ac:dyDescent="0.3">
      <c r="A7686" s="8">
        <v>32997</v>
      </c>
      <c r="B7686" s="260">
        <v>335.57998700000002</v>
      </c>
      <c r="C7686" s="260">
        <v>338.459991</v>
      </c>
      <c r="D7686" s="260">
        <v>335.17001299999998</v>
      </c>
      <c r="E7686" s="260">
        <v>338.39001500000001</v>
      </c>
      <c r="F7686" s="261">
        <v>338.39001500000001</v>
      </c>
      <c r="G7686" s="260">
        <v>140550000</v>
      </c>
      <c r="H7686" s="263">
        <f t="shared" si="120"/>
        <v>8.4036354297898561E-3</v>
      </c>
      <c r="I7686" s="262"/>
      <c r="J7686" s="266">
        <v>7684</v>
      </c>
      <c r="K7686">
        <v>8.4036354297898561E-3</v>
      </c>
      <c r="L7686" s="267">
        <v>3.0572589223390817E-2</v>
      </c>
    </row>
    <row r="7687" spans="1:12" ht="14.4" x14ac:dyDescent="0.3">
      <c r="A7687" s="8">
        <v>32996</v>
      </c>
      <c r="B7687" s="260">
        <v>334.48001099999999</v>
      </c>
      <c r="C7687" s="260">
        <v>337.01998900000001</v>
      </c>
      <c r="D7687" s="260">
        <v>334.47000100000002</v>
      </c>
      <c r="E7687" s="260">
        <v>335.57000699999998</v>
      </c>
      <c r="F7687" s="261">
        <v>335.57000699999998</v>
      </c>
      <c r="G7687" s="260">
        <v>145560000</v>
      </c>
      <c r="H7687" s="263">
        <f t="shared" si="120"/>
        <v>3.2587776971819853E-3</v>
      </c>
      <c r="I7687" s="262"/>
      <c r="J7687" s="266">
        <v>7685</v>
      </c>
      <c r="K7687">
        <v>3.2587776971819853E-3</v>
      </c>
      <c r="L7687" s="267">
        <v>3.125178928291316E-2</v>
      </c>
    </row>
    <row r="7688" spans="1:12" ht="14.4" x14ac:dyDescent="0.3">
      <c r="A7688" s="8">
        <v>32995</v>
      </c>
      <c r="B7688" s="260">
        <v>332.25</v>
      </c>
      <c r="C7688" s="260">
        <v>334.48001099999999</v>
      </c>
      <c r="D7688" s="260">
        <v>332.14999399999999</v>
      </c>
      <c r="E7688" s="260">
        <v>334.48001099999999</v>
      </c>
      <c r="F7688" s="261">
        <v>334.48001099999999</v>
      </c>
      <c r="G7688" s="260">
        <v>141610000</v>
      </c>
      <c r="H7688" s="263">
        <f t="shared" si="120"/>
        <v>6.7118465011286391E-3</v>
      </c>
      <c r="I7688" s="262"/>
      <c r="J7688" s="266">
        <v>7686</v>
      </c>
      <c r="K7688">
        <v>6.7118465011286391E-3</v>
      </c>
      <c r="L7688" s="267">
        <v>3.1330816442116077E-2</v>
      </c>
    </row>
    <row r="7689" spans="1:12" ht="14.4" x14ac:dyDescent="0.3">
      <c r="A7689" s="8">
        <v>32994</v>
      </c>
      <c r="B7689" s="260">
        <v>330.79998799999998</v>
      </c>
      <c r="C7689" s="260">
        <v>332.82998700000002</v>
      </c>
      <c r="D7689" s="260">
        <v>330.79998799999998</v>
      </c>
      <c r="E7689" s="260">
        <v>332.25</v>
      </c>
      <c r="F7689" s="261">
        <v>332.25</v>
      </c>
      <c r="G7689" s="260">
        <v>149020000</v>
      </c>
      <c r="H7689" s="263">
        <f t="shared" si="120"/>
        <v>4.3833496148736719E-3</v>
      </c>
      <c r="I7689" s="262"/>
      <c r="J7689" s="266">
        <v>7687</v>
      </c>
      <c r="K7689">
        <v>4.3833496148736719E-3</v>
      </c>
      <c r="L7689" s="267">
        <v>3.1501191655396311E-2</v>
      </c>
    </row>
    <row r="7690" spans="1:12" ht="14.4" x14ac:dyDescent="0.3">
      <c r="A7690" s="8">
        <v>32993</v>
      </c>
      <c r="B7690" s="260">
        <v>329.10998499999999</v>
      </c>
      <c r="C7690" s="260">
        <v>331.30999800000001</v>
      </c>
      <c r="D7690" s="260">
        <v>327.76001000000002</v>
      </c>
      <c r="E7690" s="260">
        <v>330.79998799999998</v>
      </c>
      <c r="F7690" s="261">
        <v>330.79998799999998</v>
      </c>
      <c r="G7690" s="260">
        <v>122750000</v>
      </c>
      <c r="H7690" s="263">
        <f t="shared" si="120"/>
        <v>5.1350705752667763E-3</v>
      </c>
      <c r="I7690" s="262"/>
      <c r="J7690" s="266">
        <v>7688</v>
      </c>
      <c r="K7690">
        <v>5.1350705752667763E-3</v>
      </c>
      <c r="L7690" s="267">
        <v>3.1608068641018526E-2</v>
      </c>
    </row>
    <row r="7691" spans="1:12" ht="14.4" x14ac:dyDescent="0.3">
      <c r="A7691" s="8">
        <v>32990</v>
      </c>
      <c r="B7691" s="260">
        <v>332.92001299999998</v>
      </c>
      <c r="C7691" s="260">
        <v>333.57000699999998</v>
      </c>
      <c r="D7691" s="260">
        <v>328.709991</v>
      </c>
      <c r="E7691" s="260">
        <v>329.10998499999999</v>
      </c>
      <c r="F7691" s="261">
        <v>329.10998499999999</v>
      </c>
      <c r="G7691" s="260">
        <v>130630000</v>
      </c>
      <c r="H7691" s="263">
        <f t="shared" si="120"/>
        <v>-1.1444274453996218E-2</v>
      </c>
      <c r="I7691" s="262"/>
      <c r="J7691" s="266">
        <v>7689</v>
      </c>
      <c r="K7691">
        <v>-1.1444274453996218E-2</v>
      </c>
      <c r="L7691" s="267">
        <v>3.1876959587911702E-2</v>
      </c>
    </row>
    <row r="7692" spans="1:12" ht="14.4" x14ac:dyDescent="0.3">
      <c r="A7692" s="8">
        <v>32989</v>
      </c>
      <c r="B7692" s="260">
        <v>332.02999899999998</v>
      </c>
      <c r="C7692" s="260">
        <v>333.76001000000002</v>
      </c>
      <c r="D7692" s="260">
        <v>330.67001299999998</v>
      </c>
      <c r="E7692" s="260">
        <v>332.92001299999998</v>
      </c>
      <c r="F7692" s="261">
        <v>332.92001299999998</v>
      </c>
      <c r="G7692" s="260">
        <v>141330000</v>
      </c>
      <c r="H7692" s="263">
        <f t="shared" si="120"/>
        <v>2.6805228523944548E-3</v>
      </c>
      <c r="I7692" s="262"/>
      <c r="J7692" s="266">
        <v>7690</v>
      </c>
      <c r="K7692">
        <v>2.6805228523944548E-3</v>
      </c>
      <c r="L7692" s="267">
        <v>3.213994020069369E-2</v>
      </c>
    </row>
    <row r="7693" spans="1:12" ht="14.4" x14ac:dyDescent="0.3">
      <c r="A7693" s="8">
        <v>32988</v>
      </c>
      <c r="B7693" s="260">
        <v>330.35998499999999</v>
      </c>
      <c r="C7693" s="260">
        <v>332.73998999999998</v>
      </c>
      <c r="D7693" s="260">
        <v>330.35998499999999</v>
      </c>
      <c r="E7693" s="260">
        <v>332.02999899999998</v>
      </c>
      <c r="F7693" s="261">
        <v>332.02999899999998</v>
      </c>
      <c r="G7693" s="260">
        <v>133480000</v>
      </c>
      <c r="H7693" s="263">
        <f t="shared" si="120"/>
        <v>5.0551340229658282E-3</v>
      </c>
      <c r="I7693" s="262"/>
      <c r="J7693" s="266">
        <v>7691</v>
      </c>
      <c r="K7693">
        <v>5.0551340229658282E-3</v>
      </c>
      <c r="L7693" s="267">
        <v>3.2241861769178162E-2</v>
      </c>
    </row>
    <row r="7694" spans="1:12" ht="14.4" x14ac:dyDescent="0.3">
      <c r="A7694" s="8">
        <v>32987</v>
      </c>
      <c r="B7694" s="260">
        <v>331.04998799999998</v>
      </c>
      <c r="C7694" s="260">
        <v>332.97000100000002</v>
      </c>
      <c r="D7694" s="260">
        <v>329.709991</v>
      </c>
      <c r="E7694" s="260">
        <v>330.35998499999999</v>
      </c>
      <c r="F7694" s="261">
        <v>330.35998499999999</v>
      </c>
      <c r="G7694" s="260">
        <v>137360000</v>
      </c>
      <c r="H7694" s="263">
        <f t="shared" si="120"/>
        <v>-2.0842864371286131E-3</v>
      </c>
      <c r="I7694" s="262"/>
      <c r="J7694" s="266">
        <v>7692</v>
      </c>
      <c r="K7694">
        <v>-2.0842864371286131E-3</v>
      </c>
      <c r="L7694" s="267">
        <v>3.2722380265693775E-2</v>
      </c>
    </row>
    <row r="7695" spans="1:12" ht="14.4" x14ac:dyDescent="0.3">
      <c r="A7695" s="8">
        <v>32986</v>
      </c>
      <c r="B7695" s="260">
        <v>335.11999500000002</v>
      </c>
      <c r="C7695" s="260">
        <v>335.11999500000002</v>
      </c>
      <c r="D7695" s="260">
        <v>330.08999599999999</v>
      </c>
      <c r="E7695" s="260">
        <v>331.04998799999998</v>
      </c>
      <c r="F7695" s="261">
        <v>331.04998799999998</v>
      </c>
      <c r="G7695" s="260">
        <v>136150000</v>
      </c>
      <c r="H7695" s="263">
        <f t="shared" si="120"/>
        <v>-1.2144924387457191E-2</v>
      </c>
      <c r="I7695" s="262"/>
      <c r="J7695" s="266">
        <v>7693</v>
      </c>
      <c r="K7695">
        <v>-1.2144924387457191E-2</v>
      </c>
      <c r="L7695" s="267">
        <v>3.2876173613869901E-2</v>
      </c>
    </row>
    <row r="7696" spans="1:12" ht="14.4" x14ac:dyDescent="0.3">
      <c r="A7696" s="8">
        <v>32983</v>
      </c>
      <c r="B7696" s="260">
        <v>338.08999599999999</v>
      </c>
      <c r="C7696" s="260">
        <v>338.51998900000001</v>
      </c>
      <c r="D7696" s="260">
        <v>333.41000400000001</v>
      </c>
      <c r="E7696" s="260">
        <v>335.11999500000002</v>
      </c>
      <c r="F7696" s="261">
        <v>335.11999500000002</v>
      </c>
      <c r="G7696" s="260">
        <v>174260000</v>
      </c>
      <c r="H7696" s="263">
        <f t="shared" si="120"/>
        <v>-8.7846462040833892E-3</v>
      </c>
      <c r="I7696" s="262"/>
      <c r="J7696" s="266">
        <v>7694</v>
      </c>
      <c r="K7696">
        <v>-8.7846462040833892E-3</v>
      </c>
      <c r="L7696" s="267">
        <v>3.3083593831506268E-2</v>
      </c>
    </row>
    <row r="7697" spans="1:12" ht="14.4" x14ac:dyDescent="0.3">
      <c r="A7697" s="8">
        <v>32982</v>
      </c>
      <c r="B7697" s="260">
        <v>340.72000100000002</v>
      </c>
      <c r="C7697" s="260">
        <v>340.72000100000002</v>
      </c>
      <c r="D7697" s="260">
        <v>337.58999599999999</v>
      </c>
      <c r="E7697" s="260">
        <v>338.08999599999999</v>
      </c>
      <c r="F7697" s="261">
        <v>338.08999599999999</v>
      </c>
      <c r="G7697" s="260">
        <v>152930000</v>
      </c>
      <c r="H7697" s="263">
        <f t="shared" si="120"/>
        <v>-7.718962762036501E-3</v>
      </c>
      <c r="I7697" s="262"/>
      <c r="J7697" s="266">
        <v>7695</v>
      </c>
      <c r="K7697">
        <v>-7.718962762036501E-3</v>
      </c>
      <c r="L7697" s="267">
        <v>3.3199997462662813E-2</v>
      </c>
    </row>
    <row r="7698" spans="1:12" ht="14.4" x14ac:dyDescent="0.3">
      <c r="A7698" s="8">
        <v>32981</v>
      </c>
      <c r="B7698" s="260">
        <v>344.67999300000002</v>
      </c>
      <c r="C7698" s="260">
        <v>345.32998700000002</v>
      </c>
      <c r="D7698" s="260">
        <v>340.10998499999999</v>
      </c>
      <c r="E7698" s="260">
        <v>340.72000100000002</v>
      </c>
      <c r="F7698" s="261">
        <v>340.72000100000002</v>
      </c>
      <c r="G7698" s="260">
        <v>147130000</v>
      </c>
      <c r="H7698" s="263">
        <f t="shared" si="120"/>
        <v>-1.1488894279976382E-2</v>
      </c>
      <c r="I7698" s="262"/>
      <c r="J7698" s="266">
        <v>7696</v>
      </c>
      <c r="K7698">
        <v>-1.1488894279976382E-2</v>
      </c>
      <c r="L7698" s="267">
        <v>3.3275954638313787E-2</v>
      </c>
    </row>
    <row r="7699" spans="1:12" ht="14.4" x14ac:dyDescent="0.3">
      <c r="A7699" s="8">
        <v>32980</v>
      </c>
      <c r="B7699" s="260">
        <v>344.73998999999998</v>
      </c>
      <c r="C7699" s="260">
        <v>345.19000199999999</v>
      </c>
      <c r="D7699" s="260">
        <v>342.05999800000001</v>
      </c>
      <c r="E7699" s="260">
        <v>344.67999300000002</v>
      </c>
      <c r="F7699" s="261">
        <v>344.67999300000002</v>
      </c>
      <c r="G7699" s="260">
        <v>127990000</v>
      </c>
      <c r="H7699" s="263">
        <f t="shared" si="120"/>
        <v>-1.740355100664504E-4</v>
      </c>
      <c r="I7699" s="262"/>
      <c r="J7699" s="266">
        <v>7697</v>
      </c>
      <c r="K7699">
        <v>-1.740355100664504E-4</v>
      </c>
      <c r="L7699" s="267">
        <v>3.3381472147225297E-2</v>
      </c>
    </row>
    <row r="7700" spans="1:12" ht="14.4" x14ac:dyDescent="0.3">
      <c r="A7700" s="8">
        <v>32979</v>
      </c>
      <c r="B7700" s="260">
        <v>344.33999599999999</v>
      </c>
      <c r="C7700" s="260">
        <v>347.29998799999998</v>
      </c>
      <c r="D7700" s="260">
        <v>344.10000600000001</v>
      </c>
      <c r="E7700" s="260">
        <v>344.73998999999998</v>
      </c>
      <c r="F7700" s="261">
        <v>344.73998999999998</v>
      </c>
      <c r="G7700" s="260">
        <v>142810000</v>
      </c>
      <c r="H7700" s="263">
        <f t="shared" si="120"/>
        <v>1.1616251514389646E-3</v>
      </c>
      <c r="I7700" s="262"/>
      <c r="J7700" s="266">
        <v>7698</v>
      </c>
      <c r="K7700">
        <v>1.1616251514389646E-3</v>
      </c>
      <c r="L7700" s="267">
        <v>3.3516009227716401E-2</v>
      </c>
    </row>
    <row r="7701" spans="1:12" ht="14.4" x14ac:dyDescent="0.3">
      <c r="A7701" s="8">
        <v>32975</v>
      </c>
      <c r="B7701" s="260">
        <v>341.92001299999998</v>
      </c>
      <c r="C7701" s="260">
        <v>344.790009</v>
      </c>
      <c r="D7701" s="260">
        <v>341.91000400000001</v>
      </c>
      <c r="E7701" s="260">
        <v>344.33999599999999</v>
      </c>
      <c r="F7701" s="261">
        <v>344.33999599999999</v>
      </c>
      <c r="G7701" s="260">
        <v>142470000</v>
      </c>
      <c r="H7701" s="263">
        <f t="shared" si="120"/>
        <v>7.0776290009090578E-3</v>
      </c>
      <c r="I7701" s="262"/>
      <c r="J7701" s="266">
        <v>7699</v>
      </c>
      <c r="K7701">
        <v>7.0776290009090578E-3</v>
      </c>
      <c r="L7701" s="267">
        <v>3.355760752708685E-2</v>
      </c>
    </row>
    <row r="7702" spans="1:12" ht="14.4" x14ac:dyDescent="0.3">
      <c r="A7702" s="8">
        <v>32974</v>
      </c>
      <c r="B7702" s="260">
        <v>342.07000699999998</v>
      </c>
      <c r="C7702" s="260">
        <v>343</v>
      </c>
      <c r="D7702" s="260">
        <v>341.26001000000002</v>
      </c>
      <c r="E7702" s="260">
        <v>341.92001299999998</v>
      </c>
      <c r="F7702" s="261">
        <v>341.92001299999998</v>
      </c>
      <c r="G7702" s="260">
        <v>141080000</v>
      </c>
      <c r="H7702" s="263">
        <f t="shared" si="120"/>
        <v>-4.3848918914423394E-4</v>
      </c>
      <c r="I7702" s="262"/>
      <c r="J7702" s="266">
        <v>7700</v>
      </c>
      <c r="K7702">
        <v>-4.3848918914423394E-4</v>
      </c>
      <c r="L7702" s="267">
        <v>3.3868138985592586E-2</v>
      </c>
    </row>
    <row r="7703" spans="1:12" ht="14.4" x14ac:dyDescent="0.3">
      <c r="A7703" s="8">
        <v>32973</v>
      </c>
      <c r="B7703" s="260">
        <v>341.36999500000002</v>
      </c>
      <c r="C7703" s="260">
        <v>342.41000400000001</v>
      </c>
      <c r="D7703" s="260">
        <v>340.61999500000002</v>
      </c>
      <c r="E7703" s="260">
        <v>342.07000699999998</v>
      </c>
      <c r="F7703" s="261">
        <v>342.07000699999998</v>
      </c>
      <c r="G7703" s="260">
        <v>136020000</v>
      </c>
      <c r="H7703" s="263">
        <f t="shared" si="120"/>
        <v>2.0505961574038114E-3</v>
      </c>
      <c r="I7703" s="262"/>
      <c r="J7703" s="266">
        <v>7701</v>
      </c>
      <c r="K7703">
        <v>2.0505961574038114E-3</v>
      </c>
      <c r="L7703" s="267">
        <v>3.4056452745897713E-2</v>
      </c>
    </row>
    <row r="7704" spans="1:12" ht="14.4" x14ac:dyDescent="0.3">
      <c r="A7704" s="8">
        <v>32972</v>
      </c>
      <c r="B7704" s="260">
        <v>340.07998700000002</v>
      </c>
      <c r="C7704" s="260">
        <v>341.82998700000002</v>
      </c>
      <c r="D7704" s="260">
        <v>339.88000499999998</v>
      </c>
      <c r="E7704" s="260">
        <v>341.36999500000002</v>
      </c>
      <c r="F7704" s="261">
        <v>341.36999500000002</v>
      </c>
      <c r="G7704" s="260">
        <v>114970000</v>
      </c>
      <c r="H7704" s="263">
        <f t="shared" si="120"/>
        <v>3.7932487923789536E-3</v>
      </c>
      <c r="I7704" s="262"/>
      <c r="J7704" s="266">
        <v>7702</v>
      </c>
      <c r="K7704">
        <v>3.7932487923789536E-3</v>
      </c>
      <c r="L7704" s="267">
        <v>3.4124985140874066E-2</v>
      </c>
    </row>
    <row r="7705" spans="1:12" ht="14.4" x14ac:dyDescent="0.3">
      <c r="A7705" s="8">
        <v>32969</v>
      </c>
      <c r="B7705" s="260">
        <v>340.73001099999999</v>
      </c>
      <c r="C7705" s="260">
        <v>341.73001099999999</v>
      </c>
      <c r="D7705" s="260">
        <v>338.94000199999999</v>
      </c>
      <c r="E7705" s="260">
        <v>340.07998700000002</v>
      </c>
      <c r="F7705" s="261">
        <v>340.07998700000002</v>
      </c>
      <c r="G7705" s="260">
        <v>137490000</v>
      </c>
      <c r="H7705" s="263">
        <f t="shared" si="120"/>
        <v>-1.9077392041054273E-3</v>
      </c>
      <c r="I7705" s="262"/>
      <c r="J7705" s="266">
        <v>7703</v>
      </c>
      <c r="K7705">
        <v>-1.9077392041054273E-3</v>
      </c>
      <c r="L7705" s="267">
        <v>3.428487822906099E-2</v>
      </c>
    </row>
    <row r="7706" spans="1:12" ht="14.4" x14ac:dyDescent="0.3">
      <c r="A7706" s="8">
        <v>32968</v>
      </c>
      <c r="B7706" s="260">
        <v>341.08999599999999</v>
      </c>
      <c r="C7706" s="260">
        <v>342.85000600000001</v>
      </c>
      <c r="D7706" s="260">
        <v>340.63000499999998</v>
      </c>
      <c r="E7706" s="260">
        <v>340.73001099999999</v>
      </c>
      <c r="F7706" s="261">
        <v>340.73001099999999</v>
      </c>
      <c r="G7706" s="260">
        <v>144170000</v>
      </c>
      <c r="H7706" s="263">
        <f t="shared" si="120"/>
        <v>-1.055395948933063E-3</v>
      </c>
      <c r="I7706" s="262"/>
      <c r="J7706" s="266">
        <v>7704</v>
      </c>
      <c r="K7706">
        <v>-1.055395948933063E-3</v>
      </c>
      <c r="L7706" s="267">
        <v>3.4291438003220612E-2</v>
      </c>
    </row>
    <row r="7707" spans="1:12" ht="14.4" x14ac:dyDescent="0.3">
      <c r="A7707" s="8">
        <v>32967</v>
      </c>
      <c r="B7707" s="260">
        <v>343.64001500000001</v>
      </c>
      <c r="C7707" s="260">
        <v>344.11999500000002</v>
      </c>
      <c r="D7707" s="260">
        <v>340.39999399999999</v>
      </c>
      <c r="E7707" s="260">
        <v>341.08999599999999</v>
      </c>
      <c r="F7707" s="261">
        <v>341.08999599999999</v>
      </c>
      <c r="G7707" s="260">
        <v>159530000</v>
      </c>
      <c r="H7707" s="263">
        <f t="shared" si="120"/>
        <v>-7.4206113627367292E-3</v>
      </c>
      <c r="I7707" s="262"/>
      <c r="J7707" s="266">
        <v>7705</v>
      </c>
      <c r="K7707">
        <v>-7.4206113627367292E-3</v>
      </c>
      <c r="L7707" s="267">
        <v>3.433571429840454E-2</v>
      </c>
    </row>
    <row r="7708" spans="1:12" ht="14.4" x14ac:dyDescent="0.3">
      <c r="A7708" s="8">
        <v>32966</v>
      </c>
      <c r="B7708" s="260">
        <v>338.70001200000002</v>
      </c>
      <c r="C7708" s="260">
        <v>343.76001000000002</v>
      </c>
      <c r="D7708" s="260">
        <v>338.70001200000002</v>
      </c>
      <c r="E7708" s="260">
        <v>343.64001500000001</v>
      </c>
      <c r="F7708" s="261">
        <v>343.64001500000001</v>
      </c>
      <c r="G7708" s="260">
        <v>154310000</v>
      </c>
      <c r="H7708" s="263">
        <f t="shared" si="120"/>
        <v>1.458518696479996E-2</v>
      </c>
      <c r="I7708" s="262"/>
      <c r="J7708" s="266">
        <v>7706</v>
      </c>
      <c r="K7708">
        <v>1.458518696479996E-2</v>
      </c>
      <c r="L7708" s="267">
        <v>3.4457058569599054E-2</v>
      </c>
    </row>
    <row r="7709" spans="1:12" ht="14.4" x14ac:dyDescent="0.3">
      <c r="A7709" s="8">
        <v>32965</v>
      </c>
      <c r="B7709" s="260">
        <v>339.94000199999999</v>
      </c>
      <c r="C7709" s="260">
        <v>339.94000199999999</v>
      </c>
      <c r="D7709" s="260">
        <v>336.32998700000002</v>
      </c>
      <c r="E7709" s="260">
        <v>338.70001200000002</v>
      </c>
      <c r="F7709" s="261">
        <v>338.70001200000002</v>
      </c>
      <c r="G7709" s="260">
        <v>124360000</v>
      </c>
      <c r="H7709" s="263">
        <f t="shared" si="120"/>
        <v>-3.6476730973249143E-3</v>
      </c>
      <c r="I7709" s="262"/>
      <c r="J7709" s="266">
        <v>7707</v>
      </c>
      <c r="K7709">
        <v>-3.6476730973249143E-3</v>
      </c>
      <c r="L7709" s="267">
        <v>3.4743284798256176E-2</v>
      </c>
    </row>
    <row r="7710" spans="1:12" ht="14.4" x14ac:dyDescent="0.3">
      <c r="A7710" s="8">
        <v>32962</v>
      </c>
      <c r="B7710" s="260">
        <v>340.790009</v>
      </c>
      <c r="C7710" s="260">
        <v>341.41000400000001</v>
      </c>
      <c r="D7710" s="260">
        <v>338.209991</v>
      </c>
      <c r="E7710" s="260">
        <v>339.94000199999999</v>
      </c>
      <c r="F7710" s="261">
        <v>339.94000199999999</v>
      </c>
      <c r="G7710" s="260">
        <v>139340000</v>
      </c>
      <c r="H7710" s="263">
        <f t="shared" si="120"/>
        <v>-2.4942251167932718E-3</v>
      </c>
      <c r="I7710" s="262"/>
      <c r="J7710" s="266">
        <v>7708</v>
      </c>
      <c r="K7710">
        <v>-2.4942251167932718E-3</v>
      </c>
      <c r="L7710" s="267">
        <v>3.4965719978298108E-2</v>
      </c>
    </row>
    <row r="7711" spans="1:12" ht="14.4" x14ac:dyDescent="0.3">
      <c r="A7711" s="8">
        <v>32961</v>
      </c>
      <c r="B7711" s="260">
        <v>342</v>
      </c>
      <c r="C7711" s="260">
        <v>342.07000699999998</v>
      </c>
      <c r="D7711" s="260">
        <v>339.76998900000001</v>
      </c>
      <c r="E7711" s="260">
        <v>340.790009</v>
      </c>
      <c r="F7711" s="261">
        <v>340.790009</v>
      </c>
      <c r="G7711" s="260">
        <v>132190000</v>
      </c>
      <c r="H7711" s="263">
        <f t="shared" si="120"/>
        <v>-3.5379853801169657E-3</v>
      </c>
      <c r="I7711" s="262"/>
      <c r="J7711" s="266">
        <v>7709</v>
      </c>
      <c r="K7711">
        <v>-3.5379853801169657E-3</v>
      </c>
      <c r="L7711" s="267">
        <v>3.5266159261037766E-2</v>
      </c>
    </row>
    <row r="7712" spans="1:12" ht="14.4" x14ac:dyDescent="0.3">
      <c r="A7712" s="8">
        <v>32960</v>
      </c>
      <c r="B7712" s="260">
        <v>341.5</v>
      </c>
      <c r="C7712" s="260">
        <v>342.57998700000002</v>
      </c>
      <c r="D7712" s="260">
        <v>340.60000600000001</v>
      </c>
      <c r="E7712" s="260">
        <v>342</v>
      </c>
      <c r="F7712" s="261">
        <v>342</v>
      </c>
      <c r="G7712" s="260">
        <v>142300000</v>
      </c>
      <c r="H7712" s="263">
        <f t="shared" si="120"/>
        <v>1.4641288433382138E-3</v>
      </c>
      <c r="I7712" s="262"/>
      <c r="J7712" s="266">
        <v>7710</v>
      </c>
      <c r="K7712">
        <v>1.4641288433382138E-3</v>
      </c>
      <c r="L7712" s="267">
        <v>3.5328120773601521E-2</v>
      </c>
    </row>
    <row r="7713" spans="1:12" ht="14.4" x14ac:dyDescent="0.3">
      <c r="A7713" s="8">
        <v>32959</v>
      </c>
      <c r="B7713" s="260">
        <v>337.63000499999998</v>
      </c>
      <c r="C7713" s="260">
        <v>341.5</v>
      </c>
      <c r="D7713" s="260">
        <v>337.02999899999998</v>
      </c>
      <c r="E7713" s="260">
        <v>341.5</v>
      </c>
      <c r="F7713" s="261">
        <v>341.5</v>
      </c>
      <c r="G7713" s="260">
        <v>131610000</v>
      </c>
      <c r="H7713" s="263">
        <f t="shared" si="120"/>
        <v>1.1462236598314232E-2</v>
      </c>
      <c r="I7713" s="262"/>
      <c r="J7713" s="266">
        <v>7711</v>
      </c>
      <c r="K7713">
        <v>1.1462236598314232E-2</v>
      </c>
      <c r="L7713" s="267">
        <v>3.5410740579573552E-2</v>
      </c>
    </row>
    <row r="7714" spans="1:12" ht="14.4" x14ac:dyDescent="0.3">
      <c r="A7714" s="8">
        <v>32958</v>
      </c>
      <c r="B7714" s="260">
        <v>337.22000100000002</v>
      </c>
      <c r="C7714" s="260">
        <v>339.73998999999998</v>
      </c>
      <c r="D7714" s="260">
        <v>337.22000100000002</v>
      </c>
      <c r="E7714" s="260">
        <v>337.63000499999998</v>
      </c>
      <c r="F7714" s="261">
        <v>337.63000499999998</v>
      </c>
      <c r="G7714" s="260">
        <v>116110000</v>
      </c>
      <c r="H7714" s="263">
        <f t="shared" si="120"/>
        <v>1.2158353561002393E-3</v>
      </c>
      <c r="I7714" s="262"/>
      <c r="J7714" s="266">
        <v>7712</v>
      </c>
      <c r="K7714">
        <v>1.2158353561002393E-3</v>
      </c>
      <c r="L7714" s="267">
        <v>3.5426641174489841E-2</v>
      </c>
    </row>
    <row r="7715" spans="1:12" ht="14.4" x14ac:dyDescent="0.3">
      <c r="A7715" s="8">
        <v>32955</v>
      </c>
      <c r="B7715" s="260">
        <v>335.69000199999999</v>
      </c>
      <c r="C7715" s="260">
        <v>337.57998700000002</v>
      </c>
      <c r="D7715" s="260">
        <v>335.69000199999999</v>
      </c>
      <c r="E7715" s="260">
        <v>337.22000100000002</v>
      </c>
      <c r="F7715" s="261">
        <v>337.22000100000002</v>
      </c>
      <c r="G7715" s="260">
        <v>132070000</v>
      </c>
      <c r="H7715" s="263">
        <f t="shared" si="120"/>
        <v>4.5577735139101109E-3</v>
      </c>
      <c r="I7715" s="262"/>
      <c r="J7715" s="266">
        <v>7713</v>
      </c>
      <c r="K7715">
        <v>4.5577735139101109E-3</v>
      </c>
      <c r="L7715" s="267">
        <v>3.5896351976201044E-2</v>
      </c>
    </row>
    <row r="7716" spans="1:12" ht="14.4" x14ac:dyDescent="0.3">
      <c r="A7716" s="8">
        <v>32954</v>
      </c>
      <c r="B7716" s="260">
        <v>339.73998999999998</v>
      </c>
      <c r="C7716" s="260">
        <v>339.76998900000001</v>
      </c>
      <c r="D7716" s="260">
        <v>333.61999500000002</v>
      </c>
      <c r="E7716" s="260">
        <v>335.69000199999999</v>
      </c>
      <c r="F7716" s="261">
        <v>335.69000199999999</v>
      </c>
      <c r="G7716" s="260">
        <v>175930000</v>
      </c>
      <c r="H7716" s="263">
        <f t="shared" si="120"/>
        <v>-1.1920845703209637E-2</v>
      </c>
      <c r="I7716" s="262"/>
      <c r="J7716" s="266">
        <v>7714</v>
      </c>
      <c r="K7716">
        <v>-1.1920845703209637E-2</v>
      </c>
      <c r="L7716" s="267">
        <v>3.6499416789100035E-2</v>
      </c>
    </row>
    <row r="7717" spans="1:12" ht="14.4" x14ac:dyDescent="0.3">
      <c r="A7717" s="8">
        <v>32953</v>
      </c>
      <c r="B7717" s="260">
        <v>341.57000699999998</v>
      </c>
      <c r="C7717" s="260">
        <v>342.33999599999999</v>
      </c>
      <c r="D7717" s="260">
        <v>339.55999800000001</v>
      </c>
      <c r="E7717" s="260">
        <v>339.73998999999998</v>
      </c>
      <c r="F7717" s="261">
        <v>339.73998999999998</v>
      </c>
      <c r="G7717" s="260">
        <v>130990000</v>
      </c>
      <c r="H7717" s="263">
        <f t="shared" si="120"/>
        <v>-5.3576630339208856E-3</v>
      </c>
      <c r="I7717" s="262"/>
      <c r="J7717" s="266">
        <v>7715</v>
      </c>
      <c r="K7717">
        <v>-5.3576630339208856E-3</v>
      </c>
      <c r="L7717" s="267">
        <v>3.6729986024276816E-2</v>
      </c>
    </row>
    <row r="7718" spans="1:12" ht="14.4" x14ac:dyDescent="0.3">
      <c r="A7718" s="8">
        <v>32952</v>
      </c>
      <c r="B7718" s="260">
        <v>343.52999899999998</v>
      </c>
      <c r="C7718" s="260">
        <v>344.48998999999998</v>
      </c>
      <c r="D7718" s="260">
        <v>340.86999500000002</v>
      </c>
      <c r="E7718" s="260">
        <v>341.57000699999998</v>
      </c>
      <c r="F7718" s="261">
        <v>341.57000699999998</v>
      </c>
      <c r="G7718" s="260">
        <v>177320000</v>
      </c>
      <c r="H7718" s="263">
        <f t="shared" si="120"/>
        <v>-5.7054464113918619E-3</v>
      </c>
      <c r="I7718" s="262"/>
      <c r="J7718" s="266">
        <v>7716</v>
      </c>
      <c r="K7718">
        <v>-5.7054464113918619E-3</v>
      </c>
      <c r="L7718" s="267">
        <v>3.7129843789039503E-2</v>
      </c>
    </row>
    <row r="7719" spans="1:12" ht="14.4" x14ac:dyDescent="0.3">
      <c r="A7719" s="8">
        <v>32951</v>
      </c>
      <c r="B7719" s="260">
        <v>341.91000400000001</v>
      </c>
      <c r="C7719" s="260">
        <v>343.76001000000002</v>
      </c>
      <c r="D7719" s="260">
        <v>339.11999500000002</v>
      </c>
      <c r="E7719" s="260">
        <v>343.52999899999998</v>
      </c>
      <c r="F7719" s="261">
        <v>343.52999899999998</v>
      </c>
      <c r="G7719" s="260">
        <v>142300000</v>
      </c>
      <c r="H7719" s="263">
        <f t="shared" si="120"/>
        <v>4.7380742916196166E-3</v>
      </c>
      <c r="I7719" s="262"/>
      <c r="J7719" s="266">
        <v>7717</v>
      </c>
      <c r="K7719">
        <v>4.7380742916196166E-3</v>
      </c>
      <c r="L7719" s="267">
        <v>3.7321654536542154E-2</v>
      </c>
    </row>
    <row r="7720" spans="1:12" ht="14.4" x14ac:dyDescent="0.3">
      <c r="A7720" s="8">
        <v>32948</v>
      </c>
      <c r="B7720" s="260">
        <v>338.07000699999998</v>
      </c>
      <c r="C7720" s="260">
        <v>341.91000400000001</v>
      </c>
      <c r="D7720" s="260">
        <v>338.07000699999998</v>
      </c>
      <c r="E7720" s="260">
        <v>341.91000400000001</v>
      </c>
      <c r="F7720" s="261">
        <v>341.91000400000001</v>
      </c>
      <c r="G7720" s="260">
        <v>222520000</v>
      </c>
      <c r="H7720" s="263">
        <f t="shared" si="120"/>
        <v>1.1358585264856221E-2</v>
      </c>
      <c r="I7720" s="262"/>
      <c r="J7720" s="266">
        <v>7718</v>
      </c>
      <c r="K7720">
        <v>1.1358585264856221E-2</v>
      </c>
      <c r="L7720" s="267">
        <v>3.7503917498060112E-2</v>
      </c>
    </row>
    <row r="7721" spans="1:12" ht="14.4" x14ac:dyDescent="0.3">
      <c r="A7721" s="8">
        <v>32947</v>
      </c>
      <c r="B7721" s="260">
        <v>336.86999500000002</v>
      </c>
      <c r="C7721" s="260">
        <v>338.91000400000001</v>
      </c>
      <c r="D7721" s="260">
        <v>336.86999500000002</v>
      </c>
      <c r="E7721" s="260">
        <v>338.07000699999998</v>
      </c>
      <c r="F7721" s="261">
        <v>338.07000699999998</v>
      </c>
      <c r="G7721" s="260">
        <v>144410000</v>
      </c>
      <c r="H7721" s="263">
        <f t="shared" si="120"/>
        <v>3.5622406798205886E-3</v>
      </c>
      <c r="I7721" s="262"/>
      <c r="J7721" s="266">
        <v>7719</v>
      </c>
      <c r="K7721">
        <v>3.5622406798205886E-3</v>
      </c>
      <c r="L7721" s="267">
        <v>3.8053257583302469E-2</v>
      </c>
    </row>
    <row r="7722" spans="1:12" ht="14.4" x14ac:dyDescent="0.3">
      <c r="A7722" s="8">
        <v>32946</v>
      </c>
      <c r="B7722" s="260">
        <v>336</v>
      </c>
      <c r="C7722" s="260">
        <v>337.63000499999998</v>
      </c>
      <c r="D7722" s="260">
        <v>334.92999300000002</v>
      </c>
      <c r="E7722" s="260">
        <v>336.86999500000002</v>
      </c>
      <c r="F7722" s="261">
        <v>336.86999500000002</v>
      </c>
      <c r="G7722" s="260">
        <v>145060000</v>
      </c>
      <c r="H7722" s="263">
        <f t="shared" si="120"/>
        <v>2.5892708333333844E-3</v>
      </c>
      <c r="I7722" s="262"/>
      <c r="J7722" s="266">
        <v>7720</v>
      </c>
      <c r="K7722">
        <v>2.5892708333333844E-3</v>
      </c>
      <c r="L7722" s="267">
        <v>3.838734887770217E-2</v>
      </c>
    </row>
    <row r="7723" spans="1:12" ht="14.4" x14ac:dyDescent="0.3">
      <c r="A7723" s="8">
        <v>32945</v>
      </c>
      <c r="B7723" s="260">
        <v>338.67001299999998</v>
      </c>
      <c r="C7723" s="260">
        <v>338.67001299999998</v>
      </c>
      <c r="D7723" s="260">
        <v>335.35998499999999</v>
      </c>
      <c r="E7723" s="260">
        <v>336</v>
      </c>
      <c r="F7723" s="261">
        <v>336</v>
      </c>
      <c r="G7723" s="260">
        <v>145440000</v>
      </c>
      <c r="H7723" s="263">
        <f t="shared" si="120"/>
        <v>-7.8838187542750737E-3</v>
      </c>
      <c r="I7723" s="262"/>
      <c r="J7723" s="266">
        <v>7721</v>
      </c>
      <c r="K7723">
        <v>-7.8838187542750737E-3</v>
      </c>
      <c r="L7723" s="267">
        <v>3.8630264791620295E-2</v>
      </c>
    </row>
    <row r="7724" spans="1:12" ht="14.4" x14ac:dyDescent="0.3">
      <c r="A7724" s="8">
        <v>32944</v>
      </c>
      <c r="B7724" s="260">
        <v>337.92999300000002</v>
      </c>
      <c r="C7724" s="260">
        <v>339.07998700000002</v>
      </c>
      <c r="D7724" s="260">
        <v>336.14001500000001</v>
      </c>
      <c r="E7724" s="260">
        <v>338.67001299999998</v>
      </c>
      <c r="F7724" s="261">
        <v>338.67001299999998</v>
      </c>
      <c r="G7724" s="260">
        <v>114790000</v>
      </c>
      <c r="H7724" s="263">
        <f t="shared" si="120"/>
        <v>2.1898618510608455E-3</v>
      </c>
      <c r="I7724" s="262"/>
      <c r="J7724" s="266">
        <v>7722</v>
      </c>
      <c r="K7724">
        <v>2.1898618510608455E-3</v>
      </c>
      <c r="L7724" s="267">
        <v>3.8890404263654643E-2</v>
      </c>
    </row>
    <row r="7725" spans="1:12" ht="14.4" x14ac:dyDescent="0.3">
      <c r="A7725" s="8">
        <v>32941</v>
      </c>
      <c r="B7725" s="260">
        <v>340.11999500000002</v>
      </c>
      <c r="C7725" s="260">
        <v>340.26998900000001</v>
      </c>
      <c r="D7725" s="260">
        <v>336.83999599999999</v>
      </c>
      <c r="E7725" s="260">
        <v>337.92999300000002</v>
      </c>
      <c r="F7725" s="261">
        <v>337.92999300000002</v>
      </c>
      <c r="G7725" s="260">
        <v>150410000</v>
      </c>
      <c r="H7725" s="263">
        <f t="shared" si="120"/>
        <v>-6.8768803469176501E-3</v>
      </c>
      <c r="I7725" s="262"/>
      <c r="J7725" s="266">
        <v>7723</v>
      </c>
      <c r="K7725">
        <v>-6.8768803469176501E-3</v>
      </c>
      <c r="L7725" s="267">
        <v>3.8921688135375859E-2</v>
      </c>
    </row>
    <row r="7726" spans="1:12" ht="14.4" x14ac:dyDescent="0.3">
      <c r="A7726" s="8">
        <v>32940</v>
      </c>
      <c r="B7726" s="260">
        <v>336.95001200000002</v>
      </c>
      <c r="C7726" s="260">
        <v>340.66000400000001</v>
      </c>
      <c r="D7726" s="260">
        <v>336.95001200000002</v>
      </c>
      <c r="E7726" s="260">
        <v>340.26998900000001</v>
      </c>
      <c r="F7726" s="261">
        <v>340.26998900000001</v>
      </c>
      <c r="G7726" s="260">
        <v>170900000</v>
      </c>
      <c r="H7726" s="263">
        <f t="shared" si="120"/>
        <v>9.853025320562963E-3</v>
      </c>
      <c r="I7726" s="262"/>
      <c r="J7726" s="266">
        <v>7724</v>
      </c>
      <c r="K7726">
        <v>9.853025320562963E-3</v>
      </c>
      <c r="L7726" s="267">
        <v>3.8983251675087024E-2</v>
      </c>
    </row>
    <row r="7727" spans="1:12" ht="14.4" x14ac:dyDescent="0.3">
      <c r="A7727" s="8">
        <v>32939</v>
      </c>
      <c r="B7727" s="260">
        <v>337.92999300000002</v>
      </c>
      <c r="C7727" s="260">
        <v>338.83999599999999</v>
      </c>
      <c r="D7727" s="260">
        <v>336.32998700000002</v>
      </c>
      <c r="E7727" s="260">
        <v>336.95001200000002</v>
      </c>
      <c r="F7727" s="261">
        <v>336.95001200000002</v>
      </c>
      <c r="G7727" s="260">
        <v>163580000</v>
      </c>
      <c r="H7727" s="263">
        <f t="shared" si="120"/>
        <v>-2.8999527129869446E-3</v>
      </c>
      <c r="I7727" s="262"/>
      <c r="J7727" s="266">
        <v>7725</v>
      </c>
      <c r="K7727">
        <v>-2.8999527129869446E-3</v>
      </c>
      <c r="L7727" s="267">
        <v>3.9033859095586231E-2</v>
      </c>
    </row>
    <row r="7728" spans="1:12" ht="14.4" x14ac:dyDescent="0.3">
      <c r="A7728" s="8">
        <v>32938</v>
      </c>
      <c r="B7728" s="260">
        <v>333.73998999999998</v>
      </c>
      <c r="C7728" s="260">
        <v>337.92999300000002</v>
      </c>
      <c r="D7728" s="260">
        <v>333.57000699999998</v>
      </c>
      <c r="E7728" s="260">
        <v>337.92999300000002</v>
      </c>
      <c r="F7728" s="261">
        <v>337.92999300000002</v>
      </c>
      <c r="G7728" s="260">
        <v>143640000</v>
      </c>
      <c r="H7728" s="263">
        <f t="shared" si="120"/>
        <v>1.2554692651605963E-2</v>
      </c>
      <c r="I7728" s="262"/>
      <c r="J7728" s="266">
        <v>7726</v>
      </c>
      <c r="K7728">
        <v>1.2554692651605963E-2</v>
      </c>
      <c r="L7728" s="267">
        <v>3.9058643476959115E-2</v>
      </c>
    </row>
    <row r="7729" spans="1:12" ht="14.4" x14ac:dyDescent="0.3">
      <c r="A7729" s="8">
        <v>32937</v>
      </c>
      <c r="B7729" s="260">
        <v>335.540009</v>
      </c>
      <c r="C7729" s="260">
        <v>336.38000499999998</v>
      </c>
      <c r="D7729" s="260">
        <v>333.48998999999998</v>
      </c>
      <c r="E7729" s="260">
        <v>333.73998999999998</v>
      </c>
      <c r="F7729" s="261">
        <v>333.73998999999998</v>
      </c>
      <c r="G7729" s="260">
        <v>140110000</v>
      </c>
      <c r="H7729" s="263">
        <f t="shared" si="120"/>
        <v>-5.3645435766797641E-3</v>
      </c>
      <c r="I7729" s="262"/>
      <c r="J7729" s="266">
        <v>7727</v>
      </c>
      <c r="K7729">
        <v>-5.3645435766797641E-3</v>
      </c>
      <c r="L7729" s="267">
        <v>3.9940671054391891E-2</v>
      </c>
    </row>
    <row r="7730" spans="1:12" ht="14.4" x14ac:dyDescent="0.3">
      <c r="A7730" s="8">
        <v>32934</v>
      </c>
      <c r="B7730" s="260">
        <v>332.73998999999998</v>
      </c>
      <c r="C7730" s="260">
        <v>335.540009</v>
      </c>
      <c r="D7730" s="260">
        <v>332.72000100000002</v>
      </c>
      <c r="E7730" s="260">
        <v>335.540009</v>
      </c>
      <c r="F7730" s="261">
        <v>335.540009</v>
      </c>
      <c r="G7730" s="260">
        <v>164330000</v>
      </c>
      <c r="H7730" s="263">
        <f t="shared" si="120"/>
        <v>8.4150360165606199E-3</v>
      </c>
      <c r="I7730" s="262"/>
      <c r="J7730" s="266">
        <v>7728</v>
      </c>
      <c r="K7730">
        <v>8.4150360165606199E-3</v>
      </c>
      <c r="L7730" s="267">
        <v>4.0022989450659074E-2</v>
      </c>
    </row>
    <row r="7731" spans="1:12" ht="14.4" x14ac:dyDescent="0.3">
      <c r="A7731" s="8">
        <v>32933</v>
      </c>
      <c r="B7731" s="260">
        <v>331.89001500000001</v>
      </c>
      <c r="C7731" s="260">
        <v>334.39999399999999</v>
      </c>
      <c r="D7731" s="260">
        <v>331.07998700000002</v>
      </c>
      <c r="E7731" s="260">
        <v>332.73998999999998</v>
      </c>
      <c r="F7731" s="261">
        <v>332.73998999999998</v>
      </c>
      <c r="G7731" s="260">
        <v>157930000</v>
      </c>
      <c r="H7731" s="263">
        <f t="shared" si="120"/>
        <v>2.561014075702073E-3</v>
      </c>
      <c r="I7731" s="262"/>
      <c r="J7731" s="266">
        <v>7729</v>
      </c>
      <c r="K7731">
        <v>2.561014075702073E-3</v>
      </c>
      <c r="L7731" s="267">
        <v>4.0047016114911259E-2</v>
      </c>
    </row>
    <row r="7732" spans="1:12" ht="14.4" x14ac:dyDescent="0.3">
      <c r="A7732" s="8">
        <v>32932</v>
      </c>
      <c r="B7732" s="260">
        <v>330.26001000000002</v>
      </c>
      <c r="C7732" s="260">
        <v>333.48001099999999</v>
      </c>
      <c r="D7732" s="260">
        <v>330.16000400000001</v>
      </c>
      <c r="E7732" s="260">
        <v>331.89001500000001</v>
      </c>
      <c r="F7732" s="261">
        <v>331.89001500000001</v>
      </c>
      <c r="G7732" s="260">
        <v>184400000</v>
      </c>
      <c r="H7732" s="263">
        <f t="shared" si="120"/>
        <v>4.9355203495572552E-3</v>
      </c>
      <c r="I7732" s="262"/>
      <c r="J7732" s="266">
        <v>7730</v>
      </c>
      <c r="K7732">
        <v>4.9355203495572552E-3</v>
      </c>
      <c r="L7732" s="267">
        <v>4.0103315241203225E-2</v>
      </c>
    </row>
    <row r="7733" spans="1:12" ht="14.4" x14ac:dyDescent="0.3">
      <c r="A7733" s="8">
        <v>32931</v>
      </c>
      <c r="B7733" s="260">
        <v>328.67999300000002</v>
      </c>
      <c r="C7733" s="260">
        <v>331.94000199999999</v>
      </c>
      <c r="D7733" s="260">
        <v>328.47000100000002</v>
      </c>
      <c r="E7733" s="260">
        <v>330.26001000000002</v>
      </c>
      <c r="F7733" s="261">
        <v>330.26001000000002</v>
      </c>
      <c r="G7733" s="260">
        <v>152590000</v>
      </c>
      <c r="H7733" s="263">
        <f t="shared" si="120"/>
        <v>4.8376698120008886E-3</v>
      </c>
      <c r="I7733" s="262"/>
      <c r="J7733" s="266">
        <v>7731</v>
      </c>
      <c r="K7733">
        <v>4.8376698120008886E-3</v>
      </c>
      <c r="L7733" s="267">
        <v>4.0256562811277527E-2</v>
      </c>
    </row>
    <row r="7734" spans="1:12" ht="14.4" x14ac:dyDescent="0.3">
      <c r="A7734" s="8">
        <v>32930</v>
      </c>
      <c r="B7734" s="260">
        <v>324.16000400000001</v>
      </c>
      <c r="C7734" s="260">
        <v>328.67001299999998</v>
      </c>
      <c r="D7734" s="260">
        <v>323.98001099999999</v>
      </c>
      <c r="E7734" s="260">
        <v>328.67001299999998</v>
      </c>
      <c r="F7734" s="261">
        <v>328.67001299999998</v>
      </c>
      <c r="G7734" s="260">
        <v>148900000</v>
      </c>
      <c r="H7734" s="263">
        <f t="shared" si="120"/>
        <v>1.3944220526501046E-2</v>
      </c>
      <c r="I7734" s="262"/>
      <c r="J7734" s="266">
        <v>7732</v>
      </c>
      <c r="K7734">
        <v>1.3944220526501046E-2</v>
      </c>
      <c r="L7734" s="267">
        <v>4.0728631489033842E-2</v>
      </c>
    </row>
    <row r="7735" spans="1:12" ht="14.4" x14ac:dyDescent="0.3">
      <c r="A7735" s="8">
        <v>32927</v>
      </c>
      <c r="B7735" s="260">
        <v>325.70001200000002</v>
      </c>
      <c r="C7735" s="260">
        <v>326.14999399999999</v>
      </c>
      <c r="D7735" s="260">
        <v>322.10000600000001</v>
      </c>
      <c r="E7735" s="260">
        <v>324.14999399999999</v>
      </c>
      <c r="F7735" s="261">
        <v>324.14999399999999</v>
      </c>
      <c r="G7735" s="260">
        <v>148490000</v>
      </c>
      <c r="H7735" s="263">
        <f t="shared" si="120"/>
        <v>-4.7590357472876684E-3</v>
      </c>
      <c r="I7735" s="262"/>
      <c r="J7735" s="266">
        <v>7733</v>
      </c>
      <c r="K7735">
        <v>-4.7590357472876684E-3</v>
      </c>
      <c r="L7735" s="267">
        <v>4.0825843412925736E-2</v>
      </c>
    </row>
    <row r="7736" spans="1:12" ht="14.4" x14ac:dyDescent="0.3">
      <c r="A7736" s="8">
        <v>32926</v>
      </c>
      <c r="B7736" s="260">
        <v>327.67001299999998</v>
      </c>
      <c r="C7736" s="260">
        <v>330.98001099999999</v>
      </c>
      <c r="D7736" s="260">
        <v>325.70001200000002</v>
      </c>
      <c r="E7736" s="260">
        <v>325.70001200000002</v>
      </c>
      <c r="F7736" s="261">
        <v>325.70001200000002</v>
      </c>
      <c r="G7736" s="260">
        <v>184320000</v>
      </c>
      <c r="H7736" s="263">
        <f t="shared" si="120"/>
        <v>-6.0121491800959152E-3</v>
      </c>
      <c r="I7736" s="262"/>
      <c r="J7736" s="266">
        <v>7734</v>
      </c>
      <c r="K7736">
        <v>-6.0121491800959152E-3</v>
      </c>
      <c r="L7736" s="267">
        <v>4.1729197328625997E-2</v>
      </c>
    </row>
    <row r="7737" spans="1:12" ht="14.4" x14ac:dyDescent="0.3">
      <c r="A7737" s="8">
        <v>32925</v>
      </c>
      <c r="B7737" s="260">
        <v>327.91000400000001</v>
      </c>
      <c r="C7737" s="260">
        <v>328.17001299999998</v>
      </c>
      <c r="D7737" s="260">
        <v>324.47000100000002</v>
      </c>
      <c r="E7737" s="260">
        <v>327.67001299999998</v>
      </c>
      <c r="F7737" s="261">
        <v>327.67001299999998</v>
      </c>
      <c r="G7737" s="260">
        <v>159240000</v>
      </c>
      <c r="H7737" s="263">
        <f t="shared" si="120"/>
        <v>-9.7556940685901547E-4</v>
      </c>
      <c r="I7737" s="262"/>
      <c r="J7737" s="266">
        <v>7735</v>
      </c>
      <c r="K7737">
        <v>-9.7556940685901547E-4</v>
      </c>
      <c r="L7737" s="267">
        <v>4.2202590777125987E-2</v>
      </c>
    </row>
    <row r="7738" spans="1:12" ht="14.4" x14ac:dyDescent="0.3">
      <c r="A7738" s="8">
        <v>32924</v>
      </c>
      <c r="B7738" s="260">
        <v>332.72000100000002</v>
      </c>
      <c r="C7738" s="260">
        <v>332.72000100000002</v>
      </c>
      <c r="D7738" s="260">
        <v>326.26001000000002</v>
      </c>
      <c r="E7738" s="260">
        <v>327.98998999999998</v>
      </c>
      <c r="F7738" s="261">
        <v>327.98998999999998</v>
      </c>
      <c r="G7738" s="260">
        <v>147300000</v>
      </c>
      <c r="H7738" s="263">
        <f t="shared" si="120"/>
        <v>-1.4216190748328493E-2</v>
      </c>
      <c r="I7738" s="262"/>
      <c r="J7738" s="266">
        <v>7736</v>
      </c>
      <c r="K7738">
        <v>-1.4216190748328493E-2</v>
      </c>
      <c r="L7738" s="267">
        <v>4.240953706550913E-2</v>
      </c>
    </row>
    <row r="7739" spans="1:12" ht="14.4" x14ac:dyDescent="0.3">
      <c r="A7739" s="8">
        <v>32920</v>
      </c>
      <c r="B7739" s="260">
        <v>334.89001500000001</v>
      </c>
      <c r="C7739" s="260">
        <v>335.64001500000001</v>
      </c>
      <c r="D7739" s="260">
        <v>332.42001299999998</v>
      </c>
      <c r="E7739" s="260">
        <v>332.72000100000002</v>
      </c>
      <c r="F7739" s="261">
        <v>332.72000100000002</v>
      </c>
      <c r="G7739" s="260">
        <v>166840000</v>
      </c>
      <c r="H7739" s="263">
        <f t="shared" si="120"/>
        <v>-6.4797811305302147E-3</v>
      </c>
      <c r="I7739" s="262"/>
      <c r="J7739" s="266">
        <v>7737</v>
      </c>
      <c r="K7739">
        <v>-6.4797811305302147E-3</v>
      </c>
      <c r="L7739" s="267">
        <v>4.2507451590917796E-2</v>
      </c>
    </row>
    <row r="7740" spans="1:12" ht="14.4" x14ac:dyDescent="0.3">
      <c r="A7740" s="8">
        <v>32919</v>
      </c>
      <c r="B7740" s="260">
        <v>332.01001000000002</v>
      </c>
      <c r="C7740" s="260">
        <v>335.209991</v>
      </c>
      <c r="D7740" s="260">
        <v>331.60998499999999</v>
      </c>
      <c r="E7740" s="260">
        <v>334.89001500000001</v>
      </c>
      <c r="F7740" s="261">
        <v>334.89001500000001</v>
      </c>
      <c r="G7740" s="260">
        <v>174620000</v>
      </c>
      <c r="H7740" s="263">
        <f t="shared" si="120"/>
        <v>8.6744523154587503E-3</v>
      </c>
      <c r="I7740" s="262"/>
      <c r="J7740" s="266">
        <v>7738</v>
      </c>
      <c r="K7740">
        <v>8.6744523154587503E-3</v>
      </c>
      <c r="L7740" s="267">
        <v>4.3315307654517757E-2</v>
      </c>
    </row>
    <row r="7741" spans="1:12" ht="14.4" x14ac:dyDescent="0.3">
      <c r="A7741" s="8">
        <v>32918</v>
      </c>
      <c r="B7741" s="260">
        <v>331.01998900000001</v>
      </c>
      <c r="C7741" s="260">
        <v>333.20001200000002</v>
      </c>
      <c r="D7741" s="260">
        <v>330.64001500000001</v>
      </c>
      <c r="E7741" s="260">
        <v>332.01001000000002</v>
      </c>
      <c r="F7741" s="261">
        <v>332.01001000000002</v>
      </c>
      <c r="G7741" s="260">
        <v>138530000</v>
      </c>
      <c r="H7741" s="263">
        <f t="shared" si="120"/>
        <v>2.9908193852305788E-3</v>
      </c>
      <c r="I7741" s="262"/>
      <c r="J7741" s="266">
        <v>7739</v>
      </c>
      <c r="K7741">
        <v>2.9908193852305788E-3</v>
      </c>
      <c r="L7741" s="267">
        <v>4.3341774271546285E-2</v>
      </c>
    </row>
    <row r="7742" spans="1:12" ht="14.4" x14ac:dyDescent="0.3">
      <c r="A7742" s="8">
        <v>32917</v>
      </c>
      <c r="B7742" s="260">
        <v>330.07998700000002</v>
      </c>
      <c r="C7742" s="260">
        <v>331.60998499999999</v>
      </c>
      <c r="D7742" s="260">
        <v>327.92001299999998</v>
      </c>
      <c r="E7742" s="260">
        <v>331.01998900000001</v>
      </c>
      <c r="F7742" s="261">
        <v>331.01998900000001</v>
      </c>
      <c r="G7742" s="260">
        <v>144490000</v>
      </c>
      <c r="H7742" s="263">
        <f t="shared" si="120"/>
        <v>2.8478006453629455E-3</v>
      </c>
      <c r="I7742" s="262"/>
      <c r="J7742" s="266">
        <v>7740</v>
      </c>
      <c r="K7742">
        <v>2.8478006453629455E-3</v>
      </c>
      <c r="L7742" s="267">
        <v>4.3491244953237813E-2</v>
      </c>
    </row>
    <row r="7743" spans="1:12" ht="14.4" x14ac:dyDescent="0.3">
      <c r="A7743" s="8">
        <v>32916</v>
      </c>
      <c r="B7743" s="260">
        <v>333.61999500000002</v>
      </c>
      <c r="C7743" s="260">
        <v>333.61999500000002</v>
      </c>
      <c r="D7743" s="260">
        <v>329.97000100000002</v>
      </c>
      <c r="E7743" s="260">
        <v>330.07998700000002</v>
      </c>
      <c r="F7743" s="261">
        <v>330.07998700000002</v>
      </c>
      <c r="G7743" s="260">
        <v>118390000</v>
      </c>
      <c r="H7743" s="263">
        <f t="shared" si="120"/>
        <v>-1.0610898786207345E-2</v>
      </c>
      <c r="I7743" s="262"/>
      <c r="J7743" s="266">
        <v>7741</v>
      </c>
      <c r="K7743">
        <v>-1.0610898786207345E-2</v>
      </c>
      <c r="L7743" s="267">
        <v>4.3679982778155532E-2</v>
      </c>
    </row>
    <row r="7744" spans="1:12" ht="14.4" x14ac:dyDescent="0.3">
      <c r="A7744" s="8">
        <v>32913</v>
      </c>
      <c r="B7744" s="260">
        <v>333.01998900000001</v>
      </c>
      <c r="C7744" s="260">
        <v>334.60000600000001</v>
      </c>
      <c r="D7744" s="260">
        <v>332.41000400000001</v>
      </c>
      <c r="E7744" s="260">
        <v>333.61999500000002</v>
      </c>
      <c r="F7744" s="261">
        <v>333.61999500000002</v>
      </c>
      <c r="G7744" s="260">
        <v>146910000</v>
      </c>
      <c r="H7744" s="263">
        <f t="shared" si="120"/>
        <v>1.9822321535322689E-3</v>
      </c>
      <c r="I7744" s="262"/>
      <c r="J7744" s="266">
        <v>7742</v>
      </c>
      <c r="K7744">
        <v>1.9822321535322689E-3</v>
      </c>
      <c r="L7744" s="267">
        <v>4.3974123919891861E-2</v>
      </c>
    </row>
    <row r="7745" spans="1:12" ht="14.4" x14ac:dyDescent="0.3">
      <c r="A7745" s="8">
        <v>32912</v>
      </c>
      <c r="B7745" s="260">
        <v>333.75</v>
      </c>
      <c r="C7745" s="260">
        <v>336.08999599999999</v>
      </c>
      <c r="D7745" s="260">
        <v>332</v>
      </c>
      <c r="E7745" s="260">
        <v>332.959991</v>
      </c>
      <c r="F7745" s="261">
        <v>332.959991</v>
      </c>
      <c r="G7745" s="260">
        <v>176240000</v>
      </c>
      <c r="H7745" s="263">
        <f t="shared" si="120"/>
        <v>-2.3670681647940009E-3</v>
      </c>
      <c r="I7745" s="262"/>
      <c r="J7745" s="266">
        <v>7743</v>
      </c>
      <c r="K7745">
        <v>-2.3670681647940009E-3</v>
      </c>
      <c r="L7745" s="267">
        <v>4.603922874232038E-2</v>
      </c>
    </row>
    <row r="7746" spans="1:12" ht="14.4" x14ac:dyDescent="0.3">
      <c r="A7746" s="8">
        <v>32911</v>
      </c>
      <c r="B7746" s="260">
        <v>329.66000400000001</v>
      </c>
      <c r="C7746" s="260">
        <v>333.76001000000002</v>
      </c>
      <c r="D7746" s="260">
        <v>326.54998799999998</v>
      </c>
      <c r="E7746" s="260">
        <v>333.75</v>
      </c>
      <c r="F7746" s="261">
        <v>333.75</v>
      </c>
      <c r="G7746" s="260">
        <v>186710000</v>
      </c>
      <c r="H7746" s="263">
        <f t="shared" si="120"/>
        <v>1.2406709793038723E-2</v>
      </c>
      <c r="I7746" s="262"/>
      <c r="J7746" s="266">
        <v>7744</v>
      </c>
      <c r="K7746">
        <v>1.2406709793038723E-2</v>
      </c>
      <c r="L7746" s="267">
        <v>4.6290021536367972E-2</v>
      </c>
    </row>
    <row r="7747" spans="1:12" ht="14.4" x14ac:dyDescent="0.3">
      <c r="A7747" s="8">
        <v>32910</v>
      </c>
      <c r="B7747" s="260">
        <v>331.85000600000001</v>
      </c>
      <c r="C7747" s="260">
        <v>331.85998499999999</v>
      </c>
      <c r="D7747" s="260">
        <v>328.20001200000002</v>
      </c>
      <c r="E7747" s="260">
        <v>329.66000400000001</v>
      </c>
      <c r="F7747" s="261">
        <v>329.66000400000001</v>
      </c>
      <c r="G7747" s="260">
        <v>134070000</v>
      </c>
      <c r="H7747" s="263">
        <f t="shared" si="120"/>
        <v>-6.599373091468296E-3</v>
      </c>
      <c r="I7747" s="262"/>
      <c r="J7747" s="266">
        <v>7745</v>
      </c>
      <c r="K7747">
        <v>-6.599373091468296E-3</v>
      </c>
      <c r="L7747" s="267">
        <v>4.7335541340236868E-2</v>
      </c>
    </row>
    <row r="7748" spans="1:12" ht="14.4" x14ac:dyDescent="0.3">
      <c r="A7748" s="8">
        <v>32909</v>
      </c>
      <c r="B7748" s="260">
        <v>330.92001299999998</v>
      </c>
      <c r="C7748" s="260">
        <v>332.16000400000001</v>
      </c>
      <c r="D7748" s="260">
        <v>330.45001200000002</v>
      </c>
      <c r="E7748" s="260">
        <v>331.85000600000001</v>
      </c>
      <c r="F7748" s="261">
        <v>331.85000600000001</v>
      </c>
      <c r="G7748" s="260">
        <v>130950000</v>
      </c>
      <c r="H7748" s="263">
        <f t="shared" ref="H7748:H7772" si="121">(F7748-F7749)/F7749</f>
        <v>2.8103256480895415E-3</v>
      </c>
      <c r="I7748" s="262"/>
      <c r="J7748" s="266">
        <v>7746</v>
      </c>
      <c r="K7748">
        <v>2.8103256480895415E-3</v>
      </c>
      <c r="L7748" s="267">
        <v>4.7406847809539472E-2</v>
      </c>
    </row>
    <row r="7749" spans="1:12" ht="14.4" x14ac:dyDescent="0.3">
      <c r="A7749" s="8">
        <v>32906</v>
      </c>
      <c r="B7749" s="260">
        <v>328.790009</v>
      </c>
      <c r="C7749" s="260">
        <v>332.10000600000001</v>
      </c>
      <c r="D7749" s="260">
        <v>328.08999599999999</v>
      </c>
      <c r="E7749" s="260">
        <v>330.92001299999998</v>
      </c>
      <c r="F7749" s="261">
        <v>330.92001299999998</v>
      </c>
      <c r="G7749" s="260">
        <v>164400000</v>
      </c>
      <c r="H7749" s="263">
        <f t="shared" si="121"/>
        <v>6.4783112068347104E-3</v>
      </c>
      <c r="I7749" s="262"/>
      <c r="J7749" s="266">
        <v>7747</v>
      </c>
      <c r="K7749">
        <v>6.4783112068347104E-3</v>
      </c>
      <c r="L7749" s="267">
        <v>4.7646037959766595E-2</v>
      </c>
    </row>
    <row r="7750" spans="1:12" ht="14.4" x14ac:dyDescent="0.3">
      <c r="A7750" s="8">
        <v>32905</v>
      </c>
      <c r="B7750" s="260">
        <v>329.07998700000002</v>
      </c>
      <c r="C7750" s="260">
        <v>329.85998499999999</v>
      </c>
      <c r="D7750" s="260">
        <v>327.76001000000002</v>
      </c>
      <c r="E7750" s="260">
        <v>328.790009</v>
      </c>
      <c r="F7750" s="261">
        <v>328.790009</v>
      </c>
      <c r="G7750" s="260">
        <v>154580000</v>
      </c>
      <c r="H7750" s="263">
        <f t="shared" si="121"/>
        <v>-8.8117786390947913E-4</v>
      </c>
      <c r="I7750" s="262"/>
      <c r="J7750" s="266">
        <v>7748</v>
      </c>
      <c r="K7750">
        <v>-8.8117786390947913E-4</v>
      </c>
      <c r="L7750" s="267">
        <v>4.7684904122288978E-2</v>
      </c>
    </row>
    <row r="7751" spans="1:12" ht="14.4" x14ac:dyDescent="0.3">
      <c r="A7751" s="8">
        <v>32904</v>
      </c>
      <c r="B7751" s="260">
        <v>322.98001099999999</v>
      </c>
      <c r="C7751" s="260">
        <v>329.07998700000002</v>
      </c>
      <c r="D7751" s="260">
        <v>322.98001099999999</v>
      </c>
      <c r="E7751" s="260">
        <v>329.07998700000002</v>
      </c>
      <c r="F7751" s="261">
        <v>329.07998700000002</v>
      </c>
      <c r="G7751" s="260">
        <v>189660000</v>
      </c>
      <c r="H7751" s="263">
        <f t="shared" si="121"/>
        <v>1.8886543415220908E-2</v>
      </c>
      <c r="I7751" s="262"/>
      <c r="J7751" s="266">
        <v>7749</v>
      </c>
      <c r="K7751">
        <v>1.8886543415220908E-2</v>
      </c>
      <c r="L7751" s="267">
        <v>4.9396305955674777E-2</v>
      </c>
    </row>
    <row r="7752" spans="1:12" ht="14.4" x14ac:dyDescent="0.3">
      <c r="A7752" s="8">
        <v>32903</v>
      </c>
      <c r="B7752" s="260">
        <v>325.20001200000002</v>
      </c>
      <c r="C7752" s="260">
        <v>325.73001099999999</v>
      </c>
      <c r="D7752" s="260">
        <v>319.82998700000002</v>
      </c>
      <c r="E7752" s="260">
        <v>322.98001099999999</v>
      </c>
      <c r="F7752" s="261">
        <v>322.98001099999999</v>
      </c>
      <c r="G7752" s="260">
        <v>186030000</v>
      </c>
      <c r="H7752" s="263">
        <f t="shared" si="121"/>
        <v>-6.8265710888104911E-3</v>
      </c>
      <c r="I7752" s="262"/>
      <c r="J7752" s="266">
        <v>7750</v>
      </c>
      <c r="K7752">
        <v>-6.8265710888104911E-3</v>
      </c>
      <c r="L7752" s="267">
        <v>4.9593742562976224E-2</v>
      </c>
    </row>
    <row r="7753" spans="1:12" ht="14.4" x14ac:dyDescent="0.3">
      <c r="A7753" s="8">
        <v>32902</v>
      </c>
      <c r="B7753" s="260">
        <v>325.79998799999998</v>
      </c>
      <c r="C7753" s="260">
        <v>327.30999800000001</v>
      </c>
      <c r="D7753" s="260">
        <v>321.790009</v>
      </c>
      <c r="E7753" s="260">
        <v>325.20001200000002</v>
      </c>
      <c r="F7753" s="261">
        <v>325.20001200000002</v>
      </c>
      <c r="G7753" s="260">
        <v>150770000</v>
      </c>
      <c r="H7753" s="263">
        <f t="shared" si="121"/>
        <v>-1.8415470291544937E-3</v>
      </c>
      <c r="I7753" s="262"/>
      <c r="J7753" s="266">
        <v>7751</v>
      </c>
      <c r="K7753">
        <v>-1.8415470291544937E-3</v>
      </c>
      <c r="L7753" s="267">
        <v>5.009860590368969E-2</v>
      </c>
    </row>
    <row r="7754" spans="1:12" ht="14.4" x14ac:dyDescent="0.3">
      <c r="A7754" s="8">
        <v>32899</v>
      </c>
      <c r="B7754" s="260">
        <v>326.08999599999999</v>
      </c>
      <c r="C7754" s="260">
        <v>328.57998700000002</v>
      </c>
      <c r="D7754" s="260">
        <v>321.44000199999999</v>
      </c>
      <c r="E7754" s="260">
        <v>325.79998799999998</v>
      </c>
      <c r="F7754" s="261">
        <v>325.79998799999998</v>
      </c>
      <c r="G7754" s="260">
        <v>198190000</v>
      </c>
      <c r="H7754" s="263">
        <f t="shared" si="121"/>
        <v>-8.5868195278121149E-4</v>
      </c>
      <c r="I7754" s="262"/>
      <c r="J7754" s="266">
        <v>7752</v>
      </c>
      <c r="K7754">
        <v>-8.5868195278121149E-4</v>
      </c>
      <c r="L7754" s="267">
        <v>5.0898978566897041E-2</v>
      </c>
    </row>
    <row r="7755" spans="1:12" ht="14.4" x14ac:dyDescent="0.3">
      <c r="A7755" s="8">
        <v>32898</v>
      </c>
      <c r="B7755" s="260">
        <v>330.26001000000002</v>
      </c>
      <c r="C7755" s="260">
        <v>332.32998700000002</v>
      </c>
      <c r="D7755" s="260">
        <v>325.32998700000002</v>
      </c>
      <c r="E7755" s="260">
        <v>326.07998700000002</v>
      </c>
      <c r="F7755" s="261">
        <v>326.07998700000002</v>
      </c>
      <c r="G7755" s="260">
        <v>172270000</v>
      </c>
      <c r="H7755" s="263">
        <f t="shared" si="121"/>
        <v>-1.2656763984231713E-2</v>
      </c>
      <c r="I7755" s="262"/>
      <c r="J7755" s="266">
        <v>7753</v>
      </c>
      <c r="K7755">
        <v>-1.2656763984231713E-2</v>
      </c>
      <c r="L7755" s="267">
        <v>5.1152221247131834E-2</v>
      </c>
    </row>
    <row r="7756" spans="1:12" ht="14.4" x14ac:dyDescent="0.3">
      <c r="A7756" s="8">
        <v>32897</v>
      </c>
      <c r="B7756" s="260">
        <v>331.60998499999999</v>
      </c>
      <c r="C7756" s="260">
        <v>331.709991</v>
      </c>
      <c r="D7756" s="260">
        <v>324.17001299999998</v>
      </c>
      <c r="E7756" s="260">
        <v>330.26001000000002</v>
      </c>
      <c r="F7756" s="261">
        <v>330.26001000000002</v>
      </c>
      <c r="G7756" s="260">
        <v>207830000</v>
      </c>
      <c r="H7756" s="263">
        <f t="shared" si="121"/>
        <v>-4.0709721089971767E-3</v>
      </c>
      <c r="I7756" s="262"/>
      <c r="J7756" s="266">
        <v>7754</v>
      </c>
      <c r="K7756">
        <v>-4.0709721089971767E-3</v>
      </c>
      <c r="L7756" s="267">
        <v>5.1360265310197308E-2</v>
      </c>
    </row>
    <row r="7757" spans="1:12" ht="14.4" x14ac:dyDescent="0.3">
      <c r="A7757" s="8">
        <v>32896</v>
      </c>
      <c r="B7757" s="260">
        <v>330.38000499999998</v>
      </c>
      <c r="C7757" s="260">
        <v>332.76001000000002</v>
      </c>
      <c r="D7757" s="260">
        <v>328.67001299999998</v>
      </c>
      <c r="E7757" s="260">
        <v>331.60998499999999</v>
      </c>
      <c r="F7757" s="261">
        <v>331.60998499999999</v>
      </c>
      <c r="G7757" s="260">
        <v>179300000</v>
      </c>
      <c r="H7757" s="263">
        <f t="shared" si="121"/>
        <v>3.7229250601894383E-3</v>
      </c>
      <c r="I7757" s="262"/>
      <c r="J7757" s="266">
        <v>7755</v>
      </c>
      <c r="K7757">
        <v>3.7229250601894383E-3</v>
      </c>
      <c r="L7757" s="267">
        <v>5.4078131349245433E-2</v>
      </c>
    </row>
    <row r="7758" spans="1:12" ht="14.4" x14ac:dyDescent="0.3">
      <c r="A7758" s="8">
        <v>32895</v>
      </c>
      <c r="B7758" s="260">
        <v>339.14001500000001</v>
      </c>
      <c r="C7758" s="260">
        <v>339.959991</v>
      </c>
      <c r="D7758" s="260">
        <v>330.27999899999998</v>
      </c>
      <c r="E7758" s="260">
        <v>330.38000499999998</v>
      </c>
      <c r="F7758" s="261">
        <v>330.38000499999998</v>
      </c>
      <c r="G7758" s="260">
        <v>148380000</v>
      </c>
      <c r="H7758" s="263">
        <f t="shared" si="121"/>
        <v>-2.5858732581903007E-2</v>
      </c>
      <c r="I7758" s="262"/>
      <c r="J7758" s="266">
        <v>7756</v>
      </c>
      <c r="K7758">
        <v>-2.5858732581903007E-2</v>
      </c>
      <c r="L7758" s="267">
        <v>5.4174670212319559E-2</v>
      </c>
    </row>
    <row r="7759" spans="1:12" ht="14.4" x14ac:dyDescent="0.3">
      <c r="A7759" s="8">
        <v>32892</v>
      </c>
      <c r="B7759" s="260">
        <v>338.19000199999999</v>
      </c>
      <c r="C7759" s="260">
        <v>340.48001099999999</v>
      </c>
      <c r="D7759" s="260">
        <v>338.19000199999999</v>
      </c>
      <c r="E7759" s="260">
        <v>339.14999399999999</v>
      </c>
      <c r="F7759" s="261">
        <v>339.14999399999999</v>
      </c>
      <c r="G7759" s="260">
        <v>185590000</v>
      </c>
      <c r="H7759" s="263">
        <f t="shared" si="121"/>
        <v>2.8386173284921643E-3</v>
      </c>
      <c r="I7759" s="262"/>
      <c r="J7759" s="266">
        <v>7757</v>
      </c>
      <c r="K7759">
        <v>2.8386173284921643E-3</v>
      </c>
      <c r="L7759" s="267">
        <v>5.7327291352729667E-2</v>
      </c>
    </row>
    <row r="7760" spans="1:12" ht="14.4" x14ac:dyDescent="0.3">
      <c r="A7760" s="8">
        <v>32891</v>
      </c>
      <c r="B7760" s="260">
        <v>337.39999399999999</v>
      </c>
      <c r="C7760" s="260">
        <v>338.38000499999998</v>
      </c>
      <c r="D7760" s="260">
        <v>333.98001099999999</v>
      </c>
      <c r="E7760" s="260">
        <v>338.19000199999999</v>
      </c>
      <c r="F7760" s="261">
        <v>338.19000199999999</v>
      </c>
      <c r="G7760" s="260">
        <v>178590000</v>
      </c>
      <c r="H7760" s="263">
        <f t="shared" si="121"/>
        <v>2.3414582514782152E-3</v>
      </c>
      <c r="I7760" s="262"/>
      <c r="J7760" s="266">
        <v>7758</v>
      </c>
      <c r="K7760">
        <v>2.3414582514782152E-3</v>
      </c>
      <c r="L7760" s="267">
        <v>5.9954849490479314E-2</v>
      </c>
    </row>
    <row r="7761" spans="1:12" ht="14.4" x14ac:dyDescent="0.3">
      <c r="A7761" s="8">
        <v>32890</v>
      </c>
      <c r="B7761" s="260">
        <v>340.76998900000001</v>
      </c>
      <c r="C7761" s="260">
        <v>342.01001000000002</v>
      </c>
      <c r="D7761" s="260">
        <v>336.26001000000002</v>
      </c>
      <c r="E7761" s="260">
        <v>337.39999399999999</v>
      </c>
      <c r="F7761" s="261">
        <v>337.39999399999999</v>
      </c>
      <c r="G7761" s="260">
        <v>170470000</v>
      </c>
      <c r="H7761" s="263">
        <f t="shared" si="121"/>
        <v>-9.8312721936904112E-3</v>
      </c>
      <c r="I7761" s="262"/>
      <c r="J7761" s="266">
        <v>7759</v>
      </c>
      <c r="K7761">
        <v>-9.8312721936904112E-3</v>
      </c>
      <c r="L7761" s="267">
        <v>6.2414162984360901E-2</v>
      </c>
    </row>
    <row r="7762" spans="1:12" ht="14.4" x14ac:dyDescent="0.3">
      <c r="A7762" s="8">
        <v>32889</v>
      </c>
      <c r="B7762" s="260">
        <v>337</v>
      </c>
      <c r="C7762" s="260">
        <v>340.75</v>
      </c>
      <c r="D7762" s="260">
        <v>333.36999500000002</v>
      </c>
      <c r="E7762" s="260">
        <v>340.75</v>
      </c>
      <c r="F7762" s="261">
        <v>340.75</v>
      </c>
      <c r="G7762" s="260">
        <v>186070000</v>
      </c>
      <c r="H7762" s="263">
        <f t="shared" si="121"/>
        <v>1.112759643916914E-2</v>
      </c>
      <c r="I7762" s="262"/>
      <c r="J7762" s="266">
        <v>7760</v>
      </c>
      <c r="K7762">
        <v>1.112759643916914E-2</v>
      </c>
      <c r="L7762" s="267">
        <v>6.3247603627538077E-2</v>
      </c>
    </row>
    <row r="7763" spans="1:12" ht="14.4" x14ac:dyDescent="0.3">
      <c r="A7763" s="8">
        <v>32888</v>
      </c>
      <c r="B7763" s="260">
        <v>339.92999300000002</v>
      </c>
      <c r="C7763" s="260">
        <v>339.94000199999999</v>
      </c>
      <c r="D7763" s="260">
        <v>336.57000699999998</v>
      </c>
      <c r="E7763" s="260">
        <v>337</v>
      </c>
      <c r="F7763" s="261">
        <v>337</v>
      </c>
      <c r="G7763" s="260">
        <v>140590000</v>
      </c>
      <c r="H7763" s="263">
        <f t="shared" si="121"/>
        <v>-8.6194012306528775E-3</v>
      </c>
      <c r="I7763" s="262"/>
      <c r="J7763" s="266">
        <v>7761</v>
      </c>
      <c r="K7763">
        <v>-8.6194012306528775E-3</v>
      </c>
      <c r="L7763" s="267">
        <v>6.3663023300921287E-2</v>
      </c>
    </row>
    <row r="7764" spans="1:12" ht="14.4" x14ac:dyDescent="0.3">
      <c r="A7764" s="8">
        <v>32885</v>
      </c>
      <c r="B7764" s="260">
        <v>348.52999899999998</v>
      </c>
      <c r="C7764" s="260">
        <v>348.52999899999998</v>
      </c>
      <c r="D7764" s="260">
        <v>339.48998999999998</v>
      </c>
      <c r="E7764" s="260">
        <v>339.92999300000002</v>
      </c>
      <c r="F7764" s="261">
        <v>339.92999300000002</v>
      </c>
      <c r="G7764" s="260">
        <v>183880000</v>
      </c>
      <c r="H7764" s="263">
        <f t="shared" si="121"/>
        <v>-2.4675081125512963E-2</v>
      </c>
      <c r="I7764" s="262"/>
      <c r="J7764" s="266">
        <v>7762</v>
      </c>
      <c r="K7764">
        <v>-2.4675081125512963E-2</v>
      </c>
      <c r="L7764" s="267">
        <v>6.4722531808865308E-2</v>
      </c>
    </row>
    <row r="7765" spans="1:12" ht="14.4" x14ac:dyDescent="0.3">
      <c r="A7765" s="8">
        <v>32884</v>
      </c>
      <c r="B7765" s="260">
        <v>347.30999800000001</v>
      </c>
      <c r="C7765" s="260">
        <v>350.14001500000001</v>
      </c>
      <c r="D7765" s="260">
        <v>347.30999800000001</v>
      </c>
      <c r="E7765" s="260">
        <v>348.52999899999998</v>
      </c>
      <c r="F7765" s="261">
        <v>348.52999899999998</v>
      </c>
      <c r="G7765" s="260">
        <v>154390000</v>
      </c>
      <c r="H7765" s="263">
        <f t="shared" si="121"/>
        <v>3.5127148859099874E-3</v>
      </c>
      <c r="I7765" s="262"/>
      <c r="J7765" s="266">
        <v>7763</v>
      </c>
      <c r="K7765">
        <v>3.5127148859099874E-3</v>
      </c>
      <c r="L7765" s="267">
        <v>6.9212707767866394E-2</v>
      </c>
    </row>
    <row r="7766" spans="1:12" ht="14.4" x14ac:dyDescent="0.3">
      <c r="A7766" s="8">
        <v>32883</v>
      </c>
      <c r="B7766" s="260">
        <v>349.61999500000002</v>
      </c>
      <c r="C7766" s="260">
        <v>349.61999500000002</v>
      </c>
      <c r="D7766" s="260">
        <v>344.32000699999998</v>
      </c>
      <c r="E7766" s="260">
        <v>347.30999800000001</v>
      </c>
      <c r="F7766" s="261">
        <v>347.30999800000001</v>
      </c>
      <c r="G7766" s="260">
        <v>175990000</v>
      </c>
      <c r="H7766" s="263">
        <f t="shared" si="121"/>
        <v>-6.6071650164059113E-3</v>
      </c>
      <c r="I7766" s="262"/>
      <c r="J7766" s="266">
        <v>7764</v>
      </c>
      <c r="K7766">
        <v>-6.6071650164059113E-3</v>
      </c>
      <c r="L7766" s="267">
        <v>7.0331318944997945E-2</v>
      </c>
    </row>
    <row r="7767" spans="1:12" ht="14.4" x14ac:dyDescent="0.3">
      <c r="A7767" s="8">
        <v>32882</v>
      </c>
      <c r="B7767" s="260">
        <v>353.82998700000002</v>
      </c>
      <c r="C7767" s="260">
        <v>354.17001299999998</v>
      </c>
      <c r="D7767" s="260">
        <v>349.60998499999999</v>
      </c>
      <c r="E7767" s="260">
        <v>349.61999500000002</v>
      </c>
      <c r="F7767" s="261">
        <v>349.61999500000002</v>
      </c>
      <c r="G7767" s="260">
        <v>155210000</v>
      </c>
      <c r="H7767" s="263">
        <f t="shared" si="121"/>
        <v>-1.1786692370953812E-2</v>
      </c>
      <c r="I7767" s="262"/>
      <c r="J7767" s="266">
        <v>7765</v>
      </c>
      <c r="K7767">
        <v>-1.1786692370953812E-2</v>
      </c>
      <c r="L7767" s="267">
        <v>7.0757548802490508E-2</v>
      </c>
    </row>
    <row r="7768" spans="1:12" ht="14.4" x14ac:dyDescent="0.3">
      <c r="A7768" s="8">
        <v>32881</v>
      </c>
      <c r="B7768" s="260">
        <v>352.20001200000002</v>
      </c>
      <c r="C7768" s="260">
        <v>354.23998999999998</v>
      </c>
      <c r="D7768" s="260">
        <v>350.540009</v>
      </c>
      <c r="E7768" s="260">
        <v>353.790009</v>
      </c>
      <c r="F7768" s="261">
        <v>353.790009</v>
      </c>
      <c r="G7768" s="260">
        <v>140110000</v>
      </c>
      <c r="H7768" s="263">
        <f t="shared" si="121"/>
        <v>4.5144717371559387E-3</v>
      </c>
      <c r="I7768" s="262"/>
      <c r="J7768" s="266">
        <v>7766</v>
      </c>
      <c r="K7768">
        <v>4.5144717371559387E-3</v>
      </c>
      <c r="L7768" s="267">
        <v>9.2871249732820405E-2</v>
      </c>
    </row>
    <row r="7769" spans="1:12" ht="14.4" x14ac:dyDescent="0.3">
      <c r="A7769" s="8">
        <v>32878</v>
      </c>
      <c r="B7769" s="260">
        <v>355.67001299999998</v>
      </c>
      <c r="C7769" s="260">
        <v>355.67001299999998</v>
      </c>
      <c r="D7769" s="260">
        <v>351.35000600000001</v>
      </c>
      <c r="E7769" s="260">
        <v>352.20001200000002</v>
      </c>
      <c r="F7769" s="261">
        <v>352.20001200000002</v>
      </c>
      <c r="G7769" s="260">
        <v>158530000</v>
      </c>
      <c r="H7769" s="263">
        <f t="shared" si="121"/>
        <v>-9.7562371669493771E-3</v>
      </c>
      <c r="I7769" s="262"/>
      <c r="J7769" s="266">
        <v>7767</v>
      </c>
      <c r="K7769">
        <v>-9.7562371669493771E-3</v>
      </c>
      <c r="L7769" s="267">
        <v>9.3827739874460692E-2</v>
      </c>
    </row>
    <row r="7770" spans="1:12" ht="14.4" x14ac:dyDescent="0.3">
      <c r="A7770" s="8">
        <v>32877</v>
      </c>
      <c r="B7770" s="260">
        <v>358.76001000000002</v>
      </c>
      <c r="C7770" s="260">
        <v>358.76001000000002</v>
      </c>
      <c r="D7770" s="260">
        <v>352.89001500000001</v>
      </c>
      <c r="E7770" s="260">
        <v>355.67001299999998</v>
      </c>
      <c r="F7770" s="261">
        <v>355.67001299999998</v>
      </c>
      <c r="G7770" s="260">
        <v>177000000</v>
      </c>
      <c r="H7770" s="263">
        <f t="shared" si="121"/>
        <v>-8.612991732272611E-3</v>
      </c>
      <c r="I7770" s="262"/>
      <c r="J7770" s="266">
        <v>7768</v>
      </c>
      <c r="K7770">
        <v>-8.612991732272611E-3</v>
      </c>
      <c r="L7770" s="267">
        <v>0.10789005893857015</v>
      </c>
    </row>
    <row r="7771" spans="1:12" ht="14.4" x14ac:dyDescent="0.3">
      <c r="A7771" s="8">
        <v>32876</v>
      </c>
      <c r="B7771" s="260">
        <v>359.69000199999999</v>
      </c>
      <c r="C7771" s="260">
        <v>360.58999599999999</v>
      </c>
      <c r="D7771" s="260">
        <v>357.89001500000001</v>
      </c>
      <c r="E7771" s="260">
        <v>358.76001000000002</v>
      </c>
      <c r="F7771" s="261">
        <v>358.76001000000002</v>
      </c>
      <c r="G7771" s="260">
        <v>192330000</v>
      </c>
      <c r="H7771" s="263">
        <f t="shared" si="121"/>
        <v>-2.5855375318437966E-3</v>
      </c>
      <c r="I7771" s="262"/>
      <c r="J7771" s="266">
        <v>7769</v>
      </c>
      <c r="K7771">
        <v>-2.5855375318437966E-3</v>
      </c>
      <c r="L7771" s="267">
        <v>0.11580036960722705</v>
      </c>
    </row>
    <row r="7772" spans="1:12" ht="14.4" x14ac:dyDescent="0.3">
      <c r="A7772" s="8">
        <v>32875</v>
      </c>
      <c r="B7772" s="260">
        <v>353.39999399999999</v>
      </c>
      <c r="C7772" s="260">
        <v>359.69000199999999</v>
      </c>
      <c r="D7772" s="260">
        <v>351.98001099999999</v>
      </c>
      <c r="E7772" s="260">
        <v>359.69000199999999</v>
      </c>
      <c r="F7772" s="261">
        <v>359.69000199999999</v>
      </c>
      <c r="G7772" s="260">
        <v>162070000</v>
      </c>
      <c r="H7772" s="264" t="e">
        <f t="shared" si="121"/>
        <v>#DIV/0!</v>
      </c>
      <c r="I7772" s="257" t="s">
        <v>232</v>
      </c>
    </row>
  </sheetData>
  <sortState ref="L3:L7771">
    <sortCondition ref="L3"/>
  </sortState>
  <mergeCells count="5">
    <mergeCell ref="J1:J2"/>
    <mergeCell ref="Q12:V12"/>
    <mergeCell ref="Q8:V8"/>
    <mergeCell ref="A1:H1"/>
    <mergeCell ref="N7:V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7772"/>
  <sheetViews>
    <sheetView workbookViewId="0">
      <selection activeCell="T8" sqref="T8"/>
    </sheetView>
  </sheetViews>
  <sheetFormatPr defaultRowHeight="13.2" x14ac:dyDescent="0.25"/>
  <cols>
    <col min="1" max="1" width="27.5546875" bestFit="1" customWidth="1"/>
    <col min="2" max="2" width="17.5546875" customWidth="1"/>
    <col min="3" max="3" width="14.109375" bestFit="1" customWidth="1"/>
    <col min="4" max="4" width="1.6640625" customWidth="1"/>
    <col min="7" max="7" width="1.6640625" customWidth="1"/>
    <col min="9" max="9" width="12" bestFit="1" customWidth="1"/>
    <col min="10" max="10" width="13.6640625" bestFit="1" customWidth="1"/>
    <col min="11" max="11" width="6.5546875" customWidth="1"/>
  </cols>
  <sheetData>
    <row r="1" spans="1:20" ht="15" thickBot="1" x14ac:dyDescent="0.35">
      <c r="A1" s="259" t="s">
        <v>258</v>
      </c>
      <c r="B1" s="2"/>
      <c r="C1" s="2"/>
      <c r="D1" s="262"/>
      <c r="G1" s="262"/>
      <c r="H1" s="259" t="s">
        <v>272</v>
      </c>
    </row>
    <row r="2" spans="1:20" ht="15" thickBot="1" x14ac:dyDescent="0.35">
      <c r="A2" s="270" t="s">
        <v>259</v>
      </c>
      <c r="B2" s="271">
        <v>0</v>
      </c>
      <c r="C2" s="272"/>
      <c r="D2" s="262"/>
      <c r="G2" s="262"/>
    </row>
    <row r="3" spans="1:20" ht="15" thickBot="1" x14ac:dyDescent="0.35">
      <c r="A3" s="273" t="s">
        <v>257</v>
      </c>
      <c r="B3" s="274" t="e">
        <f>+VAR(#REF!)</f>
        <v>#REF!</v>
      </c>
      <c r="C3" s="275" t="e">
        <f>+B3*100</f>
        <v>#REF!</v>
      </c>
      <c r="D3" s="262"/>
      <c r="E3" s="166"/>
      <c r="G3" s="262"/>
      <c r="H3" s="270" t="s">
        <v>257</v>
      </c>
      <c r="I3" s="213" t="e">
        <f>+VAR(#REF!)</f>
        <v>#REF!</v>
      </c>
      <c r="J3" s="215" t="e">
        <f>+I3*100</f>
        <v>#REF!</v>
      </c>
    </row>
    <row r="4" spans="1:20" ht="12.75" customHeight="1" thickBot="1" x14ac:dyDescent="0.35">
      <c r="A4" s="273" t="s">
        <v>260</v>
      </c>
      <c r="B4" s="274" t="e">
        <f>+SQRT(B3)</f>
        <v>#REF!</v>
      </c>
      <c r="C4" s="276" t="e">
        <f>+SQRT(C3)</f>
        <v>#REF!</v>
      </c>
      <c r="D4" s="262"/>
      <c r="G4" s="262"/>
      <c r="H4" s="281" t="s">
        <v>260</v>
      </c>
      <c r="I4" s="221" t="e">
        <f>+SQRT(I3)</f>
        <v>#REF!</v>
      </c>
      <c r="J4" s="223" t="e">
        <f>+SQRT(J3)</f>
        <v>#REF!</v>
      </c>
      <c r="L4" s="313" t="s">
        <v>268</v>
      </c>
      <c r="M4" s="314"/>
      <c r="N4" s="314"/>
      <c r="O4" s="314"/>
      <c r="P4" s="314"/>
      <c r="Q4" s="314"/>
      <c r="R4" s="315"/>
      <c r="S4" s="268"/>
      <c r="T4" s="268"/>
    </row>
    <row r="5" spans="1:20" ht="12.75" customHeight="1" x14ac:dyDescent="0.3">
      <c r="A5" s="273" t="s">
        <v>261</v>
      </c>
      <c r="B5" s="274" t="s">
        <v>265</v>
      </c>
      <c r="C5" s="276"/>
      <c r="D5" s="262"/>
      <c r="G5" s="262"/>
      <c r="L5" s="316"/>
      <c r="M5" s="317"/>
      <c r="N5" s="317"/>
      <c r="O5" s="317"/>
      <c r="P5" s="317"/>
      <c r="Q5" s="317"/>
      <c r="R5" s="318"/>
      <c r="S5" s="268"/>
      <c r="T5" s="268"/>
    </row>
    <row r="6" spans="1:20" ht="12.75" customHeight="1" x14ac:dyDescent="0.3">
      <c r="A6" s="273" t="s">
        <v>262</v>
      </c>
      <c r="B6" s="274" t="s">
        <v>264</v>
      </c>
      <c r="C6" s="276"/>
      <c r="D6" s="262"/>
      <c r="G6" s="262"/>
      <c r="L6" s="316"/>
      <c r="M6" s="317"/>
      <c r="N6" s="317"/>
      <c r="O6" s="317"/>
      <c r="P6" s="317"/>
      <c r="Q6" s="317"/>
      <c r="R6" s="318"/>
      <c r="S6" s="268"/>
      <c r="T6" s="268"/>
    </row>
    <row r="7" spans="1:20" ht="12.75" customHeight="1" x14ac:dyDescent="0.3">
      <c r="A7" s="277" t="s">
        <v>263</v>
      </c>
      <c r="B7" s="274">
        <f ca="1">+NORMSINV(RAND())</f>
        <v>2.1484770765899297</v>
      </c>
      <c r="C7" s="276"/>
      <c r="D7" s="262"/>
      <c r="G7" s="262"/>
      <c r="H7" s="282" t="s">
        <v>273</v>
      </c>
      <c r="I7" s="2">
        <f ca="1">+NORMSINV(RAND())</f>
        <v>0.47417354642091908</v>
      </c>
      <c r="L7" s="316"/>
      <c r="M7" s="317"/>
      <c r="N7" s="317"/>
      <c r="O7" s="317"/>
      <c r="P7" s="317"/>
      <c r="Q7" s="317"/>
      <c r="R7" s="318"/>
      <c r="S7" s="268"/>
      <c r="T7" s="268"/>
    </row>
    <row r="8" spans="1:20" ht="18" customHeight="1" thickBot="1" x14ac:dyDescent="0.35">
      <c r="A8" s="278" t="s">
        <v>271</v>
      </c>
      <c r="B8" s="279">
        <v>300000000</v>
      </c>
      <c r="C8" s="280"/>
      <c r="D8" s="262"/>
      <c r="F8" s="140"/>
      <c r="G8" s="262"/>
      <c r="I8" s="19"/>
      <c r="J8" s="140"/>
      <c r="K8" s="19"/>
      <c r="L8" s="316"/>
      <c r="M8" s="317"/>
      <c r="N8" s="317"/>
      <c r="O8" s="317"/>
      <c r="P8" s="317"/>
      <c r="Q8" s="317"/>
      <c r="R8" s="318"/>
      <c r="S8" s="268"/>
      <c r="T8" s="268"/>
    </row>
    <row r="9" spans="1:20" ht="12.75" customHeight="1" x14ac:dyDescent="0.3">
      <c r="D9" s="262"/>
      <c r="E9" s="259" t="s">
        <v>258</v>
      </c>
      <c r="G9" s="262"/>
      <c r="H9" s="259" t="s">
        <v>272</v>
      </c>
      <c r="L9" s="316"/>
      <c r="M9" s="317"/>
      <c r="N9" s="317"/>
      <c r="O9" s="317"/>
      <c r="P9" s="317"/>
      <c r="Q9" s="317"/>
      <c r="R9" s="318"/>
      <c r="S9" s="268"/>
      <c r="T9" s="268"/>
    </row>
    <row r="10" spans="1:20" ht="12.75" customHeight="1" thickBot="1" x14ac:dyDescent="0.35">
      <c r="A10" s="259" t="s">
        <v>266</v>
      </c>
      <c r="B10" s="259" t="s">
        <v>269</v>
      </c>
      <c r="C10" s="259" t="s">
        <v>270</v>
      </c>
      <c r="D10" s="262"/>
      <c r="E10" s="259" t="s">
        <v>267</v>
      </c>
      <c r="F10" t="e">
        <f ca="1">+EXP(($B$2-0.5*$C$3)*1/252+$C$4*SQRT(1/252)*B7)</f>
        <v>#REF!</v>
      </c>
      <c r="G10" s="262"/>
      <c r="H10" s="259" t="s">
        <v>267</v>
      </c>
      <c r="J10" t="e">
        <f ca="1">+EXP(($B$2-0.5*$J$3)*1/252+$J$4*SQRT(1/252)*I7)</f>
        <v>#REF!</v>
      </c>
      <c r="L10" s="316"/>
      <c r="M10" s="317"/>
      <c r="N10" s="317"/>
      <c r="O10" s="317"/>
      <c r="P10" s="317"/>
      <c r="Q10" s="317"/>
      <c r="R10" s="318"/>
      <c r="S10" s="268"/>
      <c r="T10" s="268"/>
    </row>
    <row r="11" spans="1:20" ht="12.75" customHeight="1" thickBot="1" x14ac:dyDescent="0.35">
      <c r="A11" s="283">
        <v>0.95</v>
      </c>
      <c r="B11" s="284" t="e">
        <f ca="1">+$B$8*C11</f>
        <v>#REF!</v>
      </c>
      <c r="C11" s="285" t="e">
        <f ca="1">1-PERCENTILE($F$10:$F$1010,1-A11)</f>
        <v>#REF!</v>
      </c>
      <c r="D11" s="262"/>
      <c r="E11">
        <v>1</v>
      </c>
      <c r="F11" t="e">
        <f t="dataTable" ref="F11:F1010" dt2D="0" dtr="0" r1="F8" ca="1"/>
        <v>#REF!</v>
      </c>
      <c r="G11" s="262"/>
      <c r="I11">
        <v>1</v>
      </c>
      <c r="J11" t="e">
        <f t="dataTable" ref="J11:J1010" dt2D="0" dtr="0" r1="J8" ca="1"/>
        <v>#REF!</v>
      </c>
      <c r="L11" s="319"/>
      <c r="M11" s="320"/>
      <c r="N11" s="320"/>
      <c r="O11" s="320"/>
      <c r="P11" s="320"/>
      <c r="Q11" s="320"/>
      <c r="R11" s="321"/>
      <c r="S11" s="268"/>
      <c r="T11" s="268"/>
    </row>
    <row r="12" spans="1:20" ht="12.75" customHeight="1" x14ac:dyDescent="0.3">
      <c r="A12" s="286">
        <v>0.99</v>
      </c>
      <c r="B12" s="269" t="e">
        <f ca="1">+$B$8*C12</f>
        <v>#REF!</v>
      </c>
      <c r="C12" s="287" t="e">
        <f t="shared" ref="C12:C13" ca="1" si="0">1-PERCENTILE($F$10:$F$1010,1-A12)</f>
        <v>#REF!</v>
      </c>
      <c r="D12" s="262"/>
      <c r="E12">
        <v>2</v>
      </c>
      <c r="F12" t="e">
        <v>#REF!</v>
      </c>
      <c r="G12" s="262"/>
      <c r="I12">
        <v>2</v>
      </c>
      <c r="J12" t="e">
        <v>#REF!</v>
      </c>
      <c r="L12" s="268"/>
      <c r="M12" s="268"/>
      <c r="N12" s="268"/>
      <c r="O12" s="268"/>
      <c r="P12" s="268"/>
      <c r="Q12" s="268"/>
      <c r="R12" s="268"/>
      <c r="S12" s="268"/>
      <c r="T12" s="268"/>
    </row>
    <row r="13" spans="1:20" ht="12.75" customHeight="1" thickBot="1" x14ac:dyDescent="0.35">
      <c r="A13" s="288">
        <v>0.999</v>
      </c>
      <c r="B13" s="279" t="e">
        <f ca="1">+$B$8*C13</f>
        <v>#REF!</v>
      </c>
      <c r="C13" s="289" t="e">
        <f t="shared" ca="1" si="0"/>
        <v>#REF!</v>
      </c>
      <c r="D13" s="262"/>
      <c r="E13">
        <v>3</v>
      </c>
      <c r="F13" t="e">
        <v>#REF!</v>
      </c>
      <c r="G13" s="262"/>
      <c r="I13">
        <v>3</v>
      </c>
      <c r="J13" t="e">
        <v>#REF!</v>
      </c>
      <c r="L13" s="268"/>
      <c r="M13" s="268"/>
      <c r="N13" s="268"/>
      <c r="O13" s="268"/>
      <c r="P13" s="268"/>
      <c r="Q13" s="268"/>
      <c r="R13" s="268"/>
      <c r="S13" s="268"/>
      <c r="T13" s="268"/>
    </row>
    <row r="14" spans="1:20" ht="12.75" customHeight="1" x14ac:dyDescent="0.3">
      <c r="A14" s="2"/>
      <c r="B14" s="2"/>
      <c r="C14" s="2"/>
      <c r="D14" s="262"/>
      <c r="E14">
        <v>4</v>
      </c>
      <c r="F14" t="e">
        <v>#REF!</v>
      </c>
      <c r="G14" s="262"/>
      <c r="I14">
        <v>4</v>
      </c>
      <c r="J14" t="e">
        <v>#REF!</v>
      </c>
      <c r="L14" s="268"/>
      <c r="M14" s="268"/>
      <c r="N14" s="268"/>
      <c r="O14" s="268"/>
      <c r="P14" s="268"/>
      <c r="Q14" s="268"/>
      <c r="R14" s="268"/>
      <c r="S14" s="268"/>
      <c r="T14" s="268"/>
    </row>
    <row r="15" spans="1:20" ht="12.75" customHeight="1" x14ac:dyDescent="0.3">
      <c r="A15" s="2"/>
      <c r="B15" s="2"/>
      <c r="C15" s="2"/>
      <c r="D15" s="262"/>
      <c r="E15">
        <v>5</v>
      </c>
      <c r="F15" t="e">
        <v>#REF!</v>
      </c>
      <c r="G15" s="262"/>
      <c r="I15">
        <v>5</v>
      </c>
      <c r="J15" t="e">
        <v>#REF!</v>
      </c>
      <c r="L15" s="268"/>
      <c r="M15" s="268"/>
      <c r="N15" s="268"/>
      <c r="O15" s="268"/>
      <c r="P15" s="268"/>
      <c r="Q15" s="268"/>
      <c r="R15" s="268"/>
      <c r="S15" s="268"/>
      <c r="T15" s="268"/>
    </row>
    <row r="16" spans="1:20" ht="12.75" customHeight="1" x14ac:dyDescent="0.3">
      <c r="A16" s="2"/>
      <c r="B16" s="2"/>
      <c r="C16" s="2"/>
      <c r="D16" s="262"/>
      <c r="E16">
        <v>6</v>
      </c>
      <c r="F16" t="e">
        <v>#REF!</v>
      </c>
      <c r="G16" s="262"/>
      <c r="I16">
        <v>6</v>
      </c>
      <c r="J16" t="e">
        <v>#REF!</v>
      </c>
      <c r="L16" s="268"/>
      <c r="M16" s="268"/>
      <c r="N16" s="268"/>
      <c r="O16" s="268"/>
      <c r="P16" s="268"/>
      <c r="Q16" s="268"/>
      <c r="R16" s="268"/>
      <c r="S16" s="268"/>
      <c r="T16" s="268"/>
    </row>
    <row r="17" spans="1:20" ht="12.75" customHeight="1" thickBot="1" x14ac:dyDescent="0.35">
      <c r="A17" s="259" t="s">
        <v>266</v>
      </c>
      <c r="B17" s="259" t="s">
        <v>269</v>
      </c>
      <c r="C17" s="259" t="s">
        <v>270</v>
      </c>
      <c r="D17" s="262"/>
      <c r="E17">
        <v>7</v>
      </c>
      <c r="F17" t="e">
        <v>#REF!</v>
      </c>
      <c r="G17" s="262"/>
      <c r="I17">
        <v>7</v>
      </c>
      <c r="J17" t="e">
        <v>#REF!</v>
      </c>
      <c r="L17" s="268"/>
      <c r="M17" s="268"/>
      <c r="N17" s="268"/>
      <c r="O17" s="268"/>
      <c r="P17" s="268"/>
      <c r="Q17" s="268"/>
      <c r="R17" s="268"/>
      <c r="S17" s="268"/>
      <c r="T17" s="268"/>
    </row>
    <row r="18" spans="1:20" ht="12.75" customHeight="1" x14ac:dyDescent="0.3">
      <c r="A18" s="283">
        <v>0.95</v>
      </c>
      <c r="B18" s="284" t="e">
        <f ca="1">+C18*$B$8</f>
        <v>#REF!</v>
      </c>
      <c r="C18" s="285" t="e">
        <f ca="1">1-PERCENTILE($J$10:$J$1010,1-A18)</f>
        <v>#REF!</v>
      </c>
      <c r="D18" s="262"/>
      <c r="E18">
        <v>8</v>
      </c>
      <c r="F18" t="e">
        <v>#REF!</v>
      </c>
      <c r="G18" s="262"/>
      <c r="I18">
        <v>8</v>
      </c>
      <c r="J18" t="e">
        <v>#REF!</v>
      </c>
      <c r="L18" s="268"/>
      <c r="M18" s="268"/>
      <c r="N18" s="268"/>
      <c r="O18" s="268"/>
      <c r="P18" s="268"/>
      <c r="Q18" s="268"/>
      <c r="R18" s="268"/>
      <c r="S18" s="268"/>
      <c r="T18" s="268"/>
    </row>
    <row r="19" spans="1:20" ht="12.75" customHeight="1" x14ac:dyDescent="0.3">
      <c r="A19" s="286">
        <v>0.99</v>
      </c>
      <c r="B19" s="269" t="e">
        <f t="shared" ref="B19:B20" ca="1" si="1">+C19*$B$8</f>
        <v>#REF!</v>
      </c>
      <c r="C19" s="287" t="e">
        <f t="shared" ref="C19:C20" ca="1" si="2">1-PERCENTILE($J$10:$J$1010,1-A19)</f>
        <v>#REF!</v>
      </c>
      <c r="D19" s="262"/>
      <c r="E19">
        <v>9</v>
      </c>
      <c r="F19" t="e">
        <v>#REF!</v>
      </c>
      <c r="G19" s="262"/>
      <c r="I19">
        <v>9</v>
      </c>
      <c r="J19" t="e">
        <v>#REF!</v>
      </c>
      <c r="L19" s="268"/>
      <c r="M19" s="268"/>
      <c r="N19" s="268"/>
      <c r="O19" s="268"/>
      <c r="P19" s="268"/>
      <c r="Q19" s="268"/>
      <c r="R19" s="268"/>
      <c r="S19" s="268"/>
      <c r="T19" s="268"/>
    </row>
    <row r="20" spans="1:20" ht="12.75" customHeight="1" thickBot="1" x14ac:dyDescent="0.35">
      <c r="A20" s="288">
        <v>0.999</v>
      </c>
      <c r="B20" s="279" t="e">
        <f t="shared" ca="1" si="1"/>
        <v>#REF!</v>
      </c>
      <c r="C20" s="289" t="e">
        <f t="shared" ca="1" si="2"/>
        <v>#REF!</v>
      </c>
      <c r="D20" s="262"/>
      <c r="E20">
        <v>10</v>
      </c>
      <c r="F20" t="e">
        <v>#REF!</v>
      </c>
      <c r="G20" s="262"/>
      <c r="I20">
        <v>10</v>
      </c>
      <c r="J20" t="e">
        <v>#REF!</v>
      </c>
      <c r="L20" s="268"/>
      <c r="M20" s="268"/>
      <c r="N20" s="268"/>
      <c r="O20" s="268"/>
      <c r="P20" s="268"/>
      <c r="Q20" s="268"/>
      <c r="R20" s="268"/>
      <c r="S20" s="268"/>
      <c r="T20" s="268"/>
    </row>
    <row r="21" spans="1:20" ht="12.75" customHeight="1" x14ac:dyDescent="0.3">
      <c r="D21" s="262"/>
      <c r="E21">
        <v>11</v>
      </c>
      <c r="F21" t="e">
        <v>#REF!</v>
      </c>
      <c r="G21" s="262"/>
      <c r="I21">
        <v>11</v>
      </c>
      <c r="J21" t="e">
        <v>#REF!</v>
      </c>
      <c r="L21" s="268"/>
      <c r="M21" s="268"/>
      <c r="N21" s="268"/>
      <c r="O21" s="268"/>
      <c r="P21" s="268"/>
      <c r="Q21" s="268"/>
      <c r="R21" s="268"/>
      <c r="S21" s="268"/>
      <c r="T21" s="268"/>
    </row>
    <row r="22" spans="1:20" ht="12.75" customHeight="1" x14ac:dyDescent="0.3">
      <c r="D22" s="262"/>
      <c r="E22">
        <v>12</v>
      </c>
      <c r="F22" t="e">
        <v>#REF!</v>
      </c>
      <c r="G22" s="262"/>
      <c r="I22">
        <v>12</v>
      </c>
      <c r="J22" t="e">
        <v>#REF!</v>
      </c>
      <c r="L22" s="268"/>
      <c r="M22" s="268"/>
      <c r="N22" s="268"/>
      <c r="O22" s="268"/>
      <c r="P22" s="268"/>
      <c r="Q22" s="268"/>
      <c r="R22" s="268"/>
      <c r="S22" s="268"/>
      <c r="T22" s="268"/>
    </row>
    <row r="23" spans="1:20" ht="12.75" customHeight="1" x14ac:dyDescent="0.3">
      <c r="D23" s="262"/>
      <c r="E23">
        <v>13</v>
      </c>
      <c r="F23" t="e">
        <v>#REF!</v>
      </c>
      <c r="G23" s="262"/>
      <c r="I23">
        <v>13</v>
      </c>
      <c r="J23" t="e">
        <v>#REF!</v>
      </c>
      <c r="L23" s="268"/>
      <c r="M23" s="268"/>
      <c r="N23" s="268"/>
      <c r="O23" s="268"/>
      <c r="P23" s="268"/>
      <c r="Q23" s="268"/>
      <c r="R23" s="268"/>
      <c r="S23" s="268"/>
      <c r="T23" s="268"/>
    </row>
    <row r="24" spans="1:20" ht="12.75" customHeight="1" x14ac:dyDescent="0.3">
      <c r="D24" s="262"/>
      <c r="E24">
        <v>14</v>
      </c>
      <c r="F24" t="e">
        <v>#REF!</v>
      </c>
      <c r="G24" s="262"/>
      <c r="I24">
        <v>14</v>
      </c>
      <c r="J24" t="e">
        <v>#REF!</v>
      </c>
      <c r="L24" s="268"/>
      <c r="M24" s="268"/>
      <c r="N24" s="268"/>
      <c r="O24" s="268"/>
      <c r="P24" s="268"/>
      <c r="Q24" s="268"/>
      <c r="R24" s="268"/>
      <c r="S24" s="268"/>
      <c r="T24" s="268"/>
    </row>
    <row r="25" spans="1:20" ht="12.75" customHeight="1" x14ac:dyDescent="0.3">
      <c r="D25" s="262"/>
      <c r="E25">
        <v>15</v>
      </c>
      <c r="F25" t="e">
        <v>#REF!</v>
      </c>
      <c r="G25" s="262"/>
      <c r="I25">
        <v>15</v>
      </c>
      <c r="J25" t="e">
        <v>#REF!</v>
      </c>
      <c r="L25" s="268"/>
      <c r="M25" s="268"/>
      <c r="N25" s="268"/>
      <c r="O25" s="268"/>
      <c r="P25" s="268"/>
      <c r="Q25" s="268"/>
      <c r="R25" s="268"/>
      <c r="S25" s="268"/>
      <c r="T25" s="268"/>
    </row>
    <row r="26" spans="1:20" ht="12.75" customHeight="1" x14ac:dyDescent="0.3">
      <c r="D26" s="262"/>
      <c r="E26">
        <v>16</v>
      </c>
      <c r="F26" t="e">
        <v>#REF!</v>
      </c>
      <c r="G26" s="262"/>
      <c r="I26">
        <v>16</v>
      </c>
      <c r="J26" t="e">
        <v>#REF!</v>
      </c>
      <c r="L26" s="268"/>
      <c r="M26" s="268"/>
      <c r="N26" s="268"/>
      <c r="O26" s="268"/>
      <c r="P26" s="268"/>
      <c r="Q26" s="268"/>
      <c r="R26" s="268"/>
      <c r="S26" s="268"/>
      <c r="T26" s="268"/>
    </row>
    <row r="27" spans="1:20" ht="12.75" customHeight="1" x14ac:dyDescent="0.3">
      <c r="D27" s="262"/>
      <c r="E27">
        <v>17</v>
      </c>
      <c r="F27" t="e">
        <v>#REF!</v>
      </c>
      <c r="G27" s="262"/>
      <c r="I27">
        <v>17</v>
      </c>
      <c r="J27" t="e">
        <v>#REF!</v>
      </c>
      <c r="L27" s="268"/>
      <c r="M27" s="268"/>
      <c r="N27" s="268"/>
      <c r="O27" s="268"/>
      <c r="P27" s="268"/>
      <c r="Q27" s="268"/>
      <c r="R27" s="268"/>
      <c r="S27" s="268"/>
      <c r="T27" s="268"/>
    </row>
    <row r="28" spans="1:20" ht="14.4" x14ac:dyDescent="0.3">
      <c r="D28" s="262"/>
      <c r="E28">
        <v>18</v>
      </c>
      <c r="F28" t="e">
        <v>#REF!</v>
      </c>
      <c r="G28" s="262"/>
      <c r="I28">
        <v>18</v>
      </c>
      <c r="J28" t="e">
        <v>#REF!</v>
      </c>
    </row>
    <row r="29" spans="1:20" ht="14.4" x14ac:dyDescent="0.3">
      <c r="D29" s="262"/>
      <c r="E29">
        <v>19</v>
      </c>
      <c r="F29" t="e">
        <v>#REF!</v>
      </c>
      <c r="G29" s="262"/>
      <c r="I29">
        <v>19</v>
      </c>
      <c r="J29" t="e">
        <v>#REF!</v>
      </c>
    </row>
    <row r="30" spans="1:20" ht="14.4" x14ac:dyDescent="0.3">
      <c r="D30" s="262"/>
      <c r="E30">
        <v>20</v>
      </c>
      <c r="F30" t="e">
        <v>#REF!</v>
      </c>
      <c r="G30" s="262"/>
      <c r="I30">
        <v>20</v>
      </c>
      <c r="J30" t="e">
        <v>#REF!</v>
      </c>
    </row>
    <row r="31" spans="1:20" ht="14.4" x14ac:dyDescent="0.3">
      <c r="D31" s="262"/>
      <c r="E31">
        <v>21</v>
      </c>
      <c r="F31" t="e">
        <v>#REF!</v>
      </c>
      <c r="G31" s="262"/>
      <c r="I31">
        <v>21</v>
      </c>
      <c r="J31" t="e">
        <v>#REF!</v>
      </c>
    </row>
    <row r="32" spans="1:20" ht="14.4" x14ac:dyDescent="0.3">
      <c r="D32" s="262"/>
      <c r="E32">
        <v>22</v>
      </c>
      <c r="F32" t="e">
        <v>#REF!</v>
      </c>
      <c r="G32" s="262"/>
      <c r="I32">
        <v>22</v>
      </c>
      <c r="J32" t="e">
        <v>#REF!</v>
      </c>
    </row>
    <row r="33" spans="4:10" ht="14.4" x14ac:dyDescent="0.3">
      <c r="D33" s="262"/>
      <c r="E33">
        <v>23</v>
      </c>
      <c r="F33" t="e">
        <v>#REF!</v>
      </c>
      <c r="G33" s="262"/>
      <c r="I33">
        <v>23</v>
      </c>
      <c r="J33" t="e">
        <v>#REF!</v>
      </c>
    </row>
    <row r="34" spans="4:10" ht="14.4" x14ac:dyDescent="0.3">
      <c r="D34" s="262"/>
      <c r="E34">
        <v>24</v>
      </c>
      <c r="F34" t="e">
        <v>#REF!</v>
      </c>
      <c r="G34" s="262"/>
      <c r="I34">
        <v>24</v>
      </c>
      <c r="J34" t="e">
        <v>#REF!</v>
      </c>
    </row>
    <row r="35" spans="4:10" ht="14.4" x14ac:dyDescent="0.3">
      <c r="D35" s="262"/>
      <c r="E35">
        <v>25</v>
      </c>
      <c r="F35" t="e">
        <v>#REF!</v>
      </c>
      <c r="G35" s="262"/>
      <c r="I35">
        <v>25</v>
      </c>
      <c r="J35" t="e">
        <v>#REF!</v>
      </c>
    </row>
    <row r="36" spans="4:10" ht="14.4" x14ac:dyDescent="0.3">
      <c r="D36" s="262"/>
      <c r="E36">
        <v>26</v>
      </c>
      <c r="F36" t="e">
        <v>#REF!</v>
      </c>
      <c r="G36" s="262"/>
      <c r="I36">
        <v>26</v>
      </c>
      <c r="J36" t="e">
        <v>#REF!</v>
      </c>
    </row>
    <row r="37" spans="4:10" ht="14.4" x14ac:dyDescent="0.3">
      <c r="D37" s="262"/>
      <c r="E37">
        <v>27</v>
      </c>
      <c r="F37" t="e">
        <v>#REF!</v>
      </c>
      <c r="G37" s="262"/>
      <c r="I37">
        <v>27</v>
      </c>
      <c r="J37" t="e">
        <v>#REF!</v>
      </c>
    </row>
    <row r="38" spans="4:10" ht="14.4" x14ac:dyDescent="0.3">
      <c r="D38" s="262"/>
      <c r="E38">
        <v>28</v>
      </c>
      <c r="F38" t="e">
        <v>#REF!</v>
      </c>
      <c r="G38" s="262"/>
      <c r="I38">
        <v>28</v>
      </c>
      <c r="J38" t="e">
        <v>#REF!</v>
      </c>
    </row>
    <row r="39" spans="4:10" ht="14.4" x14ac:dyDescent="0.3">
      <c r="D39" s="262"/>
      <c r="E39">
        <v>29</v>
      </c>
      <c r="F39" t="e">
        <v>#REF!</v>
      </c>
      <c r="G39" s="262"/>
      <c r="I39">
        <v>29</v>
      </c>
      <c r="J39" t="e">
        <v>#REF!</v>
      </c>
    </row>
    <row r="40" spans="4:10" ht="14.4" x14ac:dyDescent="0.3">
      <c r="D40" s="262"/>
      <c r="E40">
        <v>30</v>
      </c>
      <c r="F40" t="e">
        <v>#REF!</v>
      </c>
      <c r="G40" s="262"/>
      <c r="I40">
        <v>30</v>
      </c>
      <c r="J40" t="e">
        <v>#REF!</v>
      </c>
    </row>
    <row r="41" spans="4:10" ht="14.4" x14ac:dyDescent="0.3">
      <c r="D41" s="262"/>
      <c r="E41">
        <v>31</v>
      </c>
      <c r="F41" t="e">
        <v>#REF!</v>
      </c>
      <c r="G41" s="262"/>
      <c r="I41">
        <v>31</v>
      </c>
      <c r="J41" t="e">
        <v>#REF!</v>
      </c>
    </row>
    <row r="42" spans="4:10" ht="14.4" x14ac:dyDescent="0.3">
      <c r="D42" s="262"/>
      <c r="E42">
        <v>32</v>
      </c>
      <c r="F42" t="e">
        <v>#REF!</v>
      </c>
      <c r="G42" s="262"/>
      <c r="I42">
        <v>32</v>
      </c>
      <c r="J42" t="e">
        <v>#REF!</v>
      </c>
    </row>
    <row r="43" spans="4:10" ht="14.4" x14ac:dyDescent="0.3">
      <c r="D43" s="262"/>
      <c r="E43">
        <v>33</v>
      </c>
      <c r="F43" t="e">
        <v>#REF!</v>
      </c>
      <c r="G43" s="262"/>
      <c r="I43">
        <v>33</v>
      </c>
      <c r="J43" t="e">
        <v>#REF!</v>
      </c>
    </row>
    <row r="44" spans="4:10" ht="14.4" x14ac:dyDescent="0.3">
      <c r="D44" s="262"/>
      <c r="E44">
        <v>34</v>
      </c>
      <c r="F44" t="e">
        <v>#REF!</v>
      </c>
      <c r="G44" s="262"/>
      <c r="I44">
        <v>34</v>
      </c>
      <c r="J44" t="e">
        <v>#REF!</v>
      </c>
    </row>
    <row r="45" spans="4:10" ht="14.4" x14ac:dyDescent="0.3">
      <c r="D45" s="262"/>
      <c r="E45">
        <v>35</v>
      </c>
      <c r="F45" t="e">
        <v>#REF!</v>
      </c>
      <c r="G45" s="262"/>
      <c r="I45">
        <v>35</v>
      </c>
      <c r="J45" t="e">
        <v>#REF!</v>
      </c>
    </row>
    <row r="46" spans="4:10" ht="14.4" x14ac:dyDescent="0.3">
      <c r="D46" s="262"/>
      <c r="E46">
        <v>36</v>
      </c>
      <c r="F46" t="e">
        <v>#REF!</v>
      </c>
      <c r="G46" s="262"/>
      <c r="I46">
        <v>36</v>
      </c>
      <c r="J46" t="e">
        <v>#REF!</v>
      </c>
    </row>
    <row r="47" spans="4:10" ht="14.4" x14ac:dyDescent="0.3">
      <c r="D47" s="262"/>
      <c r="E47">
        <v>37</v>
      </c>
      <c r="F47" t="e">
        <v>#REF!</v>
      </c>
      <c r="G47" s="262"/>
      <c r="I47">
        <v>37</v>
      </c>
      <c r="J47" t="e">
        <v>#REF!</v>
      </c>
    </row>
    <row r="48" spans="4:10" ht="14.4" x14ac:dyDescent="0.3">
      <c r="D48" s="262"/>
      <c r="E48">
        <v>38</v>
      </c>
      <c r="F48" t="e">
        <v>#REF!</v>
      </c>
      <c r="G48" s="262"/>
      <c r="I48">
        <v>38</v>
      </c>
      <c r="J48" t="e">
        <v>#REF!</v>
      </c>
    </row>
    <row r="49" spans="4:10" ht="14.4" x14ac:dyDescent="0.3">
      <c r="D49" s="262"/>
      <c r="E49">
        <v>39</v>
      </c>
      <c r="F49" t="e">
        <v>#REF!</v>
      </c>
      <c r="G49" s="262"/>
      <c r="I49">
        <v>39</v>
      </c>
      <c r="J49" t="e">
        <v>#REF!</v>
      </c>
    </row>
    <row r="50" spans="4:10" ht="14.4" x14ac:dyDescent="0.3">
      <c r="D50" s="262"/>
      <c r="E50">
        <v>40</v>
      </c>
      <c r="F50" t="e">
        <v>#REF!</v>
      </c>
      <c r="G50" s="262"/>
      <c r="I50">
        <v>40</v>
      </c>
      <c r="J50" t="e">
        <v>#REF!</v>
      </c>
    </row>
    <row r="51" spans="4:10" ht="14.4" x14ac:dyDescent="0.3">
      <c r="D51" s="262"/>
      <c r="E51">
        <v>41</v>
      </c>
      <c r="F51" t="e">
        <v>#REF!</v>
      </c>
      <c r="G51" s="262"/>
      <c r="I51">
        <v>41</v>
      </c>
      <c r="J51" t="e">
        <v>#REF!</v>
      </c>
    </row>
    <row r="52" spans="4:10" ht="14.4" x14ac:dyDescent="0.3">
      <c r="D52" s="262"/>
      <c r="E52">
        <v>42</v>
      </c>
      <c r="F52" t="e">
        <v>#REF!</v>
      </c>
      <c r="G52" s="262"/>
      <c r="I52">
        <v>42</v>
      </c>
      <c r="J52" t="e">
        <v>#REF!</v>
      </c>
    </row>
    <row r="53" spans="4:10" ht="14.4" x14ac:dyDescent="0.3">
      <c r="D53" s="262"/>
      <c r="E53">
        <v>43</v>
      </c>
      <c r="F53" t="e">
        <v>#REF!</v>
      </c>
      <c r="G53" s="262"/>
      <c r="I53">
        <v>43</v>
      </c>
      <c r="J53" t="e">
        <v>#REF!</v>
      </c>
    </row>
    <row r="54" spans="4:10" ht="14.4" x14ac:dyDescent="0.3">
      <c r="D54" s="262"/>
      <c r="E54">
        <v>44</v>
      </c>
      <c r="F54" t="e">
        <v>#REF!</v>
      </c>
      <c r="G54" s="262"/>
      <c r="I54">
        <v>44</v>
      </c>
      <c r="J54" t="e">
        <v>#REF!</v>
      </c>
    </row>
    <row r="55" spans="4:10" ht="14.4" x14ac:dyDescent="0.3">
      <c r="D55" s="262"/>
      <c r="E55">
        <v>45</v>
      </c>
      <c r="F55" t="e">
        <v>#REF!</v>
      </c>
      <c r="G55" s="262"/>
      <c r="I55">
        <v>45</v>
      </c>
      <c r="J55" t="e">
        <v>#REF!</v>
      </c>
    </row>
    <row r="56" spans="4:10" ht="14.4" x14ac:dyDescent="0.3">
      <c r="D56" s="262"/>
      <c r="E56">
        <v>46</v>
      </c>
      <c r="F56" t="e">
        <v>#REF!</v>
      </c>
      <c r="G56" s="262"/>
      <c r="I56">
        <v>46</v>
      </c>
      <c r="J56" t="e">
        <v>#REF!</v>
      </c>
    </row>
    <row r="57" spans="4:10" ht="14.4" x14ac:dyDescent="0.3">
      <c r="D57" s="262"/>
      <c r="E57">
        <v>47</v>
      </c>
      <c r="F57" t="e">
        <v>#REF!</v>
      </c>
      <c r="G57" s="262"/>
      <c r="I57">
        <v>47</v>
      </c>
      <c r="J57" t="e">
        <v>#REF!</v>
      </c>
    </row>
    <row r="58" spans="4:10" ht="14.4" x14ac:dyDescent="0.3">
      <c r="D58" s="262"/>
      <c r="E58">
        <v>48</v>
      </c>
      <c r="F58" t="e">
        <v>#REF!</v>
      </c>
      <c r="G58" s="262"/>
      <c r="I58">
        <v>48</v>
      </c>
      <c r="J58" t="e">
        <v>#REF!</v>
      </c>
    </row>
    <row r="59" spans="4:10" ht="14.4" x14ac:dyDescent="0.3">
      <c r="D59" s="262"/>
      <c r="E59">
        <v>49</v>
      </c>
      <c r="F59" t="e">
        <v>#REF!</v>
      </c>
      <c r="G59" s="262"/>
      <c r="I59">
        <v>49</v>
      </c>
      <c r="J59" t="e">
        <v>#REF!</v>
      </c>
    </row>
    <row r="60" spans="4:10" ht="14.4" x14ac:dyDescent="0.3">
      <c r="D60" s="262"/>
      <c r="E60">
        <v>50</v>
      </c>
      <c r="F60" t="e">
        <v>#REF!</v>
      </c>
      <c r="G60" s="262"/>
      <c r="I60">
        <v>50</v>
      </c>
      <c r="J60" t="e">
        <v>#REF!</v>
      </c>
    </row>
    <row r="61" spans="4:10" ht="14.4" x14ac:dyDescent="0.3">
      <c r="D61" s="262"/>
      <c r="E61">
        <v>51</v>
      </c>
      <c r="F61" t="e">
        <v>#REF!</v>
      </c>
      <c r="G61" s="262"/>
      <c r="I61">
        <v>51</v>
      </c>
      <c r="J61" t="e">
        <v>#REF!</v>
      </c>
    </row>
    <row r="62" spans="4:10" ht="14.4" x14ac:dyDescent="0.3">
      <c r="D62" s="262"/>
      <c r="E62">
        <v>52</v>
      </c>
      <c r="F62" t="e">
        <v>#REF!</v>
      </c>
      <c r="G62" s="262"/>
      <c r="I62">
        <v>52</v>
      </c>
      <c r="J62" t="e">
        <v>#REF!</v>
      </c>
    </row>
    <row r="63" spans="4:10" ht="14.4" x14ac:dyDescent="0.3">
      <c r="D63" s="262"/>
      <c r="E63">
        <v>53</v>
      </c>
      <c r="F63" t="e">
        <v>#REF!</v>
      </c>
      <c r="G63" s="262"/>
      <c r="I63">
        <v>53</v>
      </c>
      <c r="J63" t="e">
        <v>#REF!</v>
      </c>
    </row>
    <row r="64" spans="4:10" ht="14.4" x14ac:dyDescent="0.3">
      <c r="D64" s="262"/>
      <c r="E64">
        <v>54</v>
      </c>
      <c r="F64" t="e">
        <v>#REF!</v>
      </c>
      <c r="G64" s="262"/>
      <c r="I64">
        <v>54</v>
      </c>
      <c r="J64" t="e">
        <v>#REF!</v>
      </c>
    </row>
    <row r="65" spans="4:10" ht="14.4" x14ac:dyDescent="0.3">
      <c r="D65" s="262"/>
      <c r="E65">
        <v>55</v>
      </c>
      <c r="F65" t="e">
        <v>#REF!</v>
      </c>
      <c r="G65" s="262"/>
      <c r="I65">
        <v>55</v>
      </c>
      <c r="J65" t="e">
        <v>#REF!</v>
      </c>
    </row>
    <row r="66" spans="4:10" ht="14.4" x14ac:dyDescent="0.3">
      <c r="D66" s="262"/>
      <c r="E66">
        <v>56</v>
      </c>
      <c r="F66" t="e">
        <v>#REF!</v>
      </c>
      <c r="G66" s="262"/>
      <c r="I66">
        <v>56</v>
      </c>
      <c r="J66" t="e">
        <v>#REF!</v>
      </c>
    </row>
    <row r="67" spans="4:10" ht="14.4" x14ac:dyDescent="0.3">
      <c r="D67" s="262"/>
      <c r="E67">
        <v>57</v>
      </c>
      <c r="F67" t="e">
        <v>#REF!</v>
      </c>
      <c r="G67" s="262"/>
      <c r="I67">
        <v>57</v>
      </c>
      <c r="J67" t="e">
        <v>#REF!</v>
      </c>
    </row>
    <row r="68" spans="4:10" ht="14.4" x14ac:dyDescent="0.3">
      <c r="D68" s="262"/>
      <c r="E68">
        <v>58</v>
      </c>
      <c r="F68" t="e">
        <v>#REF!</v>
      </c>
      <c r="G68" s="262"/>
      <c r="I68">
        <v>58</v>
      </c>
      <c r="J68" t="e">
        <v>#REF!</v>
      </c>
    </row>
    <row r="69" spans="4:10" ht="14.4" x14ac:dyDescent="0.3">
      <c r="D69" s="262"/>
      <c r="E69">
        <v>59</v>
      </c>
      <c r="F69" t="e">
        <v>#REF!</v>
      </c>
      <c r="G69" s="262"/>
      <c r="I69">
        <v>59</v>
      </c>
      <c r="J69" t="e">
        <v>#REF!</v>
      </c>
    </row>
    <row r="70" spans="4:10" ht="14.4" x14ac:dyDescent="0.3">
      <c r="D70" s="262"/>
      <c r="E70">
        <v>60</v>
      </c>
      <c r="F70" t="e">
        <v>#REF!</v>
      </c>
      <c r="G70" s="262"/>
      <c r="I70">
        <v>60</v>
      </c>
      <c r="J70" t="e">
        <v>#REF!</v>
      </c>
    </row>
    <row r="71" spans="4:10" ht="14.4" x14ac:dyDescent="0.3">
      <c r="D71" s="262"/>
      <c r="E71">
        <v>61</v>
      </c>
      <c r="F71" t="e">
        <v>#REF!</v>
      </c>
      <c r="G71" s="262"/>
      <c r="I71">
        <v>61</v>
      </c>
      <c r="J71" t="e">
        <v>#REF!</v>
      </c>
    </row>
    <row r="72" spans="4:10" ht="14.4" x14ac:dyDescent="0.3">
      <c r="D72" s="262"/>
      <c r="E72">
        <v>62</v>
      </c>
      <c r="F72" t="e">
        <v>#REF!</v>
      </c>
      <c r="G72" s="262"/>
      <c r="I72">
        <v>62</v>
      </c>
      <c r="J72" t="e">
        <v>#REF!</v>
      </c>
    </row>
    <row r="73" spans="4:10" ht="14.4" x14ac:dyDescent="0.3">
      <c r="D73" s="262"/>
      <c r="E73">
        <v>63</v>
      </c>
      <c r="F73" t="e">
        <v>#REF!</v>
      </c>
      <c r="G73" s="262"/>
      <c r="I73">
        <v>63</v>
      </c>
      <c r="J73" t="e">
        <v>#REF!</v>
      </c>
    </row>
    <row r="74" spans="4:10" ht="14.4" x14ac:dyDescent="0.3">
      <c r="D74" s="262"/>
      <c r="E74">
        <v>64</v>
      </c>
      <c r="F74" t="e">
        <v>#REF!</v>
      </c>
      <c r="G74" s="262"/>
      <c r="I74">
        <v>64</v>
      </c>
      <c r="J74" t="e">
        <v>#REF!</v>
      </c>
    </row>
    <row r="75" spans="4:10" ht="14.4" x14ac:dyDescent="0.3">
      <c r="D75" s="262"/>
      <c r="E75">
        <v>65</v>
      </c>
      <c r="F75" t="e">
        <v>#REF!</v>
      </c>
      <c r="G75" s="262"/>
      <c r="I75">
        <v>65</v>
      </c>
      <c r="J75" t="e">
        <v>#REF!</v>
      </c>
    </row>
    <row r="76" spans="4:10" ht="14.4" x14ac:dyDescent="0.3">
      <c r="D76" s="262"/>
      <c r="E76">
        <v>66</v>
      </c>
      <c r="F76" t="e">
        <v>#REF!</v>
      </c>
      <c r="G76" s="262"/>
      <c r="I76">
        <v>66</v>
      </c>
      <c r="J76" t="e">
        <v>#REF!</v>
      </c>
    </row>
    <row r="77" spans="4:10" ht="14.4" x14ac:dyDescent="0.3">
      <c r="D77" s="262"/>
      <c r="E77">
        <v>67</v>
      </c>
      <c r="F77" t="e">
        <v>#REF!</v>
      </c>
      <c r="G77" s="262"/>
      <c r="I77">
        <v>67</v>
      </c>
      <c r="J77" t="e">
        <v>#REF!</v>
      </c>
    </row>
    <row r="78" spans="4:10" ht="14.4" x14ac:dyDescent="0.3">
      <c r="D78" s="262"/>
      <c r="E78">
        <v>68</v>
      </c>
      <c r="F78" t="e">
        <v>#REF!</v>
      </c>
      <c r="G78" s="262"/>
      <c r="I78">
        <v>68</v>
      </c>
      <c r="J78" t="e">
        <v>#REF!</v>
      </c>
    </row>
    <row r="79" spans="4:10" ht="14.4" x14ac:dyDescent="0.3">
      <c r="D79" s="262"/>
      <c r="E79">
        <v>69</v>
      </c>
      <c r="F79" t="e">
        <v>#REF!</v>
      </c>
      <c r="G79" s="262"/>
      <c r="I79">
        <v>69</v>
      </c>
      <c r="J79" t="e">
        <v>#REF!</v>
      </c>
    </row>
    <row r="80" spans="4:10" ht="14.4" x14ac:dyDescent="0.3">
      <c r="D80" s="262"/>
      <c r="E80">
        <v>70</v>
      </c>
      <c r="F80" t="e">
        <v>#REF!</v>
      </c>
      <c r="G80" s="262"/>
      <c r="I80">
        <v>70</v>
      </c>
      <c r="J80" t="e">
        <v>#REF!</v>
      </c>
    </row>
    <row r="81" spans="4:10" ht="14.4" x14ac:dyDescent="0.3">
      <c r="D81" s="262"/>
      <c r="E81">
        <v>71</v>
      </c>
      <c r="F81" t="e">
        <v>#REF!</v>
      </c>
      <c r="G81" s="262"/>
      <c r="I81">
        <v>71</v>
      </c>
      <c r="J81" t="e">
        <v>#REF!</v>
      </c>
    </row>
    <row r="82" spans="4:10" ht="14.4" x14ac:dyDescent="0.3">
      <c r="D82" s="262"/>
      <c r="E82">
        <v>72</v>
      </c>
      <c r="F82" t="e">
        <v>#REF!</v>
      </c>
      <c r="G82" s="262"/>
      <c r="I82">
        <v>72</v>
      </c>
      <c r="J82" t="e">
        <v>#REF!</v>
      </c>
    </row>
    <row r="83" spans="4:10" ht="14.4" x14ac:dyDescent="0.3">
      <c r="D83" s="262"/>
      <c r="E83">
        <v>73</v>
      </c>
      <c r="F83" t="e">
        <v>#REF!</v>
      </c>
      <c r="G83" s="262"/>
      <c r="I83">
        <v>73</v>
      </c>
      <c r="J83" t="e">
        <v>#REF!</v>
      </c>
    </row>
    <row r="84" spans="4:10" ht="14.4" x14ac:dyDescent="0.3">
      <c r="D84" s="262"/>
      <c r="E84">
        <v>74</v>
      </c>
      <c r="F84" t="e">
        <v>#REF!</v>
      </c>
      <c r="G84" s="262"/>
      <c r="I84">
        <v>74</v>
      </c>
      <c r="J84" t="e">
        <v>#REF!</v>
      </c>
    </row>
    <row r="85" spans="4:10" ht="14.4" x14ac:dyDescent="0.3">
      <c r="D85" s="262"/>
      <c r="E85">
        <v>75</v>
      </c>
      <c r="F85" t="e">
        <v>#REF!</v>
      </c>
      <c r="G85" s="262"/>
      <c r="I85">
        <v>75</v>
      </c>
      <c r="J85" t="e">
        <v>#REF!</v>
      </c>
    </row>
    <row r="86" spans="4:10" ht="14.4" x14ac:dyDescent="0.3">
      <c r="D86" s="262"/>
      <c r="E86">
        <v>76</v>
      </c>
      <c r="F86" t="e">
        <v>#REF!</v>
      </c>
      <c r="G86" s="262"/>
      <c r="I86">
        <v>76</v>
      </c>
      <c r="J86" t="e">
        <v>#REF!</v>
      </c>
    </row>
    <row r="87" spans="4:10" ht="14.4" x14ac:dyDescent="0.3">
      <c r="D87" s="262"/>
      <c r="E87">
        <v>77</v>
      </c>
      <c r="F87" t="e">
        <v>#REF!</v>
      </c>
      <c r="G87" s="262"/>
      <c r="I87">
        <v>77</v>
      </c>
      <c r="J87" t="e">
        <v>#REF!</v>
      </c>
    </row>
    <row r="88" spans="4:10" ht="14.4" x14ac:dyDescent="0.3">
      <c r="D88" s="262"/>
      <c r="E88">
        <v>78</v>
      </c>
      <c r="F88" t="e">
        <v>#REF!</v>
      </c>
      <c r="G88" s="262"/>
      <c r="I88">
        <v>78</v>
      </c>
      <c r="J88" t="e">
        <v>#REF!</v>
      </c>
    </row>
    <row r="89" spans="4:10" ht="14.4" x14ac:dyDescent="0.3">
      <c r="D89" s="262"/>
      <c r="E89">
        <v>79</v>
      </c>
      <c r="F89" t="e">
        <v>#REF!</v>
      </c>
      <c r="G89" s="262"/>
      <c r="I89">
        <v>79</v>
      </c>
      <c r="J89" t="e">
        <v>#REF!</v>
      </c>
    </row>
    <row r="90" spans="4:10" ht="14.4" x14ac:dyDescent="0.3">
      <c r="D90" s="262"/>
      <c r="E90">
        <v>80</v>
      </c>
      <c r="F90" t="e">
        <v>#REF!</v>
      </c>
      <c r="G90" s="262"/>
      <c r="I90">
        <v>80</v>
      </c>
      <c r="J90" t="e">
        <v>#REF!</v>
      </c>
    </row>
    <row r="91" spans="4:10" ht="14.4" x14ac:dyDescent="0.3">
      <c r="D91" s="262"/>
      <c r="E91">
        <v>81</v>
      </c>
      <c r="F91" t="e">
        <v>#REF!</v>
      </c>
      <c r="G91" s="262"/>
      <c r="I91">
        <v>81</v>
      </c>
      <c r="J91" t="e">
        <v>#REF!</v>
      </c>
    </row>
    <row r="92" spans="4:10" ht="14.4" x14ac:dyDescent="0.3">
      <c r="D92" s="262"/>
      <c r="E92">
        <v>82</v>
      </c>
      <c r="F92" t="e">
        <v>#REF!</v>
      </c>
      <c r="G92" s="262"/>
      <c r="I92">
        <v>82</v>
      </c>
      <c r="J92" t="e">
        <v>#REF!</v>
      </c>
    </row>
    <row r="93" spans="4:10" ht="14.4" x14ac:dyDescent="0.3">
      <c r="D93" s="262"/>
      <c r="E93">
        <v>83</v>
      </c>
      <c r="F93" t="e">
        <v>#REF!</v>
      </c>
      <c r="G93" s="262"/>
      <c r="I93">
        <v>83</v>
      </c>
      <c r="J93" t="e">
        <v>#REF!</v>
      </c>
    </row>
    <row r="94" spans="4:10" ht="14.4" x14ac:dyDescent="0.3">
      <c r="D94" s="262"/>
      <c r="E94">
        <v>84</v>
      </c>
      <c r="F94" t="e">
        <v>#REF!</v>
      </c>
      <c r="G94" s="262"/>
      <c r="I94">
        <v>84</v>
      </c>
      <c r="J94" t="e">
        <v>#REF!</v>
      </c>
    </row>
    <row r="95" spans="4:10" ht="14.4" x14ac:dyDescent="0.3">
      <c r="D95" s="262"/>
      <c r="E95">
        <v>85</v>
      </c>
      <c r="F95" t="e">
        <v>#REF!</v>
      </c>
      <c r="G95" s="262"/>
      <c r="I95">
        <v>85</v>
      </c>
      <c r="J95" t="e">
        <v>#REF!</v>
      </c>
    </row>
    <row r="96" spans="4:10" ht="14.4" x14ac:dyDescent="0.3">
      <c r="D96" s="262"/>
      <c r="E96">
        <v>86</v>
      </c>
      <c r="F96" t="e">
        <v>#REF!</v>
      </c>
      <c r="G96" s="262"/>
      <c r="I96">
        <v>86</v>
      </c>
      <c r="J96" t="e">
        <v>#REF!</v>
      </c>
    </row>
    <row r="97" spans="4:10" ht="14.4" x14ac:dyDescent="0.3">
      <c r="D97" s="262"/>
      <c r="E97">
        <v>87</v>
      </c>
      <c r="F97" t="e">
        <v>#REF!</v>
      </c>
      <c r="G97" s="262"/>
      <c r="I97">
        <v>87</v>
      </c>
      <c r="J97" t="e">
        <v>#REF!</v>
      </c>
    </row>
    <row r="98" spans="4:10" ht="14.4" x14ac:dyDescent="0.3">
      <c r="D98" s="262"/>
      <c r="E98">
        <v>88</v>
      </c>
      <c r="F98" t="e">
        <v>#REF!</v>
      </c>
      <c r="G98" s="262"/>
      <c r="I98">
        <v>88</v>
      </c>
      <c r="J98" t="e">
        <v>#REF!</v>
      </c>
    </row>
    <row r="99" spans="4:10" ht="14.4" x14ac:dyDescent="0.3">
      <c r="D99" s="262"/>
      <c r="E99">
        <v>89</v>
      </c>
      <c r="F99" t="e">
        <v>#REF!</v>
      </c>
      <c r="G99" s="262"/>
      <c r="I99">
        <v>89</v>
      </c>
      <c r="J99" t="e">
        <v>#REF!</v>
      </c>
    </row>
    <row r="100" spans="4:10" ht="14.4" x14ac:dyDescent="0.3">
      <c r="D100" s="262"/>
      <c r="E100">
        <v>90</v>
      </c>
      <c r="F100" t="e">
        <v>#REF!</v>
      </c>
      <c r="G100" s="262"/>
      <c r="I100">
        <v>90</v>
      </c>
      <c r="J100" t="e">
        <v>#REF!</v>
      </c>
    </row>
    <row r="101" spans="4:10" ht="14.4" x14ac:dyDescent="0.3">
      <c r="D101" s="262"/>
      <c r="E101">
        <v>91</v>
      </c>
      <c r="F101" t="e">
        <v>#REF!</v>
      </c>
      <c r="G101" s="262"/>
      <c r="I101">
        <v>91</v>
      </c>
      <c r="J101" t="e">
        <v>#REF!</v>
      </c>
    </row>
    <row r="102" spans="4:10" ht="14.4" x14ac:dyDescent="0.3">
      <c r="D102" s="262"/>
      <c r="E102">
        <v>92</v>
      </c>
      <c r="F102" t="e">
        <v>#REF!</v>
      </c>
      <c r="G102" s="262"/>
      <c r="I102">
        <v>92</v>
      </c>
      <c r="J102" t="e">
        <v>#REF!</v>
      </c>
    </row>
    <row r="103" spans="4:10" ht="14.4" x14ac:dyDescent="0.3">
      <c r="D103" s="262"/>
      <c r="E103">
        <v>93</v>
      </c>
      <c r="F103" t="e">
        <v>#REF!</v>
      </c>
      <c r="G103" s="262"/>
      <c r="I103">
        <v>93</v>
      </c>
      <c r="J103" t="e">
        <v>#REF!</v>
      </c>
    </row>
    <row r="104" spans="4:10" ht="14.4" x14ac:dyDescent="0.3">
      <c r="D104" s="262"/>
      <c r="E104">
        <v>94</v>
      </c>
      <c r="F104" t="e">
        <v>#REF!</v>
      </c>
      <c r="G104" s="262"/>
      <c r="I104">
        <v>94</v>
      </c>
      <c r="J104" t="e">
        <v>#REF!</v>
      </c>
    </row>
    <row r="105" spans="4:10" ht="14.4" x14ac:dyDescent="0.3">
      <c r="D105" s="262"/>
      <c r="E105">
        <v>95</v>
      </c>
      <c r="F105" t="e">
        <v>#REF!</v>
      </c>
      <c r="G105" s="262"/>
      <c r="I105">
        <v>95</v>
      </c>
      <c r="J105" t="e">
        <v>#REF!</v>
      </c>
    </row>
    <row r="106" spans="4:10" ht="14.4" x14ac:dyDescent="0.3">
      <c r="D106" s="262"/>
      <c r="E106">
        <v>96</v>
      </c>
      <c r="F106" t="e">
        <v>#REF!</v>
      </c>
      <c r="G106" s="262"/>
      <c r="I106">
        <v>96</v>
      </c>
      <c r="J106" t="e">
        <v>#REF!</v>
      </c>
    </row>
    <row r="107" spans="4:10" ht="14.4" x14ac:dyDescent="0.3">
      <c r="D107" s="262"/>
      <c r="E107">
        <v>97</v>
      </c>
      <c r="F107" t="e">
        <v>#REF!</v>
      </c>
      <c r="G107" s="262"/>
      <c r="I107">
        <v>97</v>
      </c>
      <c r="J107" t="e">
        <v>#REF!</v>
      </c>
    </row>
    <row r="108" spans="4:10" ht="14.4" x14ac:dyDescent="0.3">
      <c r="D108" s="262"/>
      <c r="E108">
        <v>98</v>
      </c>
      <c r="F108" t="e">
        <v>#REF!</v>
      </c>
      <c r="G108" s="262"/>
      <c r="I108">
        <v>98</v>
      </c>
      <c r="J108" t="e">
        <v>#REF!</v>
      </c>
    </row>
    <row r="109" spans="4:10" ht="14.4" x14ac:dyDescent="0.3">
      <c r="D109" s="262"/>
      <c r="E109">
        <v>99</v>
      </c>
      <c r="F109" t="e">
        <v>#REF!</v>
      </c>
      <c r="G109" s="262"/>
      <c r="I109">
        <v>99</v>
      </c>
      <c r="J109" t="e">
        <v>#REF!</v>
      </c>
    </row>
    <row r="110" spans="4:10" ht="14.4" x14ac:dyDescent="0.3">
      <c r="D110" s="262"/>
      <c r="E110">
        <v>100</v>
      </c>
      <c r="F110" t="e">
        <v>#REF!</v>
      </c>
      <c r="G110" s="262"/>
      <c r="I110">
        <v>100</v>
      </c>
      <c r="J110" t="e">
        <v>#REF!</v>
      </c>
    </row>
    <row r="111" spans="4:10" ht="14.4" x14ac:dyDescent="0.3">
      <c r="D111" s="262"/>
      <c r="E111">
        <v>101</v>
      </c>
      <c r="F111" t="e">
        <v>#REF!</v>
      </c>
      <c r="G111" s="262"/>
      <c r="I111">
        <v>101</v>
      </c>
      <c r="J111" t="e">
        <v>#REF!</v>
      </c>
    </row>
    <row r="112" spans="4:10" ht="14.4" x14ac:dyDescent="0.3">
      <c r="D112" s="262"/>
      <c r="E112">
        <v>102</v>
      </c>
      <c r="F112" t="e">
        <v>#REF!</v>
      </c>
      <c r="G112" s="262"/>
      <c r="I112">
        <v>102</v>
      </c>
      <c r="J112" t="e">
        <v>#REF!</v>
      </c>
    </row>
    <row r="113" spans="4:10" ht="14.4" x14ac:dyDescent="0.3">
      <c r="D113" s="262"/>
      <c r="E113">
        <v>103</v>
      </c>
      <c r="F113" t="e">
        <v>#REF!</v>
      </c>
      <c r="G113" s="262"/>
      <c r="I113">
        <v>103</v>
      </c>
      <c r="J113" t="e">
        <v>#REF!</v>
      </c>
    </row>
    <row r="114" spans="4:10" ht="14.4" x14ac:dyDescent="0.3">
      <c r="D114" s="262"/>
      <c r="E114">
        <v>104</v>
      </c>
      <c r="F114" t="e">
        <v>#REF!</v>
      </c>
      <c r="G114" s="262"/>
      <c r="I114">
        <v>104</v>
      </c>
      <c r="J114" t="e">
        <v>#REF!</v>
      </c>
    </row>
    <row r="115" spans="4:10" ht="14.4" x14ac:dyDescent="0.3">
      <c r="D115" s="262"/>
      <c r="E115">
        <v>105</v>
      </c>
      <c r="F115" t="e">
        <v>#REF!</v>
      </c>
      <c r="G115" s="262"/>
      <c r="I115">
        <v>105</v>
      </c>
      <c r="J115" t="e">
        <v>#REF!</v>
      </c>
    </row>
    <row r="116" spans="4:10" ht="14.4" x14ac:dyDescent="0.3">
      <c r="D116" s="262"/>
      <c r="E116">
        <v>106</v>
      </c>
      <c r="F116" t="e">
        <v>#REF!</v>
      </c>
      <c r="G116" s="262"/>
      <c r="I116">
        <v>106</v>
      </c>
      <c r="J116" t="e">
        <v>#REF!</v>
      </c>
    </row>
    <row r="117" spans="4:10" ht="14.4" x14ac:dyDescent="0.3">
      <c r="D117" s="262"/>
      <c r="E117">
        <v>107</v>
      </c>
      <c r="F117" t="e">
        <v>#REF!</v>
      </c>
      <c r="G117" s="262"/>
      <c r="I117">
        <v>107</v>
      </c>
      <c r="J117" t="e">
        <v>#REF!</v>
      </c>
    </row>
    <row r="118" spans="4:10" ht="14.4" x14ac:dyDescent="0.3">
      <c r="D118" s="262"/>
      <c r="E118">
        <v>108</v>
      </c>
      <c r="F118" t="e">
        <v>#REF!</v>
      </c>
      <c r="G118" s="262"/>
      <c r="I118">
        <v>108</v>
      </c>
      <c r="J118" t="e">
        <v>#REF!</v>
      </c>
    </row>
    <row r="119" spans="4:10" ht="14.4" x14ac:dyDescent="0.3">
      <c r="D119" s="262"/>
      <c r="E119">
        <v>109</v>
      </c>
      <c r="F119" t="e">
        <v>#REF!</v>
      </c>
      <c r="G119" s="262"/>
      <c r="I119">
        <v>109</v>
      </c>
      <c r="J119" t="e">
        <v>#REF!</v>
      </c>
    </row>
    <row r="120" spans="4:10" ht="14.4" x14ac:dyDescent="0.3">
      <c r="D120" s="262"/>
      <c r="E120">
        <v>110</v>
      </c>
      <c r="F120" t="e">
        <v>#REF!</v>
      </c>
      <c r="G120" s="262"/>
      <c r="I120">
        <v>110</v>
      </c>
      <c r="J120" t="e">
        <v>#REF!</v>
      </c>
    </row>
    <row r="121" spans="4:10" ht="14.4" x14ac:dyDescent="0.3">
      <c r="D121" s="262"/>
      <c r="E121">
        <v>111</v>
      </c>
      <c r="F121" t="e">
        <v>#REF!</v>
      </c>
      <c r="G121" s="262"/>
      <c r="I121">
        <v>111</v>
      </c>
      <c r="J121" t="e">
        <v>#REF!</v>
      </c>
    </row>
    <row r="122" spans="4:10" ht="14.4" x14ac:dyDescent="0.3">
      <c r="D122" s="262"/>
      <c r="E122">
        <v>112</v>
      </c>
      <c r="F122" t="e">
        <v>#REF!</v>
      </c>
      <c r="G122" s="262"/>
      <c r="I122">
        <v>112</v>
      </c>
      <c r="J122" t="e">
        <v>#REF!</v>
      </c>
    </row>
    <row r="123" spans="4:10" ht="14.4" x14ac:dyDescent="0.3">
      <c r="D123" s="262"/>
      <c r="E123">
        <v>113</v>
      </c>
      <c r="F123" t="e">
        <v>#REF!</v>
      </c>
      <c r="G123" s="262"/>
      <c r="I123">
        <v>113</v>
      </c>
      <c r="J123" t="e">
        <v>#REF!</v>
      </c>
    </row>
    <row r="124" spans="4:10" ht="14.4" x14ac:dyDescent="0.3">
      <c r="D124" s="262"/>
      <c r="E124">
        <v>114</v>
      </c>
      <c r="F124" t="e">
        <v>#REF!</v>
      </c>
      <c r="G124" s="262"/>
      <c r="I124">
        <v>114</v>
      </c>
      <c r="J124" t="e">
        <v>#REF!</v>
      </c>
    </row>
    <row r="125" spans="4:10" ht="14.4" x14ac:dyDescent="0.3">
      <c r="D125" s="262"/>
      <c r="E125">
        <v>115</v>
      </c>
      <c r="F125" t="e">
        <v>#REF!</v>
      </c>
      <c r="G125" s="262"/>
      <c r="I125">
        <v>115</v>
      </c>
      <c r="J125" t="e">
        <v>#REF!</v>
      </c>
    </row>
    <row r="126" spans="4:10" ht="14.4" x14ac:dyDescent="0.3">
      <c r="D126" s="262"/>
      <c r="E126">
        <v>116</v>
      </c>
      <c r="F126" t="e">
        <v>#REF!</v>
      </c>
      <c r="G126" s="262"/>
      <c r="I126">
        <v>116</v>
      </c>
      <c r="J126" t="e">
        <v>#REF!</v>
      </c>
    </row>
    <row r="127" spans="4:10" ht="14.4" x14ac:dyDescent="0.3">
      <c r="D127" s="262"/>
      <c r="E127">
        <v>117</v>
      </c>
      <c r="F127" t="e">
        <v>#REF!</v>
      </c>
      <c r="G127" s="262"/>
      <c r="I127">
        <v>117</v>
      </c>
      <c r="J127" t="e">
        <v>#REF!</v>
      </c>
    </row>
    <row r="128" spans="4:10" ht="14.4" x14ac:dyDescent="0.3">
      <c r="D128" s="262"/>
      <c r="E128">
        <v>118</v>
      </c>
      <c r="F128" t="e">
        <v>#REF!</v>
      </c>
      <c r="G128" s="262"/>
      <c r="I128">
        <v>118</v>
      </c>
      <c r="J128" t="e">
        <v>#REF!</v>
      </c>
    </row>
    <row r="129" spans="4:10" ht="14.4" x14ac:dyDescent="0.3">
      <c r="D129" s="262"/>
      <c r="E129">
        <v>119</v>
      </c>
      <c r="F129" t="e">
        <v>#REF!</v>
      </c>
      <c r="G129" s="262"/>
      <c r="I129">
        <v>119</v>
      </c>
      <c r="J129" t="e">
        <v>#REF!</v>
      </c>
    </row>
    <row r="130" spans="4:10" ht="14.4" x14ac:dyDescent="0.3">
      <c r="D130" s="262"/>
      <c r="E130">
        <v>120</v>
      </c>
      <c r="F130" t="e">
        <v>#REF!</v>
      </c>
      <c r="G130" s="262"/>
      <c r="I130">
        <v>120</v>
      </c>
      <c r="J130" t="e">
        <v>#REF!</v>
      </c>
    </row>
    <row r="131" spans="4:10" ht="14.4" x14ac:dyDescent="0.3">
      <c r="D131" s="262"/>
      <c r="E131">
        <v>121</v>
      </c>
      <c r="F131" t="e">
        <v>#REF!</v>
      </c>
      <c r="G131" s="262"/>
      <c r="I131">
        <v>121</v>
      </c>
      <c r="J131" t="e">
        <v>#REF!</v>
      </c>
    </row>
    <row r="132" spans="4:10" ht="14.4" x14ac:dyDescent="0.3">
      <c r="D132" s="262"/>
      <c r="E132">
        <v>122</v>
      </c>
      <c r="F132" t="e">
        <v>#REF!</v>
      </c>
      <c r="G132" s="262"/>
      <c r="I132">
        <v>122</v>
      </c>
      <c r="J132" t="e">
        <v>#REF!</v>
      </c>
    </row>
    <row r="133" spans="4:10" ht="14.4" x14ac:dyDescent="0.3">
      <c r="D133" s="262"/>
      <c r="E133">
        <v>123</v>
      </c>
      <c r="F133" t="e">
        <v>#REF!</v>
      </c>
      <c r="G133" s="262"/>
      <c r="I133">
        <v>123</v>
      </c>
      <c r="J133" t="e">
        <v>#REF!</v>
      </c>
    </row>
    <row r="134" spans="4:10" ht="14.4" x14ac:dyDescent="0.3">
      <c r="D134" s="262"/>
      <c r="E134">
        <v>124</v>
      </c>
      <c r="F134" t="e">
        <v>#REF!</v>
      </c>
      <c r="G134" s="262"/>
      <c r="I134">
        <v>124</v>
      </c>
      <c r="J134" t="e">
        <v>#REF!</v>
      </c>
    </row>
    <row r="135" spans="4:10" ht="14.4" x14ac:dyDescent="0.3">
      <c r="D135" s="262"/>
      <c r="E135">
        <v>125</v>
      </c>
      <c r="F135" t="e">
        <v>#REF!</v>
      </c>
      <c r="G135" s="262"/>
      <c r="I135">
        <v>125</v>
      </c>
      <c r="J135" t="e">
        <v>#REF!</v>
      </c>
    </row>
    <row r="136" spans="4:10" ht="14.4" x14ac:dyDescent="0.3">
      <c r="D136" s="262"/>
      <c r="E136">
        <v>126</v>
      </c>
      <c r="F136" t="e">
        <v>#REF!</v>
      </c>
      <c r="G136" s="262"/>
      <c r="I136">
        <v>126</v>
      </c>
      <c r="J136" t="e">
        <v>#REF!</v>
      </c>
    </row>
    <row r="137" spans="4:10" ht="14.4" x14ac:dyDescent="0.3">
      <c r="D137" s="262"/>
      <c r="E137">
        <v>127</v>
      </c>
      <c r="F137" t="e">
        <v>#REF!</v>
      </c>
      <c r="G137" s="262"/>
      <c r="I137">
        <v>127</v>
      </c>
      <c r="J137" t="e">
        <v>#REF!</v>
      </c>
    </row>
    <row r="138" spans="4:10" ht="14.4" x14ac:dyDescent="0.3">
      <c r="D138" s="262"/>
      <c r="E138">
        <v>128</v>
      </c>
      <c r="F138" t="e">
        <v>#REF!</v>
      </c>
      <c r="G138" s="262"/>
      <c r="I138">
        <v>128</v>
      </c>
      <c r="J138" t="e">
        <v>#REF!</v>
      </c>
    </row>
    <row r="139" spans="4:10" ht="14.4" x14ac:dyDescent="0.3">
      <c r="D139" s="262"/>
      <c r="E139">
        <v>129</v>
      </c>
      <c r="F139" t="e">
        <v>#REF!</v>
      </c>
      <c r="G139" s="262"/>
      <c r="I139">
        <v>129</v>
      </c>
      <c r="J139" t="e">
        <v>#REF!</v>
      </c>
    </row>
    <row r="140" spans="4:10" ht="14.4" x14ac:dyDescent="0.3">
      <c r="D140" s="262"/>
      <c r="E140">
        <v>130</v>
      </c>
      <c r="F140" t="e">
        <v>#REF!</v>
      </c>
      <c r="G140" s="262"/>
      <c r="I140">
        <v>130</v>
      </c>
      <c r="J140" t="e">
        <v>#REF!</v>
      </c>
    </row>
    <row r="141" spans="4:10" ht="14.4" x14ac:dyDescent="0.3">
      <c r="D141" s="262"/>
      <c r="E141">
        <v>131</v>
      </c>
      <c r="F141" t="e">
        <v>#REF!</v>
      </c>
      <c r="G141" s="262"/>
      <c r="I141">
        <v>131</v>
      </c>
      <c r="J141" t="e">
        <v>#REF!</v>
      </c>
    </row>
    <row r="142" spans="4:10" ht="14.4" x14ac:dyDescent="0.3">
      <c r="D142" s="262"/>
      <c r="E142">
        <v>132</v>
      </c>
      <c r="F142" t="e">
        <v>#REF!</v>
      </c>
      <c r="G142" s="262"/>
      <c r="I142">
        <v>132</v>
      </c>
      <c r="J142" t="e">
        <v>#REF!</v>
      </c>
    </row>
    <row r="143" spans="4:10" ht="14.4" x14ac:dyDescent="0.3">
      <c r="D143" s="262"/>
      <c r="E143">
        <v>133</v>
      </c>
      <c r="F143" t="e">
        <v>#REF!</v>
      </c>
      <c r="G143" s="262"/>
      <c r="I143">
        <v>133</v>
      </c>
      <c r="J143" t="e">
        <v>#REF!</v>
      </c>
    </row>
    <row r="144" spans="4:10" ht="14.4" x14ac:dyDescent="0.3">
      <c r="D144" s="262"/>
      <c r="E144">
        <v>134</v>
      </c>
      <c r="F144" t="e">
        <v>#REF!</v>
      </c>
      <c r="G144" s="262"/>
      <c r="I144">
        <v>134</v>
      </c>
      <c r="J144" t="e">
        <v>#REF!</v>
      </c>
    </row>
    <row r="145" spans="4:10" ht="14.4" x14ac:dyDescent="0.3">
      <c r="D145" s="262"/>
      <c r="E145">
        <v>135</v>
      </c>
      <c r="F145" t="e">
        <v>#REF!</v>
      </c>
      <c r="G145" s="262"/>
      <c r="I145">
        <v>135</v>
      </c>
      <c r="J145" t="e">
        <v>#REF!</v>
      </c>
    </row>
    <row r="146" spans="4:10" ht="14.4" x14ac:dyDescent="0.3">
      <c r="D146" s="262"/>
      <c r="E146">
        <v>136</v>
      </c>
      <c r="F146" t="e">
        <v>#REF!</v>
      </c>
      <c r="G146" s="262"/>
      <c r="I146">
        <v>136</v>
      </c>
      <c r="J146" t="e">
        <v>#REF!</v>
      </c>
    </row>
    <row r="147" spans="4:10" ht="14.4" x14ac:dyDescent="0.3">
      <c r="D147" s="262"/>
      <c r="E147">
        <v>137</v>
      </c>
      <c r="F147" t="e">
        <v>#REF!</v>
      </c>
      <c r="G147" s="262"/>
      <c r="I147">
        <v>137</v>
      </c>
      <c r="J147" t="e">
        <v>#REF!</v>
      </c>
    </row>
    <row r="148" spans="4:10" ht="14.4" x14ac:dyDescent="0.3">
      <c r="D148" s="262"/>
      <c r="E148">
        <v>138</v>
      </c>
      <c r="F148" t="e">
        <v>#REF!</v>
      </c>
      <c r="G148" s="262"/>
      <c r="I148">
        <v>138</v>
      </c>
      <c r="J148" t="e">
        <v>#REF!</v>
      </c>
    </row>
    <row r="149" spans="4:10" ht="14.4" x14ac:dyDescent="0.3">
      <c r="D149" s="262"/>
      <c r="E149">
        <v>139</v>
      </c>
      <c r="F149" t="e">
        <v>#REF!</v>
      </c>
      <c r="G149" s="262"/>
      <c r="I149">
        <v>139</v>
      </c>
      <c r="J149" t="e">
        <v>#REF!</v>
      </c>
    </row>
    <row r="150" spans="4:10" ht="14.4" x14ac:dyDescent="0.3">
      <c r="D150" s="262"/>
      <c r="E150">
        <v>140</v>
      </c>
      <c r="F150" t="e">
        <v>#REF!</v>
      </c>
      <c r="G150" s="262"/>
      <c r="I150">
        <v>140</v>
      </c>
      <c r="J150" t="e">
        <v>#REF!</v>
      </c>
    </row>
    <row r="151" spans="4:10" ht="14.4" x14ac:dyDescent="0.3">
      <c r="D151" s="262"/>
      <c r="E151">
        <v>141</v>
      </c>
      <c r="F151" t="e">
        <v>#REF!</v>
      </c>
      <c r="G151" s="262"/>
      <c r="I151">
        <v>141</v>
      </c>
      <c r="J151" t="e">
        <v>#REF!</v>
      </c>
    </row>
    <row r="152" spans="4:10" ht="14.4" x14ac:dyDescent="0.3">
      <c r="D152" s="262"/>
      <c r="E152">
        <v>142</v>
      </c>
      <c r="F152" t="e">
        <v>#REF!</v>
      </c>
      <c r="G152" s="262"/>
      <c r="I152">
        <v>142</v>
      </c>
      <c r="J152" t="e">
        <v>#REF!</v>
      </c>
    </row>
    <row r="153" spans="4:10" ht="14.4" x14ac:dyDescent="0.3">
      <c r="D153" s="262"/>
      <c r="E153">
        <v>143</v>
      </c>
      <c r="F153" t="e">
        <v>#REF!</v>
      </c>
      <c r="G153" s="262"/>
      <c r="I153">
        <v>143</v>
      </c>
      <c r="J153" t="e">
        <v>#REF!</v>
      </c>
    </row>
    <row r="154" spans="4:10" ht="14.4" x14ac:dyDescent="0.3">
      <c r="D154" s="262"/>
      <c r="E154">
        <v>144</v>
      </c>
      <c r="F154" t="e">
        <v>#REF!</v>
      </c>
      <c r="G154" s="262"/>
      <c r="I154">
        <v>144</v>
      </c>
      <c r="J154" t="e">
        <v>#REF!</v>
      </c>
    </row>
    <row r="155" spans="4:10" ht="14.4" x14ac:dyDescent="0.3">
      <c r="D155" s="262"/>
      <c r="E155">
        <v>145</v>
      </c>
      <c r="F155" t="e">
        <v>#REF!</v>
      </c>
      <c r="G155" s="262"/>
      <c r="I155">
        <v>145</v>
      </c>
      <c r="J155" t="e">
        <v>#REF!</v>
      </c>
    </row>
    <row r="156" spans="4:10" ht="14.4" x14ac:dyDescent="0.3">
      <c r="D156" s="262"/>
      <c r="E156">
        <v>146</v>
      </c>
      <c r="F156" t="e">
        <v>#REF!</v>
      </c>
      <c r="G156" s="262"/>
      <c r="I156">
        <v>146</v>
      </c>
      <c r="J156" t="e">
        <v>#REF!</v>
      </c>
    </row>
    <row r="157" spans="4:10" ht="14.4" x14ac:dyDescent="0.3">
      <c r="D157" s="262"/>
      <c r="E157">
        <v>147</v>
      </c>
      <c r="F157" t="e">
        <v>#REF!</v>
      </c>
      <c r="G157" s="262"/>
      <c r="I157">
        <v>147</v>
      </c>
      <c r="J157" t="e">
        <v>#REF!</v>
      </c>
    </row>
    <row r="158" spans="4:10" ht="14.4" x14ac:dyDescent="0.3">
      <c r="D158" s="262"/>
      <c r="E158">
        <v>148</v>
      </c>
      <c r="F158" t="e">
        <v>#REF!</v>
      </c>
      <c r="G158" s="262"/>
      <c r="I158">
        <v>148</v>
      </c>
      <c r="J158" t="e">
        <v>#REF!</v>
      </c>
    </row>
    <row r="159" spans="4:10" ht="14.4" x14ac:dyDescent="0.3">
      <c r="D159" s="262"/>
      <c r="E159">
        <v>149</v>
      </c>
      <c r="F159" t="e">
        <v>#REF!</v>
      </c>
      <c r="G159" s="262"/>
      <c r="I159">
        <v>149</v>
      </c>
      <c r="J159" t="e">
        <v>#REF!</v>
      </c>
    </row>
    <row r="160" spans="4:10" ht="14.4" x14ac:dyDescent="0.3">
      <c r="D160" s="262"/>
      <c r="E160">
        <v>150</v>
      </c>
      <c r="F160" t="e">
        <v>#REF!</v>
      </c>
      <c r="G160" s="262"/>
      <c r="I160">
        <v>150</v>
      </c>
      <c r="J160" t="e">
        <v>#REF!</v>
      </c>
    </row>
    <row r="161" spans="4:10" ht="14.4" x14ac:dyDescent="0.3">
      <c r="D161" s="262"/>
      <c r="E161">
        <v>151</v>
      </c>
      <c r="F161" t="e">
        <v>#REF!</v>
      </c>
      <c r="G161" s="262"/>
      <c r="I161">
        <v>151</v>
      </c>
      <c r="J161" t="e">
        <v>#REF!</v>
      </c>
    </row>
    <row r="162" spans="4:10" ht="14.4" x14ac:dyDescent="0.3">
      <c r="D162" s="262"/>
      <c r="E162">
        <v>152</v>
      </c>
      <c r="F162" t="e">
        <v>#REF!</v>
      </c>
      <c r="G162" s="262"/>
      <c r="I162">
        <v>152</v>
      </c>
      <c r="J162" t="e">
        <v>#REF!</v>
      </c>
    </row>
    <row r="163" spans="4:10" ht="14.4" x14ac:dyDescent="0.3">
      <c r="D163" s="262"/>
      <c r="E163">
        <v>153</v>
      </c>
      <c r="F163" t="e">
        <v>#REF!</v>
      </c>
      <c r="G163" s="262"/>
      <c r="I163">
        <v>153</v>
      </c>
      <c r="J163" t="e">
        <v>#REF!</v>
      </c>
    </row>
    <row r="164" spans="4:10" ht="14.4" x14ac:dyDescent="0.3">
      <c r="D164" s="262"/>
      <c r="E164">
        <v>154</v>
      </c>
      <c r="F164" t="e">
        <v>#REF!</v>
      </c>
      <c r="G164" s="262"/>
      <c r="I164">
        <v>154</v>
      </c>
      <c r="J164" t="e">
        <v>#REF!</v>
      </c>
    </row>
    <row r="165" spans="4:10" ht="14.4" x14ac:dyDescent="0.3">
      <c r="D165" s="262"/>
      <c r="E165">
        <v>155</v>
      </c>
      <c r="F165" t="e">
        <v>#REF!</v>
      </c>
      <c r="G165" s="262"/>
      <c r="I165">
        <v>155</v>
      </c>
      <c r="J165" t="e">
        <v>#REF!</v>
      </c>
    </row>
    <row r="166" spans="4:10" ht="14.4" x14ac:dyDescent="0.3">
      <c r="D166" s="262"/>
      <c r="E166">
        <v>156</v>
      </c>
      <c r="F166" t="e">
        <v>#REF!</v>
      </c>
      <c r="G166" s="262"/>
      <c r="I166">
        <v>156</v>
      </c>
      <c r="J166" t="e">
        <v>#REF!</v>
      </c>
    </row>
    <row r="167" spans="4:10" ht="14.4" x14ac:dyDescent="0.3">
      <c r="D167" s="262"/>
      <c r="E167">
        <v>157</v>
      </c>
      <c r="F167" t="e">
        <v>#REF!</v>
      </c>
      <c r="G167" s="262"/>
      <c r="I167">
        <v>157</v>
      </c>
      <c r="J167" t="e">
        <v>#REF!</v>
      </c>
    </row>
    <row r="168" spans="4:10" ht="14.4" x14ac:dyDescent="0.3">
      <c r="D168" s="262"/>
      <c r="E168">
        <v>158</v>
      </c>
      <c r="F168" t="e">
        <v>#REF!</v>
      </c>
      <c r="G168" s="262"/>
      <c r="I168">
        <v>158</v>
      </c>
      <c r="J168" t="e">
        <v>#REF!</v>
      </c>
    </row>
    <row r="169" spans="4:10" ht="14.4" x14ac:dyDescent="0.3">
      <c r="D169" s="262"/>
      <c r="E169">
        <v>159</v>
      </c>
      <c r="F169" t="e">
        <v>#REF!</v>
      </c>
      <c r="G169" s="262"/>
      <c r="I169">
        <v>159</v>
      </c>
      <c r="J169" t="e">
        <v>#REF!</v>
      </c>
    </row>
    <row r="170" spans="4:10" ht="14.4" x14ac:dyDescent="0.3">
      <c r="D170" s="262"/>
      <c r="E170">
        <v>160</v>
      </c>
      <c r="F170" t="e">
        <v>#REF!</v>
      </c>
      <c r="G170" s="262"/>
      <c r="I170">
        <v>160</v>
      </c>
      <c r="J170" t="e">
        <v>#REF!</v>
      </c>
    </row>
    <row r="171" spans="4:10" ht="14.4" x14ac:dyDescent="0.3">
      <c r="D171" s="262"/>
      <c r="E171">
        <v>161</v>
      </c>
      <c r="F171" t="e">
        <v>#REF!</v>
      </c>
      <c r="G171" s="262"/>
      <c r="I171">
        <v>161</v>
      </c>
      <c r="J171" t="e">
        <v>#REF!</v>
      </c>
    </row>
    <row r="172" spans="4:10" ht="14.4" x14ac:dyDescent="0.3">
      <c r="D172" s="262"/>
      <c r="E172">
        <v>162</v>
      </c>
      <c r="F172" t="e">
        <v>#REF!</v>
      </c>
      <c r="G172" s="262"/>
      <c r="I172">
        <v>162</v>
      </c>
      <c r="J172" t="e">
        <v>#REF!</v>
      </c>
    </row>
    <row r="173" spans="4:10" ht="14.4" x14ac:dyDescent="0.3">
      <c r="D173" s="262"/>
      <c r="E173">
        <v>163</v>
      </c>
      <c r="F173" t="e">
        <v>#REF!</v>
      </c>
      <c r="G173" s="262"/>
      <c r="I173">
        <v>163</v>
      </c>
      <c r="J173" t="e">
        <v>#REF!</v>
      </c>
    </row>
    <row r="174" spans="4:10" ht="14.4" x14ac:dyDescent="0.3">
      <c r="D174" s="262"/>
      <c r="E174">
        <v>164</v>
      </c>
      <c r="F174" t="e">
        <v>#REF!</v>
      </c>
      <c r="G174" s="262"/>
      <c r="I174">
        <v>164</v>
      </c>
      <c r="J174" t="e">
        <v>#REF!</v>
      </c>
    </row>
    <row r="175" spans="4:10" ht="14.4" x14ac:dyDescent="0.3">
      <c r="D175" s="262"/>
      <c r="E175">
        <v>165</v>
      </c>
      <c r="F175" t="e">
        <v>#REF!</v>
      </c>
      <c r="G175" s="262"/>
      <c r="I175">
        <v>165</v>
      </c>
      <c r="J175" t="e">
        <v>#REF!</v>
      </c>
    </row>
    <row r="176" spans="4:10" ht="14.4" x14ac:dyDescent="0.3">
      <c r="D176" s="262"/>
      <c r="E176">
        <v>166</v>
      </c>
      <c r="F176" t="e">
        <v>#REF!</v>
      </c>
      <c r="G176" s="262"/>
      <c r="I176">
        <v>166</v>
      </c>
      <c r="J176" t="e">
        <v>#REF!</v>
      </c>
    </row>
    <row r="177" spans="4:10" ht="14.4" x14ac:dyDescent="0.3">
      <c r="D177" s="262"/>
      <c r="E177">
        <v>167</v>
      </c>
      <c r="F177" t="e">
        <v>#REF!</v>
      </c>
      <c r="G177" s="262"/>
      <c r="I177">
        <v>167</v>
      </c>
      <c r="J177" t="e">
        <v>#REF!</v>
      </c>
    </row>
    <row r="178" spans="4:10" ht="14.4" x14ac:dyDescent="0.3">
      <c r="D178" s="262"/>
      <c r="E178">
        <v>168</v>
      </c>
      <c r="F178" t="e">
        <v>#REF!</v>
      </c>
      <c r="G178" s="262"/>
      <c r="I178">
        <v>168</v>
      </c>
      <c r="J178" t="e">
        <v>#REF!</v>
      </c>
    </row>
    <row r="179" spans="4:10" ht="14.4" x14ac:dyDescent="0.3">
      <c r="D179" s="262"/>
      <c r="E179">
        <v>169</v>
      </c>
      <c r="F179" t="e">
        <v>#REF!</v>
      </c>
      <c r="G179" s="262"/>
      <c r="I179">
        <v>169</v>
      </c>
      <c r="J179" t="e">
        <v>#REF!</v>
      </c>
    </row>
    <row r="180" spans="4:10" ht="14.4" x14ac:dyDescent="0.3">
      <c r="D180" s="262"/>
      <c r="E180">
        <v>170</v>
      </c>
      <c r="F180" t="e">
        <v>#REF!</v>
      </c>
      <c r="G180" s="262"/>
      <c r="I180">
        <v>170</v>
      </c>
      <c r="J180" t="e">
        <v>#REF!</v>
      </c>
    </row>
    <row r="181" spans="4:10" ht="14.4" x14ac:dyDescent="0.3">
      <c r="D181" s="262"/>
      <c r="E181">
        <v>171</v>
      </c>
      <c r="F181" t="e">
        <v>#REF!</v>
      </c>
      <c r="G181" s="262"/>
      <c r="I181">
        <v>171</v>
      </c>
      <c r="J181" t="e">
        <v>#REF!</v>
      </c>
    </row>
    <row r="182" spans="4:10" ht="14.4" x14ac:dyDescent="0.3">
      <c r="D182" s="262"/>
      <c r="E182">
        <v>172</v>
      </c>
      <c r="F182" t="e">
        <v>#REF!</v>
      </c>
      <c r="G182" s="262"/>
      <c r="I182">
        <v>172</v>
      </c>
      <c r="J182" t="e">
        <v>#REF!</v>
      </c>
    </row>
    <row r="183" spans="4:10" ht="14.4" x14ac:dyDescent="0.3">
      <c r="D183" s="262"/>
      <c r="E183">
        <v>173</v>
      </c>
      <c r="F183" t="e">
        <v>#REF!</v>
      </c>
      <c r="G183" s="262"/>
      <c r="I183">
        <v>173</v>
      </c>
      <c r="J183" t="e">
        <v>#REF!</v>
      </c>
    </row>
    <row r="184" spans="4:10" ht="14.4" x14ac:dyDescent="0.3">
      <c r="D184" s="262"/>
      <c r="E184">
        <v>174</v>
      </c>
      <c r="F184" t="e">
        <v>#REF!</v>
      </c>
      <c r="G184" s="262"/>
      <c r="I184">
        <v>174</v>
      </c>
      <c r="J184" t="e">
        <v>#REF!</v>
      </c>
    </row>
    <row r="185" spans="4:10" ht="14.4" x14ac:dyDescent="0.3">
      <c r="D185" s="262"/>
      <c r="E185">
        <v>175</v>
      </c>
      <c r="F185" t="e">
        <v>#REF!</v>
      </c>
      <c r="G185" s="262"/>
      <c r="I185">
        <v>175</v>
      </c>
      <c r="J185" t="e">
        <v>#REF!</v>
      </c>
    </row>
    <row r="186" spans="4:10" ht="14.4" x14ac:dyDescent="0.3">
      <c r="D186" s="262"/>
      <c r="E186">
        <v>176</v>
      </c>
      <c r="F186" t="e">
        <v>#REF!</v>
      </c>
      <c r="G186" s="262"/>
      <c r="I186">
        <v>176</v>
      </c>
      <c r="J186" t="e">
        <v>#REF!</v>
      </c>
    </row>
    <row r="187" spans="4:10" ht="14.4" x14ac:dyDescent="0.3">
      <c r="D187" s="262"/>
      <c r="E187">
        <v>177</v>
      </c>
      <c r="F187" t="e">
        <v>#REF!</v>
      </c>
      <c r="G187" s="262"/>
      <c r="I187">
        <v>177</v>
      </c>
      <c r="J187" t="e">
        <v>#REF!</v>
      </c>
    </row>
    <row r="188" spans="4:10" ht="14.4" x14ac:dyDescent="0.3">
      <c r="D188" s="262"/>
      <c r="E188">
        <v>178</v>
      </c>
      <c r="F188" t="e">
        <v>#REF!</v>
      </c>
      <c r="G188" s="262"/>
      <c r="I188">
        <v>178</v>
      </c>
      <c r="J188" t="e">
        <v>#REF!</v>
      </c>
    </row>
    <row r="189" spans="4:10" ht="14.4" x14ac:dyDescent="0.3">
      <c r="D189" s="262"/>
      <c r="E189">
        <v>179</v>
      </c>
      <c r="F189" t="e">
        <v>#REF!</v>
      </c>
      <c r="G189" s="262"/>
      <c r="I189">
        <v>179</v>
      </c>
      <c r="J189" t="e">
        <v>#REF!</v>
      </c>
    </row>
    <row r="190" spans="4:10" ht="14.4" x14ac:dyDescent="0.3">
      <c r="D190" s="262"/>
      <c r="E190">
        <v>180</v>
      </c>
      <c r="F190" t="e">
        <v>#REF!</v>
      </c>
      <c r="G190" s="262"/>
      <c r="I190">
        <v>180</v>
      </c>
      <c r="J190" t="e">
        <v>#REF!</v>
      </c>
    </row>
    <row r="191" spans="4:10" ht="14.4" x14ac:dyDescent="0.3">
      <c r="D191" s="262"/>
      <c r="E191">
        <v>181</v>
      </c>
      <c r="F191" t="e">
        <v>#REF!</v>
      </c>
      <c r="G191" s="262"/>
      <c r="I191">
        <v>181</v>
      </c>
      <c r="J191" t="e">
        <v>#REF!</v>
      </c>
    </row>
    <row r="192" spans="4:10" ht="14.4" x14ac:dyDescent="0.3">
      <c r="D192" s="262"/>
      <c r="E192">
        <v>182</v>
      </c>
      <c r="F192" t="e">
        <v>#REF!</v>
      </c>
      <c r="G192" s="262"/>
      <c r="I192">
        <v>182</v>
      </c>
      <c r="J192" t="e">
        <v>#REF!</v>
      </c>
    </row>
    <row r="193" spans="4:10" ht="14.4" x14ac:dyDescent="0.3">
      <c r="D193" s="262"/>
      <c r="E193">
        <v>183</v>
      </c>
      <c r="F193" t="e">
        <v>#REF!</v>
      </c>
      <c r="G193" s="262"/>
      <c r="I193">
        <v>183</v>
      </c>
      <c r="J193" t="e">
        <v>#REF!</v>
      </c>
    </row>
    <row r="194" spans="4:10" ht="14.4" x14ac:dyDescent="0.3">
      <c r="D194" s="262"/>
      <c r="E194">
        <v>184</v>
      </c>
      <c r="F194" t="e">
        <v>#REF!</v>
      </c>
      <c r="G194" s="262"/>
      <c r="I194">
        <v>184</v>
      </c>
      <c r="J194" t="e">
        <v>#REF!</v>
      </c>
    </row>
    <row r="195" spans="4:10" ht="14.4" x14ac:dyDescent="0.3">
      <c r="D195" s="262"/>
      <c r="E195">
        <v>185</v>
      </c>
      <c r="F195" t="e">
        <v>#REF!</v>
      </c>
      <c r="G195" s="262"/>
      <c r="I195">
        <v>185</v>
      </c>
      <c r="J195" t="e">
        <v>#REF!</v>
      </c>
    </row>
    <row r="196" spans="4:10" ht="14.4" x14ac:dyDescent="0.3">
      <c r="D196" s="262"/>
      <c r="E196">
        <v>186</v>
      </c>
      <c r="F196" t="e">
        <v>#REF!</v>
      </c>
      <c r="G196" s="262"/>
      <c r="I196">
        <v>186</v>
      </c>
      <c r="J196" t="e">
        <v>#REF!</v>
      </c>
    </row>
    <row r="197" spans="4:10" ht="14.4" x14ac:dyDescent="0.3">
      <c r="D197" s="262"/>
      <c r="E197">
        <v>187</v>
      </c>
      <c r="F197" t="e">
        <v>#REF!</v>
      </c>
      <c r="G197" s="262"/>
      <c r="I197">
        <v>187</v>
      </c>
      <c r="J197" t="e">
        <v>#REF!</v>
      </c>
    </row>
    <row r="198" spans="4:10" ht="14.4" x14ac:dyDescent="0.3">
      <c r="D198" s="262"/>
      <c r="E198">
        <v>188</v>
      </c>
      <c r="F198" t="e">
        <v>#REF!</v>
      </c>
      <c r="G198" s="262"/>
      <c r="I198">
        <v>188</v>
      </c>
      <c r="J198" t="e">
        <v>#REF!</v>
      </c>
    </row>
    <row r="199" spans="4:10" ht="14.4" x14ac:dyDescent="0.3">
      <c r="D199" s="262"/>
      <c r="E199">
        <v>189</v>
      </c>
      <c r="F199" t="e">
        <v>#REF!</v>
      </c>
      <c r="G199" s="262"/>
      <c r="I199">
        <v>189</v>
      </c>
      <c r="J199" t="e">
        <v>#REF!</v>
      </c>
    </row>
    <row r="200" spans="4:10" ht="14.4" x14ac:dyDescent="0.3">
      <c r="D200" s="262"/>
      <c r="E200">
        <v>190</v>
      </c>
      <c r="F200" t="e">
        <v>#REF!</v>
      </c>
      <c r="G200" s="262"/>
      <c r="I200">
        <v>190</v>
      </c>
      <c r="J200" t="e">
        <v>#REF!</v>
      </c>
    </row>
    <row r="201" spans="4:10" ht="14.4" x14ac:dyDescent="0.3">
      <c r="D201" s="262"/>
      <c r="E201">
        <v>191</v>
      </c>
      <c r="F201" t="e">
        <v>#REF!</v>
      </c>
      <c r="G201" s="262"/>
      <c r="I201">
        <v>191</v>
      </c>
      <c r="J201" t="e">
        <v>#REF!</v>
      </c>
    </row>
    <row r="202" spans="4:10" ht="14.4" x14ac:dyDescent="0.3">
      <c r="D202" s="262"/>
      <c r="E202">
        <v>192</v>
      </c>
      <c r="F202" t="e">
        <v>#REF!</v>
      </c>
      <c r="G202" s="262"/>
      <c r="I202">
        <v>192</v>
      </c>
      <c r="J202" t="e">
        <v>#REF!</v>
      </c>
    </row>
    <row r="203" spans="4:10" ht="14.4" x14ac:dyDescent="0.3">
      <c r="D203" s="262"/>
      <c r="E203">
        <v>193</v>
      </c>
      <c r="F203" t="e">
        <v>#REF!</v>
      </c>
      <c r="G203" s="262"/>
      <c r="I203">
        <v>193</v>
      </c>
      <c r="J203" t="e">
        <v>#REF!</v>
      </c>
    </row>
    <row r="204" spans="4:10" ht="14.4" x14ac:dyDescent="0.3">
      <c r="D204" s="262"/>
      <c r="E204">
        <v>194</v>
      </c>
      <c r="F204" t="e">
        <v>#REF!</v>
      </c>
      <c r="G204" s="262"/>
      <c r="I204">
        <v>194</v>
      </c>
      <c r="J204" t="e">
        <v>#REF!</v>
      </c>
    </row>
    <row r="205" spans="4:10" ht="14.4" x14ac:dyDescent="0.3">
      <c r="D205" s="262"/>
      <c r="E205">
        <v>195</v>
      </c>
      <c r="F205" t="e">
        <v>#REF!</v>
      </c>
      <c r="G205" s="262"/>
      <c r="I205">
        <v>195</v>
      </c>
      <c r="J205" t="e">
        <v>#REF!</v>
      </c>
    </row>
    <row r="206" spans="4:10" ht="14.4" x14ac:dyDescent="0.3">
      <c r="D206" s="262"/>
      <c r="E206">
        <v>196</v>
      </c>
      <c r="F206" t="e">
        <v>#REF!</v>
      </c>
      <c r="G206" s="262"/>
      <c r="I206">
        <v>196</v>
      </c>
      <c r="J206" t="e">
        <v>#REF!</v>
      </c>
    </row>
    <row r="207" spans="4:10" ht="14.4" x14ac:dyDescent="0.3">
      <c r="D207" s="262"/>
      <c r="E207">
        <v>197</v>
      </c>
      <c r="F207" t="e">
        <v>#REF!</v>
      </c>
      <c r="G207" s="262"/>
      <c r="I207">
        <v>197</v>
      </c>
      <c r="J207" t="e">
        <v>#REF!</v>
      </c>
    </row>
    <row r="208" spans="4:10" ht="14.4" x14ac:dyDescent="0.3">
      <c r="D208" s="262"/>
      <c r="E208">
        <v>198</v>
      </c>
      <c r="F208" t="e">
        <v>#REF!</v>
      </c>
      <c r="G208" s="262"/>
      <c r="I208">
        <v>198</v>
      </c>
      <c r="J208" t="e">
        <v>#REF!</v>
      </c>
    </row>
    <row r="209" spans="4:10" ht="14.4" x14ac:dyDescent="0.3">
      <c r="D209" s="262"/>
      <c r="E209">
        <v>199</v>
      </c>
      <c r="F209" t="e">
        <v>#REF!</v>
      </c>
      <c r="G209" s="262"/>
      <c r="I209">
        <v>199</v>
      </c>
      <c r="J209" t="e">
        <v>#REF!</v>
      </c>
    </row>
    <row r="210" spans="4:10" ht="14.4" x14ac:dyDescent="0.3">
      <c r="D210" s="262"/>
      <c r="E210">
        <v>200</v>
      </c>
      <c r="F210" t="e">
        <v>#REF!</v>
      </c>
      <c r="G210" s="262"/>
      <c r="I210">
        <v>200</v>
      </c>
      <c r="J210" t="e">
        <v>#REF!</v>
      </c>
    </row>
    <row r="211" spans="4:10" ht="14.4" x14ac:dyDescent="0.3">
      <c r="D211" s="262"/>
      <c r="E211">
        <v>201</v>
      </c>
      <c r="F211" t="e">
        <v>#REF!</v>
      </c>
      <c r="G211" s="262"/>
      <c r="I211">
        <v>201</v>
      </c>
      <c r="J211" t="e">
        <v>#REF!</v>
      </c>
    </row>
    <row r="212" spans="4:10" ht="14.4" x14ac:dyDescent="0.3">
      <c r="D212" s="262"/>
      <c r="E212">
        <v>202</v>
      </c>
      <c r="F212" t="e">
        <v>#REF!</v>
      </c>
      <c r="G212" s="262"/>
      <c r="I212">
        <v>202</v>
      </c>
      <c r="J212" t="e">
        <v>#REF!</v>
      </c>
    </row>
    <row r="213" spans="4:10" ht="14.4" x14ac:dyDescent="0.3">
      <c r="D213" s="262"/>
      <c r="E213">
        <v>203</v>
      </c>
      <c r="F213" t="e">
        <v>#REF!</v>
      </c>
      <c r="G213" s="262"/>
      <c r="I213">
        <v>203</v>
      </c>
      <c r="J213" t="e">
        <v>#REF!</v>
      </c>
    </row>
    <row r="214" spans="4:10" ht="14.4" x14ac:dyDescent="0.3">
      <c r="D214" s="262"/>
      <c r="E214">
        <v>204</v>
      </c>
      <c r="F214" t="e">
        <v>#REF!</v>
      </c>
      <c r="G214" s="262"/>
      <c r="I214">
        <v>204</v>
      </c>
      <c r="J214" t="e">
        <v>#REF!</v>
      </c>
    </row>
    <row r="215" spans="4:10" ht="14.4" x14ac:dyDescent="0.3">
      <c r="D215" s="262"/>
      <c r="E215">
        <v>205</v>
      </c>
      <c r="F215" t="e">
        <v>#REF!</v>
      </c>
      <c r="G215" s="262"/>
      <c r="I215">
        <v>205</v>
      </c>
      <c r="J215" t="e">
        <v>#REF!</v>
      </c>
    </row>
    <row r="216" spans="4:10" ht="14.4" x14ac:dyDescent="0.3">
      <c r="D216" s="262"/>
      <c r="E216">
        <v>206</v>
      </c>
      <c r="F216" t="e">
        <v>#REF!</v>
      </c>
      <c r="G216" s="262"/>
      <c r="I216">
        <v>206</v>
      </c>
      <c r="J216" t="e">
        <v>#REF!</v>
      </c>
    </row>
    <row r="217" spans="4:10" ht="14.4" x14ac:dyDescent="0.3">
      <c r="D217" s="262"/>
      <c r="E217">
        <v>207</v>
      </c>
      <c r="F217" t="e">
        <v>#REF!</v>
      </c>
      <c r="G217" s="262"/>
      <c r="I217">
        <v>207</v>
      </c>
      <c r="J217" t="e">
        <v>#REF!</v>
      </c>
    </row>
    <row r="218" spans="4:10" ht="14.4" x14ac:dyDescent="0.3">
      <c r="D218" s="262"/>
      <c r="E218">
        <v>208</v>
      </c>
      <c r="F218" t="e">
        <v>#REF!</v>
      </c>
      <c r="G218" s="262"/>
      <c r="I218">
        <v>208</v>
      </c>
      <c r="J218" t="e">
        <v>#REF!</v>
      </c>
    </row>
    <row r="219" spans="4:10" ht="14.4" x14ac:dyDescent="0.3">
      <c r="D219" s="262"/>
      <c r="E219">
        <v>209</v>
      </c>
      <c r="F219" t="e">
        <v>#REF!</v>
      </c>
      <c r="G219" s="262"/>
      <c r="I219">
        <v>209</v>
      </c>
      <c r="J219" t="e">
        <v>#REF!</v>
      </c>
    </row>
    <row r="220" spans="4:10" ht="14.4" x14ac:dyDescent="0.3">
      <c r="D220" s="262"/>
      <c r="E220">
        <v>210</v>
      </c>
      <c r="F220" t="e">
        <v>#REF!</v>
      </c>
      <c r="G220" s="262"/>
      <c r="I220">
        <v>210</v>
      </c>
      <c r="J220" t="e">
        <v>#REF!</v>
      </c>
    </row>
    <row r="221" spans="4:10" ht="14.4" x14ac:dyDescent="0.3">
      <c r="D221" s="262"/>
      <c r="E221">
        <v>211</v>
      </c>
      <c r="F221" t="e">
        <v>#REF!</v>
      </c>
      <c r="G221" s="262"/>
      <c r="I221">
        <v>211</v>
      </c>
      <c r="J221" t="e">
        <v>#REF!</v>
      </c>
    </row>
    <row r="222" spans="4:10" ht="14.4" x14ac:dyDescent="0.3">
      <c r="D222" s="262"/>
      <c r="E222">
        <v>212</v>
      </c>
      <c r="F222" t="e">
        <v>#REF!</v>
      </c>
      <c r="G222" s="262"/>
      <c r="I222">
        <v>212</v>
      </c>
      <c r="J222" t="e">
        <v>#REF!</v>
      </c>
    </row>
    <row r="223" spans="4:10" ht="14.4" x14ac:dyDescent="0.3">
      <c r="D223" s="262"/>
      <c r="E223">
        <v>213</v>
      </c>
      <c r="F223" t="e">
        <v>#REF!</v>
      </c>
      <c r="G223" s="262"/>
      <c r="I223">
        <v>213</v>
      </c>
      <c r="J223" t="e">
        <v>#REF!</v>
      </c>
    </row>
    <row r="224" spans="4:10" ht="14.4" x14ac:dyDescent="0.3">
      <c r="D224" s="262"/>
      <c r="E224">
        <v>214</v>
      </c>
      <c r="F224" t="e">
        <v>#REF!</v>
      </c>
      <c r="G224" s="262"/>
      <c r="I224">
        <v>214</v>
      </c>
      <c r="J224" t="e">
        <v>#REF!</v>
      </c>
    </row>
    <row r="225" spans="4:10" ht="14.4" x14ac:dyDescent="0.3">
      <c r="D225" s="262"/>
      <c r="E225">
        <v>215</v>
      </c>
      <c r="F225" t="e">
        <v>#REF!</v>
      </c>
      <c r="G225" s="262"/>
      <c r="I225">
        <v>215</v>
      </c>
      <c r="J225" t="e">
        <v>#REF!</v>
      </c>
    </row>
    <row r="226" spans="4:10" ht="14.4" x14ac:dyDescent="0.3">
      <c r="D226" s="262"/>
      <c r="E226">
        <v>216</v>
      </c>
      <c r="F226" t="e">
        <v>#REF!</v>
      </c>
      <c r="G226" s="262"/>
      <c r="I226">
        <v>216</v>
      </c>
      <c r="J226" t="e">
        <v>#REF!</v>
      </c>
    </row>
    <row r="227" spans="4:10" ht="14.4" x14ac:dyDescent="0.3">
      <c r="D227" s="262"/>
      <c r="E227">
        <v>217</v>
      </c>
      <c r="F227" t="e">
        <v>#REF!</v>
      </c>
      <c r="G227" s="262"/>
      <c r="I227">
        <v>217</v>
      </c>
      <c r="J227" t="e">
        <v>#REF!</v>
      </c>
    </row>
    <row r="228" spans="4:10" ht="14.4" x14ac:dyDescent="0.3">
      <c r="D228" s="262"/>
      <c r="E228">
        <v>218</v>
      </c>
      <c r="F228" t="e">
        <v>#REF!</v>
      </c>
      <c r="G228" s="262"/>
      <c r="I228">
        <v>218</v>
      </c>
      <c r="J228" t="e">
        <v>#REF!</v>
      </c>
    </row>
    <row r="229" spans="4:10" ht="14.4" x14ac:dyDescent="0.3">
      <c r="D229" s="262"/>
      <c r="E229">
        <v>219</v>
      </c>
      <c r="F229" t="e">
        <v>#REF!</v>
      </c>
      <c r="G229" s="262"/>
      <c r="I229">
        <v>219</v>
      </c>
      <c r="J229" t="e">
        <v>#REF!</v>
      </c>
    </row>
    <row r="230" spans="4:10" ht="14.4" x14ac:dyDescent="0.3">
      <c r="D230" s="262"/>
      <c r="E230">
        <v>220</v>
      </c>
      <c r="F230" t="e">
        <v>#REF!</v>
      </c>
      <c r="G230" s="262"/>
      <c r="I230">
        <v>220</v>
      </c>
      <c r="J230" t="e">
        <v>#REF!</v>
      </c>
    </row>
    <row r="231" spans="4:10" ht="14.4" x14ac:dyDescent="0.3">
      <c r="D231" s="262"/>
      <c r="E231">
        <v>221</v>
      </c>
      <c r="F231" t="e">
        <v>#REF!</v>
      </c>
      <c r="G231" s="262"/>
      <c r="I231">
        <v>221</v>
      </c>
      <c r="J231" t="e">
        <v>#REF!</v>
      </c>
    </row>
    <row r="232" spans="4:10" ht="14.4" x14ac:dyDescent="0.3">
      <c r="D232" s="262"/>
      <c r="E232">
        <v>222</v>
      </c>
      <c r="F232" t="e">
        <v>#REF!</v>
      </c>
      <c r="G232" s="262"/>
      <c r="I232">
        <v>222</v>
      </c>
      <c r="J232" t="e">
        <v>#REF!</v>
      </c>
    </row>
    <row r="233" spans="4:10" ht="14.4" x14ac:dyDescent="0.3">
      <c r="D233" s="262"/>
      <c r="E233">
        <v>223</v>
      </c>
      <c r="F233" t="e">
        <v>#REF!</v>
      </c>
      <c r="G233" s="262"/>
      <c r="I233">
        <v>223</v>
      </c>
      <c r="J233" t="e">
        <v>#REF!</v>
      </c>
    </row>
    <row r="234" spans="4:10" ht="14.4" x14ac:dyDescent="0.3">
      <c r="D234" s="262"/>
      <c r="E234">
        <v>224</v>
      </c>
      <c r="F234" t="e">
        <v>#REF!</v>
      </c>
      <c r="G234" s="262"/>
      <c r="I234">
        <v>224</v>
      </c>
      <c r="J234" t="e">
        <v>#REF!</v>
      </c>
    </row>
    <row r="235" spans="4:10" ht="14.4" x14ac:dyDescent="0.3">
      <c r="D235" s="262"/>
      <c r="E235">
        <v>225</v>
      </c>
      <c r="F235" t="e">
        <v>#REF!</v>
      </c>
      <c r="G235" s="262"/>
      <c r="I235">
        <v>225</v>
      </c>
      <c r="J235" t="e">
        <v>#REF!</v>
      </c>
    </row>
    <row r="236" spans="4:10" ht="14.4" x14ac:dyDescent="0.3">
      <c r="D236" s="262"/>
      <c r="E236">
        <v>226</v>
      </c>
      <c r="F236" t="e">
        <v>#REF!</v>
      </c>
      <c r="G236" s="262"/>
      <c r="I236">
        <v>226</v>
      </c>
      <c r="J236" t="e">
        <v>#REF!</v>
      </c>
    </row>
    <row r="237" spans="4:10" ht="14.4" x14ac:dyDescent="0.3">
      <c r="D237" s="262"/>
      <c r="E237">
        <v>227</v>
      </c>
      <c r="F237" t="e">
        <v>#REF!</v>
      </c>
      <c r="G237" s="262"/>
      <c r="I237">
        <v>227</v>
      </c>
      <c r="J237" t="e">
        <v>#REF!</v>
      </c>
    </row>
    <row r="238" spans="4:10" ht="14.4" x14ac:dyDescent="0.3">
      <c r="D238" s="262"/>
      <c r="E238">
        <v>228</v>
      </c>
      <c r="F238" t="e">
        <v>#REF!</v>
      </c>
      <c r="G238" s="262"/>
      <c r="I238">
        <v>228</v>
      </c>
      <c r="J238" t="e">
        <v>#REF!</v>
      </c>
    </row>
    <row r="239" spans="4:10" ht="14.4" x14ac:dyDescent="0.3">
      <c r="D239" s="262"/>
      <c r="E239">
        <v>229</v>
      </c>
      <c r="F239" t="e">
        <v>#REF!</v>
      </c>
      <c r="G239" s="262"/>
      <c r="I239">
        <v>229</v>
      </c>
      <c r="J239" t="e">
        <v>#REF!</v>
      </c>
    </row>
    <row r="240" spans="4:10" ht="14.4" x14ac:dyDescent="0.3">
      <c r="D240" s="262"/>
      <c r="E240">
        <v>230</v>
      </c>
      <c r="F240" t="e">
        <v>#REF!</v>
      </c>
      <c r="G240" s="262"/>
      <c r="I240">
        <v>230</v>
      </c>
      <c r="J240" t="e">
        <v>#REF!</v>
      </c>
    </row>
    <row r="241" spans="4:10" ht="14.4" x14ac:dyDescent="0.3">
      <c r="D241" s="262"/>
      <c r="E241">
        <v>231</v>
      </c>
      <c r="F241" t="e">
        <v>#REF!</v>
      </c>
      <c r="G241" s="262"/>
      <c r="I241">
        <v>231</v>
      </c>
      <c r="J241" t="e">
        <v>#REF!</v>
      </c>
    </row>
    <row r="242" spans="4:10" ht="14.4" x14ac:dyDescent="0.3">
      <c r="D242" s="262"/>
      <c r="E242">
        <v>232</v>
      </c>
      <c r="F242" t="e">
        <v>#REF!</v>
      </c>
      <c r="G242" s="262"/>
      <c r="I242">
        <v>232</v>
      </c>
      <c r="J242" t="e">
        <v>#REF!</v>
      </c>
    </row>
    <row r="243" spans="4:10" ht="14.4" x14ac:dyDescent="0.3">
      <c r="D243" s="262"/>
      <c r="E243">
        <v>233</v>
      </c>
      <c r="F243" t="e">
        <v>#REF!</v>
      </c>
      <c r="G243" s="262"/>
      <c r="I243">
        <v>233</v>
      </c>
      <c r="J243" t="e">
        <v>#REF!</v>
      </c>
    </row>
    <row r="244" spans="4:10" ht="14.4" x14ac:dyDescent="0.3">
      <c r="D244" s="262"/>
      <c r="E244">
        <v>234</v>
      </c>
      <c r="F244" t="e">
        <v>#REF!</v>
      </c>
      <c r="G244" s="262"/>
      <c r="I244">
        <v>234</v>
      </c>
      <c r="J244" t="e">
        <v>#REF!</v>
      </c>
    </row>
    <row r="245" spans="4:10" ht="14.4" x14ac:dyDescent="0.3">
      <c r="D245" s="262"/>
      <c r="E245">
        <v>235</v>
      </c>
      <c r="F245" t="e">
        <v>#REF!</v>
      </c>
      <c r="G245" s="262"/>
      <c r="I245">
        <v>235</v>
      </c>
      <c r="J245" t="e">
        <v>#REF!</v>
      </c>
    </row>
    <row r="246" spans="4:10" ht="14.4" x14ac:dyDescent="0.3">
      <c r="D246" s="262"/>
      <c r="E246">
        <v>236</v>
      </c>
      <c r="F246" t="e">
        <v>#REF!</v>
      </c>
      <c r="G246" s="262"/>
      <c r="I246">
        <v>236</v>
      </c>
      <c r="J246" t="e">
        <v>#REF!</v>
      </c>
    </row>
    <row r="247" spans="4:10" ht="14.4" x14ac:dyDescent="0.3">
      <c r="D247" s="262"/>
      <c r="E247">
        <v>237</v>
      </c>
      <c r="F247" t="e">
        <v>#REF!</v>
      </c>
      <c r="G247" s="262"/>
      <c r="I247">
        <v>237</v>
      </c>
      <c r="J247" t="e">
        <v>#REF!</v>
      </c>
    </row>
    <row r="248" spans="4:10" ht="14.4" x14ac:dyDescent="0.3">
      <c r="D248" s="262"/>
      <c r="E248">
        <v>238</v>
      </c>
      <c r="F248" t="e">
        <v>#REF!</v>
      </c>
      <c r="G248" s="262"/>
      <c r="I248">
        <v>238</v>
      </c>
      <c r="J248" t="e">
        <v>#REF!</v>
      </c>
    </row>
    <row r="249" spans="4:10" ht="14.4" x14ac:dyDescent="0.3">
      <c r="D249" s="262"/>
      <c r="E249">
        <v>239</v>
      </c>
      <c r="F249" t="e">
        <v>#REF!</v>
      </c>
      <c r="G249" s="262"/>
      <c r="I249">
        <v>239</v>
      </c>
      <c r="J249" t="e">
        <v>#REF!</v>
      </c>
    </row>
    <row r="250" spans="4:10" ht="14.4" x14ac:dyDescent="0.3">
      <c r="D250" s="262"/>
      <c r="E250">
        <v>240</v>
      </c>
      <c r="F250" t="e">
        <v>#REF!</v>
      </c>
      <c r="G250" s="262"/>
      <c r="I250">
        <v>240</v>
      </c>
      <c r="J250" t="e">
        <v>#REF!</v>
      </c>
    </row>
    <row r="251" spans="4:10" ht="14.4" x14ac:dyDescent="0.3">
      <c r="D251" s="262"/>
      <c r="E251">
        <v>241</v>
      </c>
      <c r="F251" t="e">
        <v>#REF!</v>
      </c>
      <c r="G251" s="262"/>
      <c r="I251">
        <v>241</v>
      </c>
      <c r="J251" t="e">
        <v>#REF!</v>
      </c>
    </row>
    <row r="252" spans="4:10" ht="14.4" x14ac:dyDescent="0.3">
      <c r="D252" s="262"/>
      <c r="E252">
        <v>242</v>
      </c>
      <c r="F252" t="e">
        <v>#REF!</v>
      </c>
      <c r="G252" s="262"/>
      <c r="I252">
        <v>242</v>
      </c>
      <c r="J252" t="e">
        <v>#REF!</v>
      </c>
    </row>
    <row r="253" spans="4:10" ht="14.4" x14ac:dyDescent="0.3">
      <c r="D253" s="262"/>
      <c r="E253">
        <v>243</v>
      </c>
      <c r="F253" t="e">
        <v>#REF!</v>
      </c>
      <c r="G253" s="262"/>
      <c r="I253">
        <v>243</v>
      </c>
      <c r="J253" t="e">
        <v>#REF!</v>
      </c>
    </row>
    <row r="254" spans="4:10" ht="14.4" x14ac:dyDescent="0.3">
      <c r="D254" s="262"/>
      <c r="E254">
        <v>244</v>
      </c>
      <c r="F254" t="e">
        <v>#REF!</v>
      </c>
      <c r="G254" s="262"/>
      <c r="I254">
        <v>244</v>
      </c>
      <c r="J254" t="e">
        <v>#REF!</v>
      </c>
    </row>
    <row r="255" spans="4:10" ht="14.4" x14ac:dyDescent="0.3">
      <c r="D255" s="262"/>
      <c r="E255">
        <v>245</v>
      </c>
      <c r="F255" t="e">
        <v>#REF!</v>
      </c>
      <c r="G255" s="262"/>
      <c r="I255">
        <v>245</v>
      </c>
      <c r="J255" t="e">
        <v>#REF!</v>
      </c>
    </row>
    <row r="256" spans="4:10" ht="14.4" x14ac:dyDescent="0.3">
      <c r="D256" s="262"/>
      <c r="E256">
        <v>246</v>
      </c>
      <c r="F256" t="e">
        <v>#REF!</v>
      </c>
      <c r="G256" s="262"/>
      <c r="I256">
        <v>246</v>
      </c>
      <c r="J256" t="e">
        <v>#REF!</v>
      </c>
    </row>
    <row r="257" spans="4:10" ht="14.4" x14ac:dyDescent="0.3">
      <c r="D257" s="262"/>
      <c r="E257">
        <v>247</v>
      </c>
      <c r="F257" t="e">
        <v>#REF!</v>
      </c>
      <c r="G257" s="262"/>
      <c r="I257">
        <v>247</v>
      </c>
      <c r="J257" t="e">
        <v>#REF!</v>
      </c>
    </row>
    <row r="258" spans="4:10" ht="14.4" x14ac:dyDescent="0.3">
      <c r="D258" s="262"/>
      <c r="E258">
        <v>248</v>
      </c>
      <c r="F258" t="e">
        <v>#REF!</v>
      </c>
      <c r="G258" s="262"/>
      <c r="I258">
        <v>248</v>
      </c>
      <c r="J258" t="e">
        <v>#REF!</v>
      </c>
    </row>
    <row r="259" spans="4:10" ht="14.4" x14ac:dyDescent="0.3">
      <c r="D259" s="262"/>
      <c r="E259">
        <v>249</v>
      </c>
      <c r="F259" t="e">
        <v>#REF!</v>
      </c>
      <c r="G259" s="262"/>
      <c r="I259">
        <v>249</v>
      </c>
      <c r="J259" t="e">
        <v>#REF!</v>
      </c>
    </row>
    <row r="260" spans="4:10" ht="14.4" x14ac:dyDescent="0.3">
      <c r="D260" s="262"/>
      <c r="E260">
        <v>250</v>
      </c>
      <c r="F260" t="e">
        <v>#REF!</v>
      </c>
      <c r="G260" s="262"/>
      <c r="I260">
        <v>250</v>
      </c>
      <c r="J260" t="e">
        <v>#REF!</v>
      </c>
    </row>
    <row r="261" spans="4:10" ht="14.4" x14ac:dyDescent="0.3">
      <c r="D261" s="262"/>
      <c r="E261">
        <v>251</v>
      </c>
      <c r="F261" t="e">
        <v>#REF!</v>
      </c>
      <c r="G261" s="262"/>
      <c r="I261">
        <v>251</v>
      </c>
      <c r="J261" t="e">
        <v>#REF!</v>
      </c>
    </row>
    <row r="262" spans="4:10" ht="14.4" x14ac:dyDescent="0.3">
      <c r="D262" s="262"/>
      <c r="E262">
        <v>252</v>
      </c>
      <c r="F262" t="e">
        <v>#REF!</v>
      </c>
      <c r="G262" s="262"/>
      <c r="I262">
        <v>252</v>
      </c>
      <c r="J262" t="e">
        <v>#REF!</v>
      </c>
    </row>
    <row r="263" spans="4:10" ht="14.4" x14ac:dyDescent="0.3">
      <c r="D263" s="262"/>
      <c r="E263">
        <v>253</v>
      </c>
      <c r="F263" t="e">
        <v>#REF!</v>
      </c>
      <c r="G263" s="262"/>
      <c r="I263">
        <v>253</v>
      </c>
      <c r="J263" t="e">
        <v>#REF!</v>
      </c>
    </row>
    <row r="264" spans="4:10" ht="14.4" x14ac:dyDescent="0.3">
      <c r="D264" s="262"/>
      <c r="E264">
        <v>254</v>
      </c>
      <c r="F264" t="e">
        <v>#REF!</v>
      </c>
      <c r="G264" s="262"/>
      <c r="I264">
        <v>254</v>
      </c>
      <c r="J264" t="e">
        <v>#REF!</v>
      </c>
    </row>
    <row r="265" spans="4:10" ht="14.4" x14ac:dyDescent="0.3">
      <c r="D265" s="262"/>
      <c r="E265">
        <v>255</v>
      </c>
      <c r="F265" t="e">
        <v>#REF!</v>
      </c>
      <c r="G265" s="262"/>
      <c r="I265">
        <v>255</v>
      </c>
      <c r="J265" t="e">
        <v>#REF!</v>
      </c>
    </row>
    <row r="266" spans="4:10" ht="14.4" x14ac:dyDescent="0.3">
      <c r="D266" s="262"/>
      <c r="E266">
        <v>256</v>
      </c>
      <c r="F266" t="e">
        <v>#REF!</v>
      </c>
      <c r="G266" s="262"/>
      <c r="I266">
        <v>256</v>
      </c>
      <c r="J266" t="e">
        <v>#REF!</v>
      </c>
    </row>
    <row r="267" spans="4:10" ht="14.4" x14ac:dyDescent="0.3">
      <c r="D267" s="262"/>
      <c r="E267">
        <v>257</v>
      </c>
      <c r="F267" t="e">
        <v>#REF!</v>
      </c>
      <c r="G267" s="262"/>
      <c r="I267">
        <v>257</v>
      </c>
      <c r="J267" t="e">
        <v>#REF!</v>
      </c>
    </row>
    <row r="268" spans="4:10" ht="14.4" x14ac:dyDescent="0.3">
      <c r="D268" s="262"/>
      <c r="E268">
        <v>258</v>
      </c>
      <c r="F268" t="e">
        <v>#REF!</v>
      </c>
      <c r="G268" s="262"/>
      <c r="I268">
        <v>258</v>
      </c>
      <c r="J268" t="e">
        <v>#REF!</v>
      </c>
    </row>
    <row r="269" spans="4:10" ht="14.4" x14ac:dyDescent="0.3">
      <c r="D269" s="262"/>
      <c r="E269">
        <v>259</v>
      </c>
      <c r="F269" t="e">
        <v>#REF!</v>
      </c>
      <c r="G269" s="262"/>
      <c r="I269">
        <v>259</v>
      </c>
      <c r="J269" t="e">
        <v>#REF!</v>
      </c>
    </row>
    <row r="270" spans="4:10" ht="14.4" x14ac:dyDescent="0.3">
      <c r="D270" s="262"/>
      <c r="E270">
        <v>260</v>
      </c>
      <c r="F270" t="e">
        <v>#REF!</v>
      </c>
      <c r="G270" s="262"/>
      <c r="I270">
        <v>260</v>
      </c>
      <c r="J270" t="e">
        <v>#REF!</v>
      </c>
    </row>
    <row r="271" spans="4:10" ht="14.4" x14ac:dyDescent="0.3">
      <c r="D271" s="262"/>
      <c r="E271">
        <v>261</v>
      </c>
      <c r="F271" t="e">
        <v>#REF!</v>
      </c>
      <c r="G271" s="262"/>
      <c r="I271">
        <v>261</v>
      </c>
      <c r="J271" t="e">
        <v>#REF!</v>
      </c>
    </row>
    <row r="272" spans="4:10" ht="14.4" x14ac:dyDescent="0.3">
      <c r="D272" s="262"/>
      <c r="E272">
        <v>262</v>
      </c>
      <c r="F272" t="e">
        <v>#REF!</v>
      </c>
      <c r="G272" s="262"/>
      <c r="I272">
        <v>262</v>
      </c>
      <c r="J272" t="e">
        <v>#REF!</v>
      </c>
    </row>
    <row r="273" spans="4:10" ht="14.4" x14ac:dyDescent="0.3">
      <c r="D273" s="262"/>
      <c r="E273">
        <v>263</v>
      </c>
      <c r="F273" t="e">
        <v>#REF!</v>
      </c>
      <c r="G273" s="262"/>
      <c r="I273">
        <v>263</v>
      </c>
      <c r="J273" t="e">
        <v>#REF!</v>
      </c>
    </row>
    <row r="274" spans="4:10" ht="14.4" x14ac:dyDescent="0.3">
      <c r="D274" s="262"/>
      <c r="E274">
        <v>264</v>
      </c>
      <c r="F274" t="e">
        <v>#REF!</v>
      </c>
      <c r="G274" s="262"/>
      <c r="I274">
        <v>264</v>
      </c>
      <c r="J274" t="e">
        <v>#REF!</v>
      </c>
    </row>
    <row r="275" spans="4:10" ht="14.4" x14ac:dyDescent="0.3">
      <c r="D275" s="262"/>
      <c r="E275">
        <v>265</v>
      </c>
      <c r="F275" t="e">
        <v>#REF!</v>
      </c>
      <c r="G275" s="262"/>
      <c r="I275">
        <v>265</v>
      </c>
      <c r="J275" t="e">
        <v>#REF!</v>
      </c>
    </row>
    <row r="276" spans="4:10" ht="14.4" x14ac:dyDescent="0.3">
      <c r="D276" s="262"/>
      <c r="E276">
        <v>266</v>
      </c>
      <c r="F276" t="e">
        <v>#REF!</v>
      </c>
      <c r="G276" s="262"/>
      <c r="I276">
        <v>266</v>
      </c>
      <c r="J276" t="e">
        <v>#REF!</v>
      </c>
    </row>
    <row r="277" spans="4:10" ht="14.4" x14ac:dyDescent="0.3">
      <c r="D277" s="262"/>
      <c r="E277">
        <v>267</v>
      </c>
      <c r="F277" t="e">
        <v>#REF!</v>
      </c>
      <c r="G277" s="262"/>
      <c r="I277">
        <v>267</v>
      </c>
      <c r="J277" t="e">
        <v>#REF!</v>
      </c>
    </row>
    <row r="278" spans="4:10" ht="14.4" x14ac:dyDescent="0.3">
      <c r="D278" s="262"/>
      <c r="E278">
        <v>268</v>
      </c>
      <c r="F278" t="e">
        <v>#REF!</v>
      </c>
      <c r="G278" s="262"/>
      <c r="I278">
        <v>268</v>
      </c>
      <c r="J278" t="e">
        <v>#REF!</v>
      </c>
    </row>
    <row r="279" spans="4:10" ht="14.4" x14ac:dyDescent="0.3">
      <c r="D279" s="262"/>
      <c r="E279">
        <v>269</v>
      </c>
      <c r="F279" t="e">
        <v>#REF!</v>
      </c>
      <c r="G279" s="262"/>
      <c r="I279">
        <v>269</v>
      </c>
      <c r="J279" t="e">
        <v>#REF!</v>
      </c>
    </row>
    <row r="280" spans="4:10" ht="14.4" x14ac:dyDescent="0.3">
      <c r="D280" s="262"/>
      <c r="E280">
        <v>270</v>
      </c>
      <c r="F280" t="e">
        <v>#REF!</v>
      </c>
      <c r="G280" s="262"/>
      <c r="I280">
        <v>270</v>
      </c>
      <c r="J280" t="e">
        <v>#REF!</v>
      </c>
    </row>
    <row r="281" spans="4:10" ht="14.4" x14ac:dyDescent="0.3">
      <c r="D281" s="262"/>
      <c r="E281">
        <v>271</v>
      </c>
      <c r="F281" t="e">
        <v>#REF!</v>
      </c>
      <c r="G281" s="262"/>
      <c r="I281">
        <v>271</v>
      </c>
      <c r="J281" t="e">
        <v>#REF!</v>
      </c>
    </row>
    <row r="282" spans="4:10" ht="14.4" x14ac:dyDescent="0.3">
      <c r="D282" s="262"/>
      <c r="E282">
        <v>272</v>
      </c>
      <c r="F282" t="e">
        <v>#REF!</v>
      </c>
      <c r="G282" s="262"/>
      <c r="I282">
        <v>272</v>
      </c>
      <c r="J282" t="e">
        <v>#REF!</v>
      </c>
    </row>
    <row r="283" spans="4:10" ht="14.4" x14ac:dyDescent="0.3">
      <c r="D283" s="262"/>
      <c r="E283">
        <v>273</v>
      </c>
      <c r="F283" t="e">
        <v>#REF!</v>
      </c>
      <c r="G283" s="262"/>
      <c r="I283">
        <v>273</v>
      </c>
      <c r="J283" t="e">
        <v>#REF!</v>
      </c>
    </row>
    <row r="284" spans="4:10" ht="14.4" x14ac:dyDescent="0.3">
      <c r="D284" s="262"/>
      <c r="E284">
        <v>274</v>
      </c>
      <c r="F284" t="e">
        <v>#REF!</v>
      </c>
      <c r="G284" s="262"/>
      <c r="I284">
        <v>274</v>
      </c>
      <c r="J284" t="e">
        <v>#REF!</v>
      </c>
    </row>
    <row r="285" spans="4:10" ht="14.4" x14ac:dyDescent="0.3">
      <c r="D285" s="262"/>
      <c r="E285">
        <v>275</v>
      </c>
      <c r="F285" t="e">
        <v>#REF!</v>
      </c>
      <c r="G285" s="262"/>
      <c r="I285">
        <v>275</v>
      </c>
      <c r="J285" t="e">
        <v>#REF!</v>
      </c>
    </row>
    <row r="286" spans="4:10" ht="14.4" x14ac:dyDescent="0.3">
      <c r="D286" s="262"/>
      <c r="E286">
        <v>276</v>
      </c>
      <c r="F286" t="e">
        <v>#REF!</v>
      </c>
      <c r="G286" s="262"/>
      <c r="I286">
        <v>276</v>
      </c>
      <c r="J286" t="e">
        <v>#REF!</v>
      </c>
    </row>
    <row r="287" spans="4:10" ht="14.4" x14ac:dyDescent="0.3">
      <c r="D287" s="262"/>
      <c r="E287">
        <v>277</v>
      </c>
      <c r="F287" t="e">
        <v>#REF!</v>
      </c>
      <c r="G287" s="262"/>
      <c r="I287">
        <v>277</v>
      </c>
      <c r="J287" t="e">
        <v>#REF!</v>
      </c>
    </row>
    <row r="288" spans="4:10" ht="14.4" x14ac:dyDescent="0.3">
      <c r="D288" s="262"/>
      <c r="E288">
        <v>278</v>
      </c>
      <c r="F288" t="e">
        <v>#REF!</v>
      </c>
      <c r="G288" s="262"/>
      <c r="I288">
        <v>278</v>
      </c>
      <c r="J288" t="e">
        <v>#REF!</v>
      </c>
    </row>
    <row r="289" spans="4:10" ht="14.4" x14ac:dyDescent="0.3">
      <c r="D289" s="262"/>
      <c r="E289">
        <v>279</v>
      </c>
      <c r="F289" t="e">
        <v>#REF!</v>
      </c>
      <c r="G289" s="262"/>
      <c r="I289">
        <v>279</v>
      </c>
      <c r="J289" t="e">
        <v>#REF!</v>
      </c>
    </row>
    <row r="290" spans="4:10" ht="14.4" x14ac:dyDescent="0.3">
      <c r="D290" s="262"/>
      <c r="E290">
        <v>280</v>
      </c>
      <c r="F290" t="e">
        <v>#REF!</v>
      </c>
      <c r="G290" s="262"/>
      <c r="I290">
        <v>280</v>
      </c>
      <c r="J290" t="e">
        <v>#REF!</v>
      </c>
    </row>
    <row r="291" spans="4:10" ht="14.4" x14ac:dyDescent="0.3">
      <c r="D291" s="262"/>
      <c r="E291">
        <v>281</v>
      </c>
      <c r="F291" t="e">
        <v>#REF!</v>
      </c>
      <c r="G291" s="262"/>
      <c r="I291">
        <v>281</v>
      </c>
      <c r="J291" t="e">
        <v>#REF!</v>
      </c>
    </row>
    <row r="292" spans="4:10" ht="14.4" x14ac:dyDescent="0.3">
      <c r="D292" s="262"/>
      <c r="E292">
        <v>282</v>
      </c>
      <c r="F292" t="e">
        <v>#REF!</v>
      </c>
      <c r="G292" s="262"/>
      <c r="I292">
        <v>282</v>
      </c>
      <c r="J292" t="e">
        <v>#REF!</v>
      </c>
    </row>
    <row r="293" spans="4:10" ht="14.4" x14ac:dyDescent="0.3">
      <c r="D293" s="262"/>
      <c r="E293">
        <v>283</v>
      </c>
      <c r="F293" t="e">
        <v>#REF!</v>
      </c>
      <c r="G293" s="262"/>
      <c r="I293">
        <v>283</v>
      </c>
      <c r="J293" t="e">
        <v>#REF!</v>
      </c>
    </row>
    <row r="294" spans="4:10" ht="14.4" x14ac:dyDescent="0.3">
      <c r="D294" s="262"/>
      <c r="E294">
        <v>284</v>
      </c>
      <c r="F294" t="e">
        <v>#REF!</v>
      </c>
      <c r="G294" s="262"/>
      <c r="I294">
        <v>284</v>
      </c>
      <c r="J294" t="e">
        <v>#REF!</v>
      </c>
    </row>
    <row r="295" spans="4:10" ht="14.4" x14ac:dyDescent="0.3">
      <c r="D295" s="262"/>
      <c r="E295">
        <v>285</v>
      </c>
      <c r="F295" t="e">
        <v>#REF!</v>
      </c>
      <c r="G295" s="262"/>
      <c r="I295">
        <v>285</v>
      </c>
      <c r="J295" t="e">
        <v>#REF!</v>
      </c>
    </row>
    <row r="296" spans="4:10" ht="14.4" x14ac:dyDescent="0.3">
      <c r="D296" s="262"/>
      <c r="E296">
        <v>286</v>
      </c>
      <c r="F296" t="e">
        <v>#REF!</v>
      </c>
      <c r="G296" s="262"/>
      <c r="I296">
        <v>286</v>
      </c>
      <c r="J296" t="e">
        <v>#REF!</v>
      </c>
    </row>
    <row r="297" spans="4:10" ht="14.4" x14ac:dyDescent="0.3">
      <c r="D297" s="262"/>
      <c r="E297">
        <v>287</v>
      </c>
      <c r="F297" t="e">
        <v>#REF!</v>
      </c>
      <c r="G297" s="262"/>
      <c r="I297">
        <v>287</v>
      </c>
      <c r="J297" t="e">
        <v>#REF!</v>
      </c>
    </row>
    <row r="298" spans="4:10" ht="14.4" x14ac:dyDescent="0.3">
      <c r="D298" s="262"/>
      <c r="E298">
        <v>288</v>
      </c>
      <c r="F298" t="e">
        <v>#REF!</v>
      </c>
      <c r="G298" s="262"/>
      <c r="I298">
        <v>288</v>
      </c>
      <c r="J298" t="e">
        <v>#REF!</v>
      </c>
    </row>
    <row r="299" spans="4:10" ht="14.4" x14ac:dyDescent="0.3">
      <c r="D299" s="262"/>
      <c r="E299">
        <v>289</v>
      </c>
      <c r="F299" t="e">
        <v>#REF!</v>
      </c>
      <c r="G299" s="262"/>
      <c r="I299">
        <v>289</v>
      </c>
      <c r="J299" t="e">
        <v>#REF!</v>
      </c>
    </row>
    <row r="300" spans="4:10" ht="14.4" x14ac:dyDescent="0.3">
      <c r="D300" s="262"/>
      <c r="E300">
        <v>290</v>
      </c>
      <c r="F300" t="e">
        <v>#REF!</v>
      </c>
      <c r="G300" s="262"/>
      <c r="I300">
        <v>290</v>
      </c>
      <c r="J300" t="e">
        <v>#REF!</v>
      </c>
    </row>
    <row r="301" spans="4:10" ht="14.4" x14ac:dyDescent="0.3">
      <c r="D301" s="262"/>
      <c r="E301">
        <v>291</v>
      </c>
      <c r="F301" t="e">
        <v>#REF!</v>
      </c>
      <c r="G301" s="262"/>
      <c r="I301">
        <v>291</v>
      </c>
      <c r="J301" t="e">
        <v>#REF!</v>
      </c>
    </row>
    <row r="302" spans="4:10" ht="14.4" x14ac:dyDescent="0.3">
      <c r="D302" s="262"/>
      <c r="E302">
        <v>292</v>
      </c>
      <c r="F302" t="e">
        <v>#REF!</v>
      </c>
      <c r="G302" s="262"/>
      <c r="I302">
        <v>292</v>
      </c>
      <c r="J302" t="e">
        <v>#REF!</v>
      </c>
    </row>
    <row r="303" spans="4:10" ht="14.4" x14ac:dyDescent="0.3">
      <c r="D303" s="262"/>
      <c r="E303">
        <v>293</v>
      </c>
      <c r="F303" t="e">
        <v>#REF!</v>
      </c>
      <c r="G303" s="262"/>
      <c r="I303">
        <v>293</v>
      </c>
      <c r="J303" t="e">
        <v>#REF!</v>
      </c>
    </row>
    <row r="304" spans="4:10" ht="14.4" x14ac:dyDescent="0.3">
      <c r="D304" s="262"/>
      <c r="E304">
        <v>294</v>
      </c>
      <c r="F304" t="e">
        <v>#REF!</v>
      </c>
      <c r="G304" s="262"/>
      <c r="I304">
        <v>294</v>
      </c>
      <c r="J304" t="e">
        <v>#REF!</v>
      </c>
    </row>
    <row r="305" spans="4:10" ht="14.4" x14ac:dyDescent="0.3">
      <c r="D305" s="262"/>
      <c r="E305">
        <v>295</v>
      </c>
      <c r="F305" t="e">
        <v>#REF!</v>
      </c>
      <c r="G305" s="262"/>
      <c r="I305">
        <v>295</v>
      </c>
      <c r="J305" t="e">
        <v>#REF!</v>
      </c>
    </row>
    <row r="306" spans="4:10" ht="14.4" x14ac:dyDescent="0.3">
      <c r="D306" s="262"/>
      <c r="E306">
        <v>296</v>
      </c>
      <c r="F306" t="e">
        <v>#REF!</v>
      </c>
      <c r="G306" s="262"/>
      <c r="I306">
        <v>296</v>
      </c>
      <c r="J306" t="e">
        <v>#REF!</v>
      </c>
    </row>
    <row r="307" spans="4:10" ht="14.4" x14ac:dyDescent="0.3">
      <c r="D307" s="262"/>
      <c r="E307">
        <v>297</v>
      </c>
      <c r="F307" t="e">
        <v>#REF!</v>
      </c>
      <c r="G307" s="262"/>
      <c r="I307">
        <v>297</v>
      </c>
      <c r="J307" t="e">
        <v>#REF!</v>
      </c>
    </row>
    <row r="308" spans="4:10" ht="14.4" x14ac:dyDescent="0.3">
      <c r="D308" s="262"/>
      <c r="E308">
        <v>298</v>
      </c>
      <c r="F308" t="e">
        <v>#REF!</v>
      </c>
      <c r="G308" s="262"/>
      <c r="I308">
        <v>298</v>
      </c>
      <c r="J308" t="e">
        <v>#REF!</v>
      </c>
    </row>
    <row r="309" spans="4:10" ht="14.4" x14ac:dyDescent="0.3">
      <c r="D309" s="262"/>
      <c r="E309">
        <v>299</v>
      </c>
      <c r="F309" t="e">
        <v>#REF!</v>
      </c>
      <c r="G309" s="262"/>
      <c r="I309">
        <v>299</v>
      </c>
      <c r="J309" t="e">
        <v>#REF!</v>
      </c>
    </row>
    <row r="310" spans="4:10" ht="14.4" x14ac:dyDescent="0.3">
      <c r="D310" s="262"/>
      <c r="E310">
        <v>300</v>
      </c>
      <c r="F310" t="e">
        <v>#REF!</v>
      </c>
      <c r="G310" s="262"/>
      <c r="I310">
        <v>300</v>
      </c>
      <c r="J310" t="e">
        <v>#REF!</v>
      </c>
    </row>
    <row r="311" spans="4:10" ht="14.4" x14ac:dyDescent="0.3">
      <c r="D311" s="262"/>
      <c r="E311">
        <v>301</v>
      </c>
      <c r="F311" t="e">
        <v>#REF!</v>
      </c>
      <c r="G311" s="262"/>
      <c r="I311">
        <v>301</v>
      </c>
      <c r="J311" t="e">
        <v>#REF!</v>
      </c>
    </row>
    <row r="312" spans="4:10" ht="14.4" x14ac:dyDescent="0.3">
      <c r="D312" s="262"/>
      <c r="E312">
        <v>302</v>
      </c>
      <c r="F312" t="e">
        <v>#REF!</v>
      </c>
      <c r="G312" s="262"/>
      <c r="I312">
        <v>302</v>
      </c>
      <c r="J312" t="e">
        <v>#REF!</v>
      </c>
    </row>
    <row r="313" spans="4:10" ht="14.4" x14ac:dyDescent="0.3">
      <c r="D313" s="262"/>
      <c r="E313">
        <v>303</v>
      </c>
      <c r="F313" t="e">
        <v>#REF!</v>
      </c>
      <c r="G313" s="262"/>
      <c r="I313">
        <v>303</v>
      </c>
      <c r="J313" t="e">
        <v>#REF!</v>
      </c>
    </row>
    <row r="314" spans="4:10" ht="14.4" x14ac:dyDescent="0.3">
      <c r="D314" s="262"/>
      <c r="E314">
        <v>304</v>
      </c>
      <c r="F314" t="e">
        <v>#REF!</v>
      </c>
      <c r="G314" s="262"/>
      <c r="I314">
        <v>304</v>
      </c>
      <c r="J314" t="e">
        <v>#REF!</v>
      </c>
    </row>
    <row r="315" spans="4:10" ht="14.4" x14ac:dyDescent="0.3">
      <c r="D315" s="262"/>
      <c r="E315">
        <v>305</v>
      </c>
      <c r="F315" t="e">
        <v>#REF!</v>
      </c>
      <c r="G315" s="262"/>
      <c r="I315">
        <v>305</v>
      </c>
      <c r="J315" t="e">
        <v>#REF!</v>
      </c>
    </row>
    <row r="316" spans="4:10" ht="14.4" x14ac:dyDescent="0.3">
      <c r="D316" s="262"/>
      <c r="E316">
        <v>306</v>
      </c>
      <c r="F316" t="e">
        <v>#REF!</v>
      </c>
      <c r="G316" s="262"/>
      <c r="I316">
        <v>306</v>
      </c>
      <c r="J316" t="e">
        <v>#REF!</v>
      </c>
    </row>
    <row r="317" spans="4:10" ht="14.4" x14ac:dyDescent="0.3">
      <c r="D317" s="262"/>
      <c r="E317">
        <v>307</v>
      </c>
      <c r="F317" t="e">
        <v>#REF!</v>
      </c>
      <c r="G317" s="262"/>
      <c r="I317">
        <v>307</v>
      </c>
      <c r="J317" t="e">
        <v>#REF!</v>
      </c>
    </row>
    <row r="318" spans="4:10" ht="14.4" x14ac:dyDescent="0.3">
      <c r="D318" s="262"/>
      <c r="E318">
        <v>308</v>
      </c>
      <c r="F318" t="e">
        <v>#REF!</v>
      </c>
      <c r="G318" s="262"/>
      <c r="I318">
        <v>308</v>
      </c>
      <c r="J318" t="e">
        <v>#REF!</v>
      </c>
    </row>
    <row r="319" spans="4:10" ht="14.4" x14ac:dyDescent="0.3">
      <c r="D319" s="262"/>
      <c r="E319">
        <v>309</v>
      </c>
      <c r="F319" t="e">
        <v>#REF!</v>
      </c>
      <c r="G319" s="262"/>
      <c r="I319">
        <v>309</v>
      </c>
      <c r="J319" t="e">
        <v>#REF!</v>
      </c>
    </row>
    <row r="320" spans="4:10" ht="14.4" x14ac:dyDescent="0.3">
      <c r="D320" s="262"/>
      <c r="E320">
        <v>310</v>
      </c>
      <c r="F320" t="e">
        <v>#REF!</v>
      </c>
      <c r="G320" s="262"/>
      <c r="I320">
        <v>310</v>
      </c>
      <c r="J320" t="e">
        <v>#REF!</v>
      </c>
    </row>
    <row r="321" spans="4:10" ht="14.4" x14ac:dyDescent="0.3">
      <c r="D321" s="262"/>
      <c r="E321">
        <v>311</v>
      </c>
      <c r="F321" t="e">
        <v>#REF!</v>
      </c>
      <c r="G321" s="262"/>
      <c r="I321">
        <v>311</v>
      </c>
      <c r="J321" t="e">
        <v>#REF!</v>
      </c>
    </row>
    <row r="322" spans="4:10" ht="14.4" x14ac:dyDescent="0.3">
      <c r="D322" s="262"/>
      <c r="E322">
        <v>312</v>
      </c>
      <c r="F322" t="e">
        <v>#REF!</v>
      </c>
      <c r="G322" s="262"/>
      <c r="I322">
        <v>312</v>
      </c>
      <c r="J322" t="e">
        <v>#REF!</v>
      </c>
    </row>
    <row r="323" spans="4:10" ht="14.4" x14ac:dyDescent="0.3">
      <c r="D323" s="262"/>
      <c r="E323">
        <v>313</v>
      </c>
      <c r="F323" t="e">
        <v>#REF!</v>
      </c>
      <c r="G323" s="262"/>
      <c r="I323">
        <v>313</v>
      </c>
      <c r="J323" t="e">
        <v>#REF!</v>
      </c>
    </row>
    <row r="324" spans="4:10" ht="14.4" x14ac:dyDescent="0.3">
      <c r="D324" s="262"/>
      <c r="E324">
        <v>314</v>
      </c>
      <c r="F324" t="e">
        <v>#REF!</v>
      </c>
      <c r="G324" s="262"/>
      <c r="I324">
        <v>314</v>
      </c>
      <c r="J324" t="e">
        <v>#REF!</v>
      </c>
    </row>
    <row r="325" spans="4:10" ht="14.4" x14ac:dyDescent="0.3">
      <c r="D325" s="262"/>
      <c r="E325">
        <v>315</v>
      </c>
      <c r="F325" t="e">
        <v>#REF!</v>
      </c>
      <c r="G325" s="262"/>
      <c r="I325">
        <v>315</v>
      </c>
      <c r="J325" t="e">
        <v>#REF!</v>
      </c>
    </row>
    <row r="326" spans="4:10" ht="14.4" x14ac:dyDescent="0.3">
      <c r="D326" s="262"/>
      <c r="E326">
        <v>316</v>
      </c>
      <c r="F326" t="e">
        <v>#REF!</v>
      </c>
      <c r="G326" s="262"/>
      <c r="I326">
        <v>316</v>
      </c>
      <c r="J326" t="e">
        <v>#REF!</v>
      </c>
    </row>
    <row r="327" spans="4:10" ht="14.4" x14ac:dyDescent="0.3">
      <c r="D327" s="262"/>
      <c r="E327">
        <v>317</v>
      </c>
      <c r="F327" t="e">
        <v>#REF!</v>
      </c>
      <c r="G327" s="262"/>
      <c r="I327">
        <v>317</v>
      </c>
      <c r="J327" t="e">
        <v>#REF!</v>
      </c>
    </row>
    <row r="328" spans="4:10" ht="14.4" x14ac:dyDescent="0.3">
      <c r="D328" s="262"/>
      <c r="E328">
        <v>318</v>
      </c>
      <c r="F328" t="e">
        <v>#REF!</v>
      </c>
      <c r="G328" s="262"/>
      <c r="I328">
        <v>318</v>
      </c>
      <c r="J328" t="e">
        <v>#REF!</v>
      </c>
    </row>
    <row r="329" spans="4:10" ht="14.4" x14ac:dyDescent="0.3">
      <c r="D329" s="262"/>
      <c r="E329">
        <v>319</v>
      </c>
      <c r="F329" t="e">
        <v>#REF!</v>
      </c>
      <c r="G329" s="262"/>
      <c r="I329">
        <v>319</v>
      </c>
      <c r="J329" t="e">
        <v>#REF!</v>
      </c>
    </row>
    <row r="330" spans="4:10" ht="14.4" x14ac:dyDescent="0.3">
      <c r="D330" s="262"/>
      <c r="E330">
        <v>320</v>
      </c>
      <c r="F330" t="e">
        <v>#REF!</v>
      </c>
      <c r="G330" s="262"/>
      <c r="I330">
        <v>320</v>
      </c>
      <c r="J330" t="e">
        <v>#REF!</v>
      </c>
    </row>
    <row r="331" spans="4:10" ht="14.4" x14ac:dyDescent="0.3">
      <c r="D331" s="262"/>
      <c r="E331">
        <v>321</v>
      </c>
      <c r="F331" t="e">
        <v>#REF!</v>
      </c>
      <c r="G331" s="262"/>
      <c r="I331">
        <v>321</v>
      </c>
      <c r="J331" t="e">
        <v>#REF!</v>
      </c>
    </row>
    <row r="332" spans="4:10" ht="14.4" x14ac:dyDescent="0.3">
      <c r="D332" s="262"/>
      <c r="E332">
        <v>322</v>
      </c>
      <c r="F332" t="e">
        <v>#REF!</v>
      </c>
      <c r="G332" s="262"/>
      <c r="I332">
        <v>322</v>
      </c>
      <c r="J332" t="e">
        <v>#REF!</v>
      </c>
    </row>
    <row r="333" spans="4:10" ht="14.4" x14ac:dyDescent="0.3">
      <c r="D333" s="262"/>
      <c r="E333">
        <v>323</v>
      </c>
      <c r="F333" t="e">
        <v>#REF!</v>
      </c>
      <c r="G333" s="262"/>
      <c r="I333">
        <v>323</v>
      </c>
      <c r="J333" t="e">
        <v>#REF!</v>
      </c>
    </row>
    <row r="334" spans="4:10" ht="14.4" x14ac:dyDescent="0.3">
      <c r="D334" s="262"/>
      <c r="E334">
        <v>324</v>
      </c>
      <c r="F334" t="e">
        <v>#REF!</v>
      </c>
      <c r="G334" s="262"/>
      <c r="I334">
        <v>324</v>
      </c>
      <c r="J334" t="e">
        <v>#REF!</v>
      </c>
    </row>
    <row r="335" spans="4:10" ht="14.4" x14ac:dyDescent="0.3">
      <c r="D335" s="262"/>
      <c r="E335">
        <v>325</v>
      </c>
      <c r="F335" t="e">
        <v>#REF!</v>
      </c>
      <c r="G335" s="262"/>
      <c r="I335">
        <v>325</v>
      </c>
      <c r="J335" t="e">
        <v>#REF!</v>
      </c>
    </row>
    <row r="336" spans="4:10" ht="14.4" x14ac:dyDescent="0.3">
      <c r="D336" s="262"/>
      <c r="E336">
        <v>326</v>
      </c>
      <c r="F336" t="e">
        <v>#REF!</v>
      </c>
      <c r="G336" s="262"/>
      <c r="I336">
        <v>326</v>
      </c>
      <c r="J336" t="e">
        <v>#REF!</v>
      </c>
    </row>
    <row r="337" spans="4:10" ht="14.4" x14ac:dyDescent="0.3">
      <c r="D337" s="262"/>
      <c r="E337">
        <v>327</v>
      </c>
      <c r="F337" t="e">
        <v>#REF!</v>
      </c>
      <c r="G337" s="262"/>
      <c r="I337">
        <v>327</v>
      </c>
      <c r="J337" t="e">
        <v>#REF!</v>
      </c>
    </row>
    <row r="338" spans="4:10" ht="14.4" x14ac:dyDescent="0.3">
      <c r="D338" s="262"/>
      <c r="E338">
        <v>328</v>
      </c>
      <c r="F338" t="e">
        <v>#REF!</v>
      </c>
      <c r="G338" s="262"/>
      <c r="I338">
        <v>328</v>
      </c>
      <c r="J338" t="e">
        <v>#REF!</v>
      </c>
    </row>
    <row r="339" spans="4:10" ht="14.4" x14ac:dyDescent="0.3">
      <c r="D339" s="262"/>
      <c r="E339">
        <v>329</v>
      </c>
      <c r="F339" t="e">
        <v>#REF!</v>
      </c>
      <c r="G339" s="262"/>
      <c r="I339">
        <v>329</v>
      </c>
      <c r="J339" t="e">
        <v>#REF!</v>
      </c>
    </row>
    <row r="340" spans="4:10" ht="14.4" x14ac:dyDescent="0.3">
      <c r="D340" s="262"/>
      <c r="E340">
        <v>330</v>
      </c>
      <c r="F340" t="e">
        <v>#REF!</v>
      </c>
      <c r="G340" s="262"/>
      <c r="I340">
        <v>330</v>
      </c>
      <c r="J340" t="e">
        <v>#REF!</v>
      </c>
    </row>
    <row r="341" spans="4:10" ht="14.4" x14ac:dyDescent="0.3">
      <c r="D341" s="262"/>
      <c r="E341">
        <v>331</v>
      </c>
      <c r="F341" t="e">
        <v>#REF!</v>
      </c>
      <c r="G341" s="262"/>
      <c r="I341">
        <v>331</v>
      </c>
      <c r="J341" t="e">
        <v>#REF!</v>
      </c>
    </row>
    <row r="342" spans="4:10" ht="14.4" x14ac:dyDescent="0.3">
      <c r="D342" s="262"/>
      <c r="E342">
        <v>332</v>
      </c>
      <c r="F342" t="e">
        <v>#REF!</v>
      </c>
      <c r="G342" s="262"/>
      <c r="I342">
        <v>332</v>
      </c>
      <c r="J342" t="e">
        <v>#REF!</v>
      </c>
    </row>
    <row r="343" spans="4:10" ht="14.4" x14ac:dyDescent="0.3">
      <c r="D343" s="262"/>
      <c r="E343">
        <v>333</v>
      </c>
      <c r="F343" t="e">
        <v>#REF!</v>
      </c>
      <c r="G343" s="262"/>
      <c r="I343">
        <v>333</v>
      </c>
      <c r="J343" t="e">
        <v>#REF!</v>
      </c>
    </row>
    <row r="344" spans="4:10" ht="14.4" x14ac:dyDescent="0.3">
      <c r="D344" s="262"/>
      <c r="E344">
        <v>334</v>
      </c>
      <c r="F344" t="e">
        <v>#REF!</v>
      </c>
      <c r="G344" s="262"/>
      <c r="I344">
        <v>334</v>
      </c>
      <c r="J344" t="e">
        <v>#REF!</v>
      </c>
    </row>
    <row r="345" spans="4:10" ht="14.4" x14ac:dyDescent="0.3">
      <c r="D345" s="262"/>
      <c r="E345">
        <v>335</v>
      </c>
      <c r="F345" t="e">
        <v>#REF!</v>
      </c>
      <c r="G345" s="262"/>
      <c r="I345">
        <v>335</v>
      </c>
      <c r="J345" t="e">
        <v>#REF!</v>
      </c>
    </row>
    <row r="346" spans="4:10" ht="14.4" x14ac:dyDescent="0.3">
      <c r="D346" s="262"/>
      <c r="E346">
        <v>336</v>
      </c>
      <c r="F346" t="e">
        <v>#REF!</v>
      </c>
      <c r="G346" s="262"/>
      <c r="I346">
        <v>336</v>
      </c>
      <c r="J346" t="e">
        <v>#REF!</v>
      </c>
    </row>
    <row r="347" spans="4:10" ht="14.4" x14ac:dyDescent="0.3">
      <c r="D347" s="262"/>
      <c r="E347">
        <v>337</v>
      </c>
      <c r="F347" t="e">
        <v>#REF!</v>
      </c>
      <c r="G347" s="262"/>
      <c r="I347">
        <v>337</v>
      </c>
      <c r="J347" t="e">
        <v>#REF!</v>
      </c>
    </row>
    <row r="348" spans="4:10" ht="14.4" x14ac:dyDescent="0.3">
      <c r="D348" s="262"/>
      <c r="E348">
        <v>338</v>
      </c>
      <c r="F348" t="e">
        <v>#REF!</v>
      </c>
      <c r="G348" s="262"/>
      <c r="I348">
        <v>338</v>
      </c>
      <c r="J348" t="e">
        <v>#REF!</v>
      </c>
    </row>
    <row r="349" spans="4:10" ht="14.4" x14ac:dyDescent="0.3">
      <c r="D349" s="262"/>
      <c r="E349">
        <v>339</v>
      </c>
      <c r="F349" t="e">
        <v>#REF!</v>
      </c>
      <c r="G349" s="262"/>
      <c r="I349">
        <v>339</v>
      </c>
      <c r="J349" t="e">
        <v>#REF!</v>
      </c>
    </row>
    <row r="350" spans="4:10" ht="14.4" x14ac:dyDescent="0.3">
      <c r="D350" s="262"/>
      <c r="E350">
        <v>340</v>
      </c>
      <c r="F350" t="e">
        <v>#REF!</v>
      </c>
      <c r="G350" s="262"/>
      <c r="I350">
        <v>340</v>
      </c>
      <c r="J350" t="e">
        <v>#REF!</v>
      </c>
    </row>
    <row r="351" spans="4:10" ht="14.4" x14ac:dyDescent="0.3">
      <c r="D351" s="262"/>
      <c r="E351">
        <v>341</v>
      </c>
      <c r="F351" t="e">
        <v>#REF!</v>
      </c>
      <c r="G351" s="262"/>
      <c r="I351">
        <v>341</v>
      </c>
      <c r="J351" t="e">
        <v>#REF!</v>
      </c>
    </row>
    <row r="352" spans="4:10" ht="14.4" x14ac:dyDescent="0.3">
      <c r="D352" s="262"/>
      <c r="E352">
        <v>342</v>
      </c>
      <c r="F352" t="e">
        <v>#REF!</v>
      </c>
      <c r="G352" s="262"/>
      <c r="I352">
        <v>342</v>
      </c>
      <c r="J352" t="e">
        <v>#REF!</v>
      </c>
    </row>
    <row r="353" spans="4:10" ht="14.4" x14ac:dyDescent="0.3">
      <c r="D353" s="262"/>
      <c r="E353">
        <v>343</v>
      </c>
      <c r="F353" t="e">
        <v>#REF!</v>
      </c>
      <c r="G353" s="262"/>
      <c r="I353">
        <v>343</v>
      </c>
      <c r="J353" t="e">
        <v>#REF!</v>
      </c>
    </row>
    <row r="354" spans="4:10" ht="14.4" x14ac:dyDescent="0.3">
      <c r="D354" s="262"/>
      <c r="E354">
        <v>344</v>
      </c>
      <c r="F354" t="e">
        <v>#REF!</v>
      </c>
      <c r="G354" s="262"/>
      <c r="I354">
        <v>344</v>
      </c>
      <c r="J354" t="e">
        <v>#REF!</v>
      </c>
    </row>
    <row r="355" spans="4:10" ht="14.4" x14ac:dyDescent="0.3">
      <c r="D355" s="262"/>
      <c r="E355">
        <v>345</v>
      </c>
      <c r="F355" t="e">
        <v>#REF!</v>
      </c>
      <c r="G355" s="262"/>
      <c r="I355">
        <v>345</v>
      </c>
      <c r="J355" t="e">
        <v>#REF!</v>
      </c>
    </row>
    <row r="356" spans="4:10" ht="14.4" x14ac:dyDescent="0.3">
      <c r="D356" s="262"/>
      <c r="E356">
        <v>346</v>
      </c>
      <c r="F356" t="e">
        <v>#REF!</v>
      </c>
      <c r="G356" s="262"/>
      <c r="I356">
        <v>346</v>
      </c>
      <c r="J356" t="e">
        <v>#REF!</v>
      </c>
    </row>
    <row r="357" spans="4:10" ht="14.4" x14ac:dyDescent="0.3">
      <c r="D357" s="262"/>
      <c r="E357">
        <v>347</v>
      </c>
      <c r="F357" t="e">
        <v>#REF!</v>
      </c>
      <c r="G357" s="262"/>
      <c r="I357">
        <v>347</v>
      </c>
      <c r="J357" t="e">
        <v>#REF!</v>
      </c>
    </row>
    <row r="358" spans="4:10" ht="14.4" x14ac:dyDescent="0.3">
      <c r="D358" s="262"/>
      <c r="E358">
        <v>348</v>
      </c>
      <c r="F358" t="e">
        <v>#REF!</v>
      </c>
      <c r="G358" s="262"/>
      <c r="I358">
        <v>348</v>
      </c>
      <c r="J358" t="e">
        <v>#REF!</v>
      </c>
    </row>
    <row r="359" spans="4:10" ht="14.4" x14ac:dyDescent="0.3">
      <c r="D359" s="262"/>
      <c r="E359">
        <v>349</v>
      </c>
      <c r="F359" t="e">
        <v>#REF!</v>
      </c>
      <c r="G359" s="262"/>
      <c r="I359">
        <v>349</v>
      </c>
      <c r="J359" t="e">
        <v>#REF!</v>
      </c>
    </row>
    <row r="360" spans="4:10" ht="14.4" x14ac:dyDescent="0.3">
      <c r="D360" s="262"/>
      <c r="E360">
        <v>350</v>
      </c>
      <c r="F360" t="e">
        <v>#REF!</v>
      </c>
      <c r="G360" s="262"/>
      <c r="I360">
        <v>350</v>
      </c>
      <c r="J360" t="e">
        <v>#REF!</v>
      </c>
    </row>
    <row r="361" spans="4:10" ht="14.4" x14ac:dyDescent="0.3">
      <c r="D361" s="262"/>
      <c r="E361">
        <v>351</v>
      </c>
      <c r="F361" t="e">
        <v>#REF!</v>
      </c>
      <c r="G361" s="262"/>
      <c r="I361">
        <v>351</v>
      </c>
      <c r="J361" t="e">
        <v>#REF!</v>
      </c>
    </row>
    <row r="362" spans="4:10" ht="14.4" x14ac:dyDescent="0.3">
      <c r="D362" s="262"/>
      <c r="E362">
        <v>352</v>
      </c>
      <c r="F362" t="e">
        <v>#REF!</v>
      </c>
      <c r="G362" s="262"/>
      <c r="I362">
        <v>352</v>
      </c>
      <c r="J362" t="e">
        <v>#REF!</v>
      </c>
    </row>
    <row r="363" spans="4:10" ht="14.4" x14ac:dyDescent="0.3">
      <c r="D363" s="262"/>
      <c r="E363">
        <v>353</v>
      </c>
      <c r="F363" t="e">
        <v>#REF!</v>
      </c>
      <c r="G363" s="262"/>
      <c r="I363">
        <v>353</v>
      </c>
      <c r="J363" t="e">
        <v>#REF!</v>
      </c>
    </row>
    <row r="364" spans="4:10" ht="14.4" x14ac:dyDescent="0.3">
      <c r="D364" s="262"/>
      <c r="E364">
        <v>354</v>
      </c>
      <c r="F364" t="e">
        <v>#REF!</v>
      </c>
      <c r="G364" s="262"/>
      <c r="I364">
        <v>354</v>
      </c>
      <c r="J364" t="e">
        <v>#REF!</v>
      </c>
    </row>
    <row r="365" spans="4:10" ht="14.4" x14ac:dyDescent="0.3">
      <c r="D365" s="262"/>
      <c r="E365">
        <v>355</v>
      </c>
      <c r="F365" t="e">
        <v>#REF!</v>
      </c>
      <c r="G365" s="262"/>
      <c r="I365">
        <v>355</v>
      </c>
      <c r="J365" t="e">
        <v>#REF!</v>
      </c>
    </row>
    <row r="366" spans="4:10" ht="14.4" x14ac:dyDescent="0.3">
      <c r="D366" s="262"/>
      <c r="E366">
        <v>356</v>
      </c>
      <c r="F366" t="e">
        <v>#REF!</v>
      </c>
      <c r="G366" s="262"/>
      <c r="I366">
        <v>356</v>
      </c>
      <c r="J366" t="e">
        <v>#REF!</v>
      </c>
    </row>
    <row r="367" spans="4:10" ht="14.4" x14ac:dyDescent="0.3">
      <c r="D367" s="262"/>
      <c r="E367">
        <v>357</v>
      </c>
      <c r="F367" t="e">
        <v>#REF!</v>
      </c>
      <c r="G367" s="262"/>
      <c r="I367">
        <v>357</v>
      </c>
      <c r="J367" t="e">
        <v>#REF!</v>
      </c>
    </row>
    <row r="368" spans="4:10" ht="14.4" x14ac:dyDescent="0.3">
      <c r="D368" s="262"/>
      <c r="E368">
        <v>358</v>
      </c>
      <c r="F368" t="e">
        <v>#REF!</v>
      </c>
      <c r="G368" s="262"/>
      <c r="I368">
        <v>358</v>
      </c>
      <c r="J368" t="e">
        <v>#REF!</v>
      </c>
    </row>
    <row r="369" spans="4:10" ht="14.4" x14ac:dyDescent="0.3">
      <c r="D369" s="262"/>
      <c r="E369">
        <v>359</v>
      </c>
      <c r="F369" t="e">
        <v>#REF!</v>
      </c>
      <c r="G369" s="262"/>
      <c r="I369">
        <v>359</v>
      </c>
      <c r="J369" t="e">
        <v>#REF!</v>
      </c>
    </row>
    <row r="370" spans="4:10" ht="14.4" x14ac:dyDescent="0.3">
      <c r="D370" s="262"/>
      <c r="E370">
        <v>360</v>
      </c>
      <c r="F370" t="e">
        <v>#REF!</v>
      </c>
      <c r="G370" s="262"/>
      <c r="I370">
        <v>360</v>
      </c>
      <c r="J370" t="e">
        <v>#REF!</v>
      </c>
    </row>
    <row r="371" spans="4:10" ht="14.4" x14ac:dyDescent="0.3">
      <c r="D371" s="262"/>
      <c r="E371">
        <v>361</v>
      </c>
      <c r="F371" t="e">
        <v>#REF!</v>
      </c>
      <c r="G371" s="262"/>
      <c r="I371">
        <v>361</v>
      </c>
      <c r="J371" t="e">
        <v>#REF!</v>
      </c>
    </row>
    <row r="372" spans="4:10" ht="14.4" x14ac:dyDescent="0.3">
      <c r="D372" s="262"/>
      <c r="E372">
        <v>362</v>
      </c>
      <c r="F372" t="e">
        <v>#REF!</v>
      </c>
      <c r="G372" s="262"/>
      <c r="I372">
        <v>362</v>
      </c>
      <c r="J372" t="e">
        <v>#REF!</v>
      </c>
    </row>
    <row r="373" spans="4:10" ht="14.4" x14ac:dyDescent="0.3">
      <c r="D373" s="262"/>
      <c r="E373">
        <v>363</v>
      </c>
      <c r="F373" t="e">
        <v>#REF!</v>
      </c>
      <c r="G373" s="262"/>
      <c r="I373">
        <v>363</v>
      </c>
      <c r="J373" t="e">
        <v>#REF!</v>
      </c>
    </row>
    <row r="374" spans="4:10" ht="14.4" x14ac:dyDescent="0.3">
      <c r="D374" s="262"/>
      <c r="E374">
        <v>364</v>
      </c>
      <c r="F374" t="e">
        <v>#REF!</v>
      </c>
      <c r="G374" s="262"/>
      <c r="I374">
        <v>364</v>
      </c>
      <c r="J374" t="e">
        <v>#REF!</v>
      </c>
    </row>
    <row r="375" spans="4:10" ht="14.4" x14ac:dyDescent="0.3">
      <c r="D375" s="262"/>
      <c r="E375">
        <v>365</v>
      </c>
      <c r="F375" t="e">
        <v>#REF!</v>
      </c>
      <c r="G375" s="262"/>
      <c r="I375">
        <v>365</v>
      </c>
      <c r="J375" t="e">
        <v>#REF!</v>
      </c>
    </row>
    <row r="376" spans="4:10" ht="14.4" x14ac:dyDescent="0.3">
      <c r="D376" s="262"/>
      <c r="E376">
        <v>366</v>
      </c>
      <c r="F376" t="e">
        <v>#REF!</v>
      </c>
      <c r="G376" s="262"/>
      <c r="I376">
        <v>366</v>
      </c>
      <c r="J376" t="e">
        <v>#REF!</v>
      </c>
    </row>
    <row r="377" spans="4:10" ht="14.4" x14ac:dyDescent="0.3">
      <c r="D377" s="262"/>
      <c r="E377">
        <v>367</v>
      </c>
      <c r="F377" t="e">
        <v>#REF!</v>
      </c>
      <c r="G377" s="262"/>
      <c r="I377">
        <v>367</v>
      </c>
      <c r="J377" t="e">
        <v>#REF!</v>
      </c>
    </row>
    <row r="378" spans="4:10" ht="14.4" x14ac:dyDescent="0.3">
      <c r="D378" s="262"/>
      <c r="E378">
        <v>368</v>
      </c>
      <c r="F378" t="e">
        <v>#REF!</v>
      </c>
      <c r="G378" s="262"/>
      <c r="I378">
        <v>368</v>
      </c>
      <c r="J378" t="e">
        <v>#REF!</v>
      </c>
    </row>
    <row r="379" spans="4:10" ht="14.4" x14ac:dyDescent="0.3">
      <c r="D379" s="262"/>
      <c r="E379">
        <v>369</v>
      </c>
      <c r="F379" t="e">
        <v>#REF!</v>
      </c>
      <c r="G379" s="262"/>
      <c r="I379">
        <v>369</v>
      </c>
      <c r="J379" t="e">
        <v>#REF!</v>
      </c>
    </row>
    <row r="380" spans="4:10" ht="14.4" x14ac:dyDescent="0.3">
      <c r="D380" s="262"/>
      <c r="E380">
        <v>370</v>
      </c>
      <c r="F380" t="e">
        <v>#REF!</v>
      </c>
      <c r="G380" s="262"/>
      <c r="I380">
        <v>370</v>
      </c>
      <c r="J380" t="e">
        <v>#REF!</v>
      </c>
    </row>
    <row r="381" spans="4:10" ht="14.4" x14ac:dyDescent="0.3">
      <c r="D381" s="262"/>
      <c r="E381">
        <v>371</v>
      </c>
      <c r="F381" t="e">
        <v>#REF!</v>
      </c>
      <c r="G381" s="262"/>
      <c r="I381">
        <v>371</v>
      </c>
      <c r="J381" t="e">
        <v>#REF!</v>
      </c>
    </row>
    <row r="382" spans="4:10" ht="14.4" x14ac:dyDescent="0.3">
      <c r="D382" s="262"/>
      <c r="E382">
        <v>372</v>
      </c>
      <c r="F382" t="e">
        <v>#REF!</v>
      </c>
      <c r="G382" s="262"/>
      <c r="I382">
        <v>372</v>
      </c>
      <c r="J382" t="e">
        <v>#REF!</v>
      </c>
    </row>
    <row r="383" spans="4:10" ht="14.4" x14ac:dyDescent="0.3">
      <c r="D383" s="262"/>
      <c r="E383">
        <v>373</v>
      </c>
      <c r="F383" t="e">
        <v>#REF!</v>
      </c>
      <c r="G383" s="262"/>
      <c r="I383">
        <v>373</v>
      </c>
      <c r="J383" t="e">
        <v>#REF!</v>
      </c>
    </row>
    <row r="384" spans="4:10" ht="14.4" x14ac:dyDescent="0.3">
      <c r="D384" s="262"/>
      <c r="E384">
        <v>374</v>
      </c>
      <c r="F384" t="e">
        <v>#REF!</v>
      </c>
      <c r="G384" s="262"/>
      <c r="I384">
        <v>374</v>
      </c>
      <c r="J384" t="e">
        <v>#REF!</v>
      </c>
    </row>
    <row r="385" spans="4:10" ht="14.4" x14ac:dyDescent="0.3">
      <c r="D385" s="262"/>
      <c r="E385">
        <v>375</v>
      </c>
      <c r="F385" t="e">
        <v>#REF!</v>
      </c>
      <c r="G385" s="262"/>
      <c r="I385">
        <v>375</v>
      </c>
      <c r="J385" t="e">
        <v>#REF!</v>
      </c>
    </row>
    <row r="386" spans="4:10" ht="14.4" x14ac:dyDescent="0.3">
      <c r="D386" s="262"/>
      <c r="E386">
        <v>376</v>
      </c>
      <c r="F386" t="e">
        <v>#REF!</v>
      </c>
      <c r="G386" s="262"/>
      <c r="I386">
        <v>376</v>
      </c>
      <c r="J386" t="e">
        <v>#REF!</v>
      </c>
    </row>
    <row r="387" spans="4:10" ht="14.4" x14ac:dyDescent="0.3">
      <c r="D387" s="262"/>
      <c r="E387">
        <v>377</v>
      </c>
      <c r="F387" t="e">
        <v>#REF!</v>
      </c>
      <c r="G387" s="262"/>
      <c r="I387">
        <v>377</v>
      </c>
      <c r="J387" t="e">
        <v>#REF!</v>
      </c>
    </row>
    <row r="388" spans="4:10" ht="14.4" x14ac:dyDescent="0.3">
      <c r="D388" s="262"/>
      <c r="E388">
        <v>378</v>
      </c>
      <c r="F388" t="e">
        <v>#REF!</v>
      </c>
      <c r="G388" s="262"/>
      <c r="I388">
        <v>378</v>
      </c>
      <c r="J388" t="e">
        <v>#REF!</v>
      </c>
    </row>
    <row r="389" spans="4:10" ht="14.4" x14ac:dyDescent="0.3">
      <c r="D389" s="262"/>
      <c r="E389">
        <v>379</v>
      </c>
      <c r="F389" t="e">
        <v>#REF!</v>
      </c>
      <c r="G389" s="262"/>
      <c r="I389">
        <v>379</v>
      </c>
      <c r="J389" t="e">
        <v>#REF!</v>
      </c>
    </row>
    <row r="390" spans="4:10" ht="14.4" x14ac:dyDescent="0.3">
      <c r="D390" s="262"/>
      <c r="E390">
        <v>380</v>
      </c>
      <c r="F390" t="e">
        <v>#REF!</v>
      </c>
      <c r="G390" s="262"/>
      <c r="I390">
        <v>380</v>
      </c>
      <c r="J390" t="e">
        <v>#REF!</v>
      </c>
    </row>
    <row r="391" spans="4:10" ht="14.4" x14ac:dyDescent="0.3">
      <c r="D391" s="262"/>
      <c r="E391">
        <v>381</v>
      </c>
      <c r="F391" t="e">
        <v>#REF!</v>
      </c>
      <c r="G391" s="262"/>
      <c r="I391">
        <v>381</v>
      </c>
      <c r="J391" t="e">
        <v>#REF!</v>
      </c>
    </row>
    <row r="392" spans="4:10" ht="14.4" x14ac:dyDescent="0.3">
      <c r="D392" s="262"/>
      <c r="E392">
        <v>382</v>
      </c>
      <c r="F392" t="e">
        <v>#REF!</v>
      </c>
      <c r="G392" s="262"/>
      <c r="I392">
        <v>382</v>
      </c>
      <c r="J392" t="e">
        <v>#REF!</v>
      </c>
    </row>
    <row r="393" spans="4:10" ht="14.4" x14ac:dyDescent="0.3">
      <c r="D393" s="262"/>
      <c r="E393">
        <v>383</v>
      </c>
      <c r="F393" t="e">
        <v>#REF!</v>
      </c>
      <c r="G393" s="262"/>
      <c r="I393">
        <v>383</v>
      </c>
      <c r="J393" t="e">
        <v>#REF!</v>
      </c>
    </row>
    <row r="394" spans="4:10" ht="14.4" x14ac:dyDescent="0.3">
      <c r="D394" s="262"/>
      <c r="E394">
        <v>384</v>
      </c>
      <c r="F394" t="e">
        <v>#REF!</v>
      </c>
      <c r="G394" s="262"/>
      <c r="I394">
        <v>384</v>
      </c>
      <c r="J394" t="e">
        <v>#REF!</v>
      </c>
    </row>
    <row r="395" spans="4:10" ht="14.4" x14ac:dyDescent="0.3">
      <c r="D395" s="262"/>
      <c r="E395">
        <v>385</v>
      </c>
      <c r="F395" t="e">
        <v>#REF!</v>
      </c>
      <c r="G395" s="262"/>
      <c r="I395">
        <v>385</v>
      </c>
      <c r="J395" t="e">
        <v>#REF!</v>
      </c>
    </row>
    <row r="396" spans="4:10" ht="14.4" x14ac:dyDescent="0.3">
      <c r="D396" s="262"/>
      <c r="E396">
        <v>386</v>
      </c>
      <c r="F396" t="e">
        <v>#REF!</v>
      </c>
      <c r="G396" s="262"/>
      <c r="I396">
        <v>386</v>
      </c>
      <c r="J396" t="e">
        <v>#REF!</v>
      </c>
    </row>
    <row r="397" spans="4:10" ht="14.4" x14ac:dyDescent="0.3">
      <c r="D397" s="262"/>
      <c r="E397">
        <v>387</v>
      </c>
      <c r="F397" t="e">
        <v>#REF!</v>
      </c>
      <c r="G397" s="262"/>
      <c r="I397">
        <v>387</v>
      </c>
      <c r="J397" t="e">
        <v>#REF!</v>
      </c>
    </row>
    <row r="398" spans="4:10" ht="14.4" x14ac:dyDescent="0.3">
      <c r="D398" s="262"/>
      <c r="E398">
        <v>388</v>
      </c>
      <c r="F398" t="e">
        <v>#REF!</v>
      </c>
      <c r="G398" s="262"/>
      <c r="I398">
        <v>388</v>
      </c>
      <c r="J398" t="e">
        <v>#REF!</v>
      </c>
    </row>
    <row r="399" spans="4:10" ht="14.4" x14ac:dyDescent="0.3">
      <c r="D399" s="262"/>
      <c r="E399">
        <v>389</v>
      </c>
      <c r="F399" t="e">
        <v>#REF!</v>
      </c>
      <c r="G399" s="262"/>
      <c r="I399">
        <v>389</v>
      </c>
      <c r="J399" t="e">
        <v>#REF!</v>
      </c>
    </row>
    <row r="400" spans="4:10" ht="14.4" x14ac:dyDescent="0.3">
      <c r="D400" s="262"/>
      <c r="E400">
        <v>390</v>
      </c>
      <c r="F400" t="e">
        <v>#REF!</v>
      </c>
      <c r="G400" s="262"/>
      <c r="I400">
        <v>390</v>
      </c>
      <c r="J400" t="e">
        <v>#REF!</v>
      </c>
    </row>
    <row r="401" spans="4:10" ht="14.4" x14ac:dyDescent="0.3">
      <c r="D401" s="262"/>
      <c r="E401">
        <v>391</v>
      </c>
      <c r="F401" t="e">
        <v>#REF!</v>
      </c>
      <c r="G401" s="262"/>
      <c r="I401">
        <v>391</v>
      </c>
      <c r="J401" t="e">
        <v>#REF!</v>
      </c>
    </row>
    <row r="402" spans="4:10" ht="14.4" x14ac:dyDescent="0.3">
      <c r="D402" s="262"/>
      <c r="E402">
        <v>392</v>
      </c>
      <c r="F402" t="e">
        <v>#REF!</v>
      </c>
      <c r="G402" s="262"/>
      <c r="I402">
        <v>392</v>
      </c>
      <c r="J402" t="e">
        <v>#REF!</v>
      </c>
    </row>
    <row r="403" spans="4:10" ht="14.4" x14ac:dyDescent="0.3">
      <c r="D403" s="262"/>
      <c r="E403">
        <v>393</v>
      </c>
      <c r="F403" t="e">
        <v>#REF!</v>
      </c>
      <c r="G403" s="262"/>
      <c r="I403">
        <v>393</v>
      </c>
      <c r="J403" t="e">
        <v>#REF!</v>
      </c>
    </row>
    <row r="404" spans="4:10" ht="14.4" x14ac:dyDescent="0.3">
      <c r="D404" s="262"/>
      <c r="E404">
        <v>394</v>
      </c>
      <c r="F404" t="e">
        <v>#REF!</v>
      </c>
      <c r="G404" s="262"/>
      <c r="I404">
        <v>394</v>
      </c>
      <c r="J404" t="e">
        <v>#REF!</v>
      </c>
    </row>
    <row r="405" spans="4:10" ht="14.4" x14ac:dyDescent="0.3">
      <c r="D405" s="262"/>
      <c r="E405">
        <v>395</v>
      </c>
      <c r="F405" t="e">
        <v>#REF!</v>
      </c>
      <c r="G405" s="262"/>
      <c r="I405">
        <v>395</v>
      </c>
      <c r="J405" t="e">
        <v>#REF!</v>
      </c>
    </row>
    <row r="406" spans="4:10" ht="14.4" x14ac:dyDescent="0.3">
      <c r="D406" s="262"/>
      <c r="E406">
        <v>396</v>
      </c>
      <c r="F406" t="e">
        <v>#REF!</v>
      </c>
      <c r="G406" s="262"/>
      <c r="I406">
        <v>396</v>
      </c>
      <c r="J406" t="e">
        <v>#REF!</v>
      </c>
    </row>
    <row r="407" spans="4:10" ht="14.4" x14ac:dyDescent="0.3">
      <c r="D407" s="262"/>
      <c r="E407">
        <v>397</v>
      </c>
      <c r="F407" t="e">
        <v>#REF!</v>
      </c>
      <c r="G407" s="262"/>
      <c r="I407">
        <v>397</v>
      </c>
      <c r="J407" t="e">
        <v>#REF!</v>
      </c>
    </row>
    <row r="408" spans="4:10" ht="14.4" x14ac:dyDescent="0.3">
      <c r="D408" s="262"/>
      <c r="E408">
        <v>398</v>
      </c>
      <c r="F408" t="e">
        <v>#REF!</v>
      </c>
      <c r="G408" s="262"/>
      <c r="I408">
        <v>398</v>
      </c>
      <c r="J408" t="e">
        <v>#REF!</v>
      </c>
    </row>
    <row r="409" spans="4:10" ht="14.4" x14ac:dyDescent="0.3">
      <c r="D409" s="262"/>
      <c r="E409">
        <v>399</v>
      </c>
      <c r="F409" t="e">
        <v>#REF!</v>
      </c>
      <c r="G409" s="262"/>
      <c r="I409">
        <v>399</v>
      </c>
      <c r="J409" t="e">
        <v>#REF!</v>
      </c>
    </row>
    <row r="410" spans="4:10" ht="14.4" x14ac:dyDescent="0.3">
      <c r="D410" s="262"/>
      <c r="E410">
        <v>400</v>
      </c>
      <c r="F410" t="e">
        <v>#REF!</v>
      </c>
      <c r="G410" s="262"/>
      <c r="I410">
        <v>400</v>
      </c>
      <c r="J410" t="e">
        <v>#REF!</v>
      </c>
    </row>
    <row r="411" spans="4:10" ht="14.4" x14ac:dyDescent="0.3">
      <c r="D411" s="262"/>
      <c r="E411">
        <v>401</v>
      </c>
      <c r="F411" t="e">
        <v>#REF!</v>
      </c>
      <c r="G411" s="262"/>
      <c r="I411">
        <v>401</v>
      </c>
      <c r="J411" t="e">
        <v>#REF!</v>
      </c>
    </row>
    <row r="412" spans="4:10" ht="14.4" x14ac:dyDescent="0.3">
      <c r="D412" s="262"/>
      <c r="E412">
        <v>402</v>
      </c>
      <c r="F412" t="e">
        <v>#REF!</v>
      </c>
      <c r="G412" s="262"/>
      <c r="I412">
        <v>402</v>
      </c>
      <c r="J412" t="e">
        <v>#REF!</v>
      </c>
    </row>
    <row r="413" spans="4:10" ht="14.4" x14ac:dyDescent="0.3">
      <c r="D413" s="262"/>
      <c r="E413">
        <v>403</v>
      </c>
      <c r="F413" t="e">
        <v>#REF!</v>
      </c>
      <c r="G413" s="262"/>
      <c r="I413">
        <v>403</v>
      </c>
      <c r="J413" t="e">
        <v>#REF!</v>
      </c>
    </row>
    <row r="414" spans="4:10" ht="14.4" x14ac:dyDescent="0.3">
      <c r="D414" s="262"/>
      <c r="E414">
        <v>404</v>
      </c>
      <c r="F414" t="e">
        <v>#REF!</v>
      </c>
      <c r="G414" s="262"/>
      <c r="I414">
        <v>404</v>
      </c>
      <c r="J414" t="e">
        <v>#REF!</v>
      </c>
    </row>
    <row r="415" spans="4:10" ht="14.4" x14ac:dyDescent="0.3">
      <c r="D415" s="262"/>
      <c r="E415">
        <v>405</v>
      </c>
      <c r="F415" t="e">
        <v>#REF!</v>
      </c>
      <c r="G415" s="262"/>
      <c r="I415">
        <v>405</v>
      </c>
      <c r="J415" t="e">
        <v>#REF!</v>
      </c>
    </row>
    <row r="416" spans="4:10" ht="14.4" x14ac:dyDescent="0.3">
      <c r="D416" s="262"/>
      <c r="E416">
        <v>406</v>
      </c>
      <c r="F416" t="e">
        <v>#REF!</v>
      </c>
      <c r="G416" s="262"/>
      <c r="I416">
        <v>406</v>
      </c>
      <c r="J416" t="e">
        <v>#REF!</v>
      </c>
    </row>
    <row r="417" spans="4:10" ht="14.4" x14ac:dyDescent="0.3">
      <c r="D417" s="262"/>
      <c r="E417">
        <v>407</v>
      </c>
      <c r="F417" t="e">
        <v>#REF!</v>
      </c>
      <c r="G417" s="262"/>
      <c r="I417">
        <v>407</v>
      </c>
      <c r="J417" t="e">
        <v>#REF!</v>
      </c>
    </row>
    <row r="418" spans="4:10" ht="14.4" x14ac:dyDescent="0.3">
      <c r="D418" s="262"/>
      <c r="E418">
        <v>408</v>
      </c>
      <c r="F418" t="e">
        <v>#REF!</v>
      </c>
      <c r="G418" s="262"/>
      <c r="I418">
        <v>408</v>
      </c>
      <c r="J418" t="e">
        <v>#REF!</v>
      </c>
    </row>
    <row r="419" spans="4:10" ht="14.4" x14ac:dyDescent="0.3">
      <c r="D419" s="262"/>
      <c r="E419">
        <v>409</v>
      </c>
      <c r="F419" t="e">
        <v>#REF!</v>
      </c>
      <c r="G419" s="262"/>
      <c r="I419">
        <v>409</v>
      </c>
      <c r="J419" t="e">
        <v>#REF!</v>
      </c>
    </row>
    <row r="420" spans="4:10" ht="14.4" x14ac:dyDescent="0.3">
      <c r="D420" s="262"/>
      <c r="E420">
        <v>410</v>
      </c>
      <c r="F420" t="e">
        <v>#REF!</v>
      </c>
      <c r="G420" s="262"/>
      <c r="I420">
        <v>410</v>
      </c>
      <c r="J420" t="e">
        <v>#REF!</v>
      </c>
    </row>
    <row r="421" spans="4:10" ht="14.4" x14ac:dyDescent="0.3">
      <c r="D421" s="262"/>
      <c r="E421">
        <v>411</v>
      </c>
      <c r="F421" t="e">
        <v>#REF!</v>
      </c>
      <c r="G421" s="262"/>
      <c r="I421">
        <v>411</v>
      </c>
      <c r="J421" t="e">
        <v>#REF!</v>
      </c>
    </row>
    <row r="422" spans="4:10" ht="14.4" x14ac:dyDescent="0.3">
      <c r="D422" s="262"/>
      <c r="E422">
        <v>412</v>
      </c>
      <c r="F422" t="e">
        <v>#REF!</v>
      </c>
      <c r="G422" s="262"/>
      <c r="I422">
        <v>412</v>
      </c>
      <c r="J422" t="e">
        <v>#REF!</v>
      </c>
    </row>
    <row r="423" spans="4:10" ht="14.4" x14ac:dyDescent="0.3">
      <c r="D423" s="262"/>
      <c r="E423">
        <v>413</v>
      </c>
      <c r="F423" t="e">
        <v>#REF!</v>
      </c>
      <c r="G423" s="262"/>
      <c r="I423">
        <v>413</v>
      </c>
      <c r="J423" t="e">
        <v>#REF!</v>
      </c>
    </row>
    <row r="424" spans="4:10" ht="14.4" x14ac:dyDescent="0.3">
      <c r="D424" s="262"/>
      <c r="E424">
        <v>414</v>
      </c>
      <c r="F424" t="e">
        <v>#REF!</v>
      </c>
      <c r="G424" s="262"/>
      <c r="I424">
        <v>414</v>
      </c>
      <c r="J424" t="e">
        <v>#REF!</v>
      </c>
    </row>
    <row r="425" spans="4:10" ht="14.4" x14ac:dyDescent="0.3">
      <c r="D425" s="262"/>
      <c r="E425">
        <v>415</v>
      </c>
      <c r="F425" t="e">
        <v>#REF!</v>
      </c>
      <c r="G425" s="262"/>
      <c r="I425">
        <v>415</v>
      </c>
      <c r="J425" t="e">
        <v>#REF!</v>
      </c>
    </row>
    <row r="426" spans="4:10" ht="14.4" x14ac:dyDescent="0.3">
      <c r="D426" s="262"/>
      <c r="E426">
        <v>416</v>
      </c>
      <c r="F426" t="e">
        <v>#REF!</v>
      </c>
      <c r="G426" s="262"/>
      <c r="I426">
        <v>416</v>
      </c>
      <c r="J426" t="e">
        <v>#REF!</v>
      </c>
    </row>
    <row r="427" spans="4:10" ht="14.4" x14ac:dyDescent="0.3">
      <c r="D427" s="262"/>
      <c r="E427">
        <v>417</v>
      </c>
      <c r="F427" t="e">
        <v>#REF!</v>
      </c>
      <c r="G427" s="262"/>
      <c r="I427">
        <v>417</v>
      </c>
      <c r="J427" t="e">
        <v>#REF!</v>
      </c>
    </row>
    <row r="428" spans="4:10" ht="14.4" x14ac:dyDescent="0.3">
      <c r="D428" s="262"/>
      <c r="E428">
        <v>418</v>
      </c>
      <c r="F428" t="e">
        <v>#REF!</v>
      </c>
      <c r="G428" s="262"/>
      <c r="I428">
        <v>418</v>
      </c>
      <c r="J428" t="e">
        <v>#REF!</v>
      </c>
    </row>
    <row r="429" spans="4:10" ht="14.4" x14ac:dyDescent="0.3">
      <c r="D429" s="262"/>
      <c r="E429">
        <v>419</v>
      </c>
      <c r="F429" t="e">
        <v>#REF!</v>
      </c>
      <c r="G429" s="262"/>
      <c r="I429">
        <v>419</v>
      </c>
      <c r="J429" t="e">
        <v>#REF!</v>
      </c>
    </row>
    <row r="430" spans="4:10" ht="14.4" x14ac:dyDescent="0.3">
      <c r="D430" s="262"/>
      <c r="E430">
        <v>420</v>
      </c>
      <c r="F430" t="e">
        <v>#REF!</v>
      </c>
      <c r="G430" s="262"/>
      <c r="I430">
        <v>420</v>
      </c>
      <c r="J430" t="e">
        <v>#REF!</v>
      </c>
    </row>
    <row r="431" spans="4:10" ht="14.4" x14ac:dyDescent="0.3">
      <c r="D431" s="262"/>
      <c r="E431">
        <v>421</v>
      </c>
      <c r="F431" t="e">
        <v>#REF!</v>
      </c>
      <c r="G431" s="262"/>
      <c r="I431">
        <v>421</v>
      </c>
      <c r="J431" t="e">
        <v>#REF!</v>
      </c>
    </row>
    <row r="432" spans="4:10" ht="14.4" x14ac:dyDescent="0.3">
      <c r="D432" s="262"/>
      <c r="E432">
        <v>422</v>
      </c>
      <c r="F432" t="e">
        <v>#REF!</v>
      </c>
      <c r="G432" s="262"/>
      <c r="I432">
        <v>422</v>
      </c>
      <c r="J432" t="e">
        <v>#REF!</v>
      </c>
    </row>
    <row r="433" spans="4:10" ht="14.4" x14ac:dyDescent="0.3">
      <c r="D433" s="262"/>
      <c r="E433">
        <v>423</v>
      </c>
      <c r="F433" t="e">
        <v>#REF!</v>
      </c>
      <c r="G433" s="262"/>
      <c r="I433">
        <v>423</v>
      </c>
      <c r="J433" t="e">
        <v>#REF!</v>
      </c>
    </row>
    <row r="434" spans="4:10" ht="14.4" x14ac:dyDescent="0.3">
      <c r="D434" s="262"/>
      <c r="E434">
        <v>424</v>
      </c>
      <c r="F434" t="e">
        <v>#REF!</v>
      </c>
      <c r="G434" s="262"/>
      <c r="I434">
        <v>424</v>
      </c>
      <c r="J434" t="e">
        <v>#REF!</v>
      </c>
    </row>
    <row r="435" spans="4:10" ht="14.4" x14ac:dyDescent="0.3">
      <c r="D435" s="262"/>
      <c r="E435">
        <v>425</v>
      </c>
      <c r="F435" t="e">
        <v>#REF!</v>
      </c>
      <c r="G435" s="262"/>
      <c r="I435">
        <v>425</v>
      </c>
      <c r="J435" t="e">
        <v>#REF!</v>
      </c>
    </row>
    <row r="436" spans="4:10" ht="14.4" x14ac:dyDescent="0.3">
      <c r="D436" s="262"/>
      <c r="E436">
        <v>426</v>
      </c>
      <c r="F436" t="e">
        <v>#REF!</v>
      </c>
      <c r="G436" s="262"/>
      <c r="I436">
        <v>426</v>
      </c>
      <c r="J436" t="e">
        <v>#REF!</v>
      </c>
    </row>
    <row r="437" spans="4:10" ht="14.4" x14ac:dyDescent="0.3">
      <c r="D437" s="262"/>
      <c r="E437">
        <v>427</v>
      </c>
      <c r="F437" t="e">
        <v>#REF!</v>
      </c>
      <c r="G437" s="262"/>
      <c r="I437">
        <v>427</v>
      </c>
      <c r="J437" t="e">
        <v>#REF!</v>
      </c>
    </row>
    <row r="438" spans="4:10" ht="14.4" x14ac:dyDescent="0.3">
      <c r="D438" s="262"/>
      <c r="E438">
        <v>428</v>
      </c>
      <c r="F438" t="e">
        <v>#REF!</v>
      </c>
      <c r="G438" s="262"/>
      <c r="I438">
        <v>428</v>
      </c>
      <c r="J438" t="e">
        <v>#REF!</v>
      </c>
    </row>
    <row r="439" spans="4:10" ht="14.4" x14ac:dyDescent="0.3">
      <c r="D439" s="262"/>
      <c r="E439">
        <v>429</v>
      </c>
      <c r="F439" t="e">
        <v>#REF!</v>
      </c>
      <c r="G439" s="262"/>
      <c r="I439">
        <v>429</v>
      </c>
      <c r="J439" t="e">
        <v>#REF!</v>
      </c>
    </row>
    <row r="440" spans="4:10" ht="14.4" x14ac:dyDescent="0.3">
      <c r="D440" s="262"/>
      <c r="E440">
        <v>430</v>
      </c>
      <c r="F440" t="e">
        <v>#REF!</v>
      </c>
      <c r="G440" s="262"/>
      <c r="I440">
        <v>430</v>
      </c>
      <c r="J440" t="e">
        <v>#REF!</v>
      </c>
    </row>
    <row r="441" spans="4:10" ht="14.4" x14ac:dyDescent="0.3">
      <c r="D441" s="262"/>
      <c r="E441">
        <v>431</v>
      </c>
      <c r="F441" t="e">
        <v>#REF!</v>
      </c>
      <c r="G441" s="262"/>
      <c r="I441">
        <v>431</v>
      </c>
      <c r="J441" t="e">
        <v>#REF!</v>
      </c>
    </row>
    <row r="442" spans="4:10" ht="14.4" x14ac:dyDescent="0.3">
      <c r="D442" s="262"/>
      <c r="E442">
        <v>432</v>
      </c>
      <c r="F442" t="e">
        <v>#REF!</v>
      </c>
      <c r="G442" s="262"/>
      <c r="I442">
        <v>432</v>
      </c>
      <c r="J442" t="e">
        <v>#REF!</v>
      </c>
    </row>
    <row r="443" spans="4:10" ht="14.4" x14ac:dyDescent="0.3">
      <c r="D443" s="262"/>
      <c r="E443">
        <v>433</v>
      </c>
      <c r="F443" t="e">
        <v>#REF!</v>
      </c>
      <c r="G443" s="262"/>
      <c r="I443">
        <v>433</v>
      </c>
      <c r="J443" t="e">
        <v>#REF!</v>
      </c>
    </row>
    <row r="444" spans="4:10" ht="14.4" x14ac:dyDescent="0.3">
      <c r="D444" s="262"/>
      <c r="E444">
        <v>434</v>
      </c>
      <c r="F444" t="e">
        <v>#REF!</v>
      </c>
      <c r="G444" s="262"/>
      <c r="I444">
        <v>434</v>
      </c>
      <c r="J444" t="e">
        <v>#REF!</v>
      </c>
    </row>
    <row r="445" spans="4:10" ht="14.4" x14ac:dyDescent="0.3">
      <c r="D445" s="262"/>
      <c r="E445">
        <v>435</v>
      </c>
      <c r="F445" t="e">
        <v>#REF!</v>
      </c>
      <c r="G445" s="262"/>
      <c r="I445">
        <v>435</v>
      </c>
      <c r="J445" t="e">
        <v>#REF!</v>
      </c>
    </row>
    <row r="446" spans="4:10" ht="14.4" x14ac:dyDescent="0.3">
      <c r="D446" s="262"/>
      <c r="E446">
        <v>436</v>
      </c>
      <c r="F446" t="e">
        <v>#REF!</v>
      </c>
      <c r="G446" s="262"/>
      <c r="I446">
        <v>436</v>
      </c>
      <c r="J446" t="e">
        <v>#REF!</v>
      </c>
    </row>
    <row r="447" spans="4:10" ht="14.4" x14ac:dyDescent="0.3">
      <c r="D447" s="262"/>
      <c r="E447">
        <v>437</v>
      </c>
      <c r="F447" t="e">
        <v>#REF!</v>
      </c>
      <c r="G447" s="262"/>
      <c r="I447">
        <v>437</v>
      </c>
      <c r="J447" t="e">
        <v>#REF!</v>
      </c>
    </row>
    <row r="448" spans="4:10" ht="14.4" x14ac:dyDescent="0.3">
      <c r="D448" s="262"/>
      <c r="E448">
        <v>438</v>
      </c>
      <c r="F448" t="e">
        <v>#REF!</v>
      </c>
      <c r="G448" s="262"/>
      <c r="I448">
        <v>438</v>
      </c>
      <c r="J448" t="e">
        <v>#REF!</v>
      </c>
    </row>
    <row r="449" spans="4:10" ht="14.4" x14ac:dyDescent="0.3">
      <c r="D449" s="262"/>
      <c r="E449">
        <v>439</v>
      </c>
      <c r="F449" t="e">
        <v>#REF!</v>
      </c>
      <c r="G449" s="262"/>
      <c r="I449">
        <v>439</v>
      </c>
      <c r="J449" t="e">
        <v>#REF!</v>
      </c>
    </row>
    <row r="450" spans="4:10" ht="14.4" x14ac:dyDescent="0.3">
      <c r="D450" s="262"/>
      <c r="E450">
        <v>440</v>
      </c>
      <c r="F450" t="e">
        <v>#REF!</v>
      </c>
      <c r="G450" s="262"/>
      <c r="I450">
        <v>440</v>
      </c>
      <c r="J450" t="e">
        <v>#REF!</v>
      </c>
    </row>
    <row r="451" spans="4:10" ht="14.4" x14ac:dyDescent="0.3">
      <c r="D451" s="262"/>
      <c r="E451">
        <v>441</v>
      </c>
      <c r="F451" t="e">
        <v>#REF!</v>
      </c>
      <c r="G451" s="262"/>
      <c r="I451">
        <v>441</v>
      </c>
      <c r="J451" t="e">
        <v>#REF!</v>
      </c>
    </row>
    <row r="452" spans="4:10" ht="14.4" x14ac:dyDescent="0.3">
      <c r="D452" s="262"/>
      <c r="E452">
        <v>442</v>
      </c>
      <c r="F452" t="e">
        <v>#REF!</v>
      </c>
      <c r="G452" s="262"/>
      <c r="I452">
        <v>442</v>
      </c>
      <c r="J452" t="e">
        <v>#REF!</v>
      </c>
    </row>
    <row r="453" spans="4:10" ht="14.4" x14ac:dyDescent="0.3">
      <c r="D453" s="262"/>
      <c r="E453">
        <v>443</v>
      </c>
      <c r="F453" t="e">
        <v>#REF!</v>
      </c>
      <c r="G453" s="262"/>
      <c r="I453">
        <v>443</v>
      </c>
      <c r="J453" t="e">
        <v>#REF!</v>
      </c>
    </row>
    <row r="454" spans="4:10" ht="14.4" x14ac:dyDescent="0.3">
      <c r="D454" s="262"/>
      <c r="E454">
        <v>444</v>
      </c>
      <c r="F454" t="e">
        <v>#REF!</v>
      </c>
      <c r="G454" s="262"/>
      <c r="I454">
        <v>444</v>
      </c>
      <c r="J454" t="e">
        <v>#REF!</v>
      </c>
    </row>
    <row r="455" spans="4:10" ht="14.4" x14ac:dyDescent="0.3">
      <c r="D455" s="262"/>
      <c r="E455">
        <v>445</v>
      </c>
      <c r="F455" t="e">
        <v>#REF!</v>
      </c>
      <c r="G455" s="262"/>
      <c r="I455">
        <v>445</v>
      </c>
      <c r="J455" t="e">
        <v>#REF!</v>
      </c>
    </row>
    <row r="456" spans="4:10" ht="14.4" x14ac:dyDescent="0.3">
      <c r="D456" s="262"/>
      <c r="E456">
        <v>446</v>
      </c>
      <c r="F456" t="e">
        <v>#REF!</v>
      </c>
      <c r="G456" s="262"/>
      <c r="I456">
        <v>446</v>
      </c>
      <c r="J456" t="e">
        <v>#REF!</v>
      </c>
    </row>
    <row r="457" spans="4:10" ht="14.4" x14ac:dyDescent="0.3">
      <c r="D457" s="262"/>
      <c r="E457">
        <v>447</v>
      </c>
      <c r="F457" t="e">
        <v>#REF!</v>
      </c>
      <c r="G457" s="262"/>
      <c r="I457">
        <v>447</v>
      </c>
      <c r="J457" t="e">
        <v>#REF!</v>
      </c>
    </row>
    <row r="458" spans="4:10" ht="14.4" x14ac:dyDescent="0.3">
      <c r="D458" s="262"/>
      <c r="E458">
        <v>448</v>
      </c>
      <c r="F458" t="e">
        <v>#REF!</v>
      </c>
      <c r="G458" s="262"/>
      <c r="I458">
        <v>448</v>
      </c>
      <c r="J458" t="e">
        <v>#REF!</v>
      </c>
    </row>
    <row r="459" spans="4:10" ht="14.4" x14ac:dyDescent="0.3">
      <c r="D459" s="262"/>
      <c r="E459">
        <v>449</v>
      </c>
      <c r="F459" t="e">
        <v>#REF!</v>
      </c>
      <c r="G459" s="262"/>
      <c r="I459">
        <v>449</v>
      </c>
      <c r="J459" t="e">
        <v>#REF!</v>
      </c>
    </row>
    <row r="460" spans="4:10" ht="14.4" x14ac:dyDescent="0.3">
      <c r="D460" s="262"/>
      <c r="E460">
        <v>450</v>
      </c>
      <c r="F460" t="e">
        <v>#REF!</v>
      </c>
      <c r="G460" s="262"/>
      <c r="I460">
        <v>450</v>
      </c>
      <c r="J460" t="e">
        <v>#REF!</v>
      </c>
    </row>
    <row r="461" spans="4:10" ht="14.4" x14ac:dyDescent="0.3">
      <c r="D461" s="262"/>
      <c r="E461">
        <v>451</v>
      </c>
      <c r="F461" t="e">
        <v>#REF!</v>
      </c>
      <c r="G461" s="262"/>
      <c r="I461">
        <v>451</v>
      </c>
      <c r="J461" t="e">
        <v>#REF!</v>
      </c>
    </row>
    <row r="462" spans="4:10" ht="14.4" x14ac:dyDescent="0.3">
      <c r="D462" s="262"/>
      <c r="E462">
        <v>452</v>
      </c>
      <c r="F462" t="e">
        <v>#REF!</v>
      </c>
      <c r="G462" s="262"/>
      <c r="I462">
        <v>452</v>
      </c>
      <c r="J462" t="e">
        <v>#REF!</v>
      </c>
    </row>
    <row r="463" spans="4:10" ht="14.4" x14ac:dyDescent="0.3">
      <c r="D463" s="262"/>
      <c r="E463">
        <v>453</v>
      </c>
      <c r="F463" t="e">
        <v>#REF!</v>
      </c>
      <c r="G463" s="262"/>
      <c r="I463">
        <v>453</v>
      </c>
      <c r="J463" t="e">
        <v>#REF!</v>
      </c>
    </row>
    <row r="464" spans="4:10" ht="14.4" x14ac:dyDescent="0.3">
      <c r="D464" s="262"/>
      <c r="E464">
        <v>454</v>
      </c>
      <c r="F464" t="e">
        <v>#REF!</v>
      </c>
      <c r="G464" s="262"/>
      <c r="I464">
        <v>454</v>
      </c>
      <c r="J464" t="e">
        <v>#REF!</v>
      </c>
    </row>
    <row r="465" spans="4:10" ht="14.4" x14ac:dyDescent="0.3">
      <c r="D465" s="262"/>
      <c r="E465">
        <v>455</v>
      </c>
      <c r="F465" t="e">
        <v>#REF!</v>
      </c>
      <c r="G465" s="262"/>
      <c r="I465">
        <v>455</v>
      </c>
      <c r="J465" t="e">
        <v>#REF!</v>
      </c>
    </row>
    <row r="466" spans="4:10" ht="14.4" x14ac:dyDescent="0.3">
      <c r="D466" s="262"/>
      <c r="E466">
        <v>456</v>
      </c>
      <c r="F466" t="e">
        <v>#REF!</v>
      </c>
      <c r="G466" s="262"/>
      <c r="I466">
        <v>456</v>
      </c>
      <c r="J466" t="e">
        <v>#REF!</v>
      </c>
    </row>
    <row r="467" spans="4:10" ht="14.4" x14ac:dyDescent="0.3">
      <c r="D467" s="262"/>
      <c r="E467">
        <v>457</v>
      </c>
      <c r="F467" t="e">
        <v>#REF!</v>
      </c>
      <c r="G467" s="262"/>
      <c r="I467">
        <v>457</v>
      </c>
      <c r="J467" t="e">
        <v>#REF!</v>
      </c>
    </row>
    <row r="468" spans="4:10" ht="14.4" x14ac:dyDescent="0.3">
      <c r="D468" s="262"/>
      <c r="E468">
        <v>458</v>
      </c>
      <c r="F468" t="e">
        <v>#REF!</v>
      </c>
      <c r="G468" s="262"/>
      <c r="I468">
        <v>458</v>
      </c>
      <c r="J468" t="e">
        <v>#REF!</v>
      </c>
    </row>
    <row r="469" spans="4:10" ht="14.4" x14ac:dyDescent="0.3">
      <c r="D469" s="262"/>
      <c r="E469">
        <v>459</v>
      </c>
      <c r="F469" t="e">
        <v>#REF!</v>
      </c>
      <c r="G469" s="262"/>
      <c r="I469">
        <v>459</v>
      </c>
      <c r="J469" t="e">
        <v>#REF!</v>
      </c>
    </row>
    <row r="470" spans="4:10" ht="14.4" x14ac:dyDescent="0.3">
      <c r="D470" s="262"/>
      <c r="E470">
        <v>460</v>
      </c>
      <c r="F470" t="e">
        <v>#REF!</v>
      </c>
      <c r="G470" s="262"/>
      <c r="I470">
        <v>460</v>
      </c>
      <c r="J470" t="e">
        <v>#REF!</v>
      </c>
    </row>
    <row r="471" spans="4:10" ht="14.4" x14ac:dyDescent="0.3">
      <c r="D471" s="262"/>
      <c r="E471">
        <v>461</v>
      </c>
      <c r="F471" t="e">
        <v>#REF!</v>
      </c>
      <c r="G471" s="262"/>
      <c r="I471">
        <v>461</v>
      </c>
      <c r="J471" t="e">
        <v>#REF!</v>
      </c>
    </row>
    <row r="472" spans="4:10" ht="14.4" x14ac:dyDescent="0.3">
      <c r="D472" s="262"/>
      <c r="E472">
        <v>462</v>
      </c>
      <c r="F472" t="e">
        <v>#REF!</v>
      </c>
      <c r="G472" s="262"/>
      <c r="I472">
        <v>462</v>
      </c>
      <c r="J472" t="e">
        <v>#REF!</v>
      </c>
    </row>
    <row r="473" spans="4:10" ht="14.4" x14ac:dyDescent="0.3">
      <c r="D473" s="262"/>
      <c r="E473">
        <v>463</v>
      </c>
      <c r="F473" t="e">
        <v>#REF!</v>
      </c>
      <c r="G473" s="262"/>
      <c r="I473">
        <v>463</v>
      </c>
      <c r="J473" t="e">
        <v>#REF!</v>
      </c>
    </row>
    <row r="474" spans="4:10" ht="14.4" x14ac:dyDescent="0.3">
      <c r="D474" s="262"/>
      <c r="E474">
        <v>464</v>
      </c>
      <c r="F474" t="e">
        <v>#REF!</v>
      </c>
      <c r="G474" s="262"/>
      <c r="I474">
        <v>464</v>
      </c>
      <c r="J474" t="e">
        <v>#REF!</v>
      </c>
    </row>
    <row r="475" spans="4:10" ht="14.4" x14ac:dyDescent="0.3">
      <c r="D475" s="262"/>
      <c r="E475">
        <v>465</v>
      </c>
      <c r="F475" t="e">
        <v>#REF!</v>
      </c>
      <c r="G475" s="262"/>
      <c r="I475">
        <v>465</v>
      </c>
      <c r="J475" t="e">
        <v>#REF!</v>
      </c>
    </row>
    <row r="476" spans="4:10" ht="14.4" x14ac:dyDescent="0.3">
      <c r="D476" s="262"/>
      <c r="E476">
        <v>466</v>
      </c>
      <c r="F476" t="e">
        <v>#REF!</v>
      </c>
      <c r="G476" s="262"/>
      <c r="I476">
        <v>466</v>
      </c>
      <c r="J476" t="e">
        <v>#REF!</v>
      </c>
    </row>
    <row r="477" spans="4:10" ht="14.4" x14ac:dyDescent="0.3">
      <c r="D477" s="262"/>
      <c r="E477">
        <v>467</v>
      </c>
      <c r="F477" t="e">
        <v>#REF!</v>
      </c>
      <c r="G477" s="262"/>
      <c r="I477">
        <v>467</v>
      </c>
      <c r="J477" t="e">
        <v>#REF!</v>
      </c>
    </row>
    <row r="478" spans="4:10" ht="14.4" x14ac:dyDescent="0.3">
      <c r="D478" s="262"/>
      <c r="E478">
        <v>468</v>
      </c>
      <c r="F478" t="e">
        <v>#REF!</v>
      </c>
      <c r="G478" s="262"/>
      <c r="I478">
        <v>468</v>
      </c>
      <c r="J478" t="e">
        <v>#REF!</v>
      </c>
    </row>
    <row r="479" spans="4:10" ht="14.4" x14ac:dyDescent="0.3">
      <c r="D479" s="262"/>
      <c r="E479">
        <v>469</v>
      </c>
      <c r="F479" t="e">
        <v>#REF!</v>
      </c>
      <c r="G479" s="262"/>
      <c r="I479">
        <v>469</v>
      </c>
      <c r="J479" t="e">
        <v>#REF!</v>
      </c>
    </row>
    <row r="480" spans="4:10" ht="14.4" x14ac:dyDescent="0.3">
      <c r="D480" s="262"/>
      <c r="E480">
        <v>470</v>
      </c>
      <c r="F480" t="e">
        <v>#REF!</v>
      </c>
      <c r="G480" s="262"/>
      <c r="I480">
        <v>470</v>
      </c>
      <c r="J480" t="e">
        <v>#REF!</v>
      </c>
    </row>
    <row r="481" spans="4:10" ht="14.4" x14ac:dyDescent="0.3">
      <c r="D481" s="262"/>
      <c r="E481">
        <v>471</v>
      </c>
      <c r="F481" t="e">
        <v>#REF!</v>
      </c>
      <c r="G481" s="262"/>
      <c r="I481">
        <v>471</v>
      </c>
      <c r="J481" t="e">
        <v>#REF!</v>
      </c>
    </row>
    <row r="482" spans="4:10" ht="14.4" x14ac:dyDescent="0.3">
      <c r="D482" s="262"/>
      <c r="E482">
        <v>472</v>
      </c>
      <c r="F482" t="e">
        <v>#REF!</v>
      </c>
      <c r="G482" s="262"/>
      <c r="I482">
        <v>472</v>
      </c>
      <c r="J482" t="e">
        <v>#REF!</v>
      </c>
    </row>
    <row r="483" spans="4:10" ht="14.4" x14ac:dyDescent="0.3">
      <c r="D483" s="262"/>
      <c r="E483">
        <v>473</v>
      </c>
      <c r="F483" t="e">
        <v>#REF!</v>
      </c>
      <c r="G483" s="262"/>
      <c r="I483">
        <v>473</v>
      </c>
      <c r="J483" t="e">
        <v>#REF!</v>
      </c>
    </row>
    <row r="484" spans="4:10" ht="14.4" x14ac:dyDescent="0.3">
      <c r="D484" s="262"/>
      <c r="E484">
        <v>474</v>
      </c>
      <c r="F484" t="e">
        <v>#REF!</v>
      </c>
      <c r="G484" s="262"/>
      <c r="I484">
        <v>474</v>
      </c>
      <c r="J484" t="e">
        <v>#REF!</v>
      </c>
    </row>
    <row r="485" spans="4:10" ht="14.4" x14ac:dyDescent="0.3">
      <c r="D485" s="262"/>
      <c r="E485">
        <v>475</v>
      </c>
      <c r="F485" t="e">
        <v>#REF!</v>
      </c>
      <c r="G485" s="262"/>
      <c r="I485">
        <v>475</v>
      </c>
      <c r="J485" t="e">
        <v>#REF!</v>
      </c>
    </row>
    <row r="486" spans="4:10" ht="14.4" x14ac:dyDescent="0.3">
      <c r="D486" s="262"/>
      <c r="E486">
        <v>476</v>
      </c>
      <c r="F486" t="e">
        <v>#REF!</v>
      </c>
      <c r="G486" s="262"/>
      <c r="I486">
        <v>476</v>
      </c>
      <c r="J486" t="e">
        <v>#REF!</v>
      </c>
    </row>
    <row r="487" spans="4:10" ht="14.4" x14ac:dyDescent="0.3">
      <c r="D487" s="262"/>
      <c r="E487">
        <v>477</v>
      </c>
      <c r="F487" t="e">
        <v>#REF!</v>
      </c>
      <c r="G487" s="262"/>
      <c r="I487">
        <v>477</v>
      </c>
      <c r="J487" t="e">
        <v>#REF!</v>
      </c>
    </row>
    <row r="488" spans="4:10" ht="14.4" x14ac:dyDescent="0.3">
      <c r="D488" s="262"/>
      <c r="E488">
        <v>478</v>
      </c>
      <c r="F488" t="e">
        <v>#REF!</v>
      </c>
      <c r="G488" s="262"/>
      <c r="I488">
        <v>478</v>
      </c>
      <c r="J488" t="e">
        <v>#REF!</v>
      </c>
    </row>
    <row r="489" spans="4:10" ht="14.4" x14ac:dyDescent="0.3">
      <c r="D489" s="262"/>
      <c r="E489">
        <v>479</v>
      </c>
      <c r="F489" t="e">
        <v>#REF!</v>
      </c>
      <c r="G489" s="262"/>
      <c r="I489">
        <v>479</v>
      </c>
      <c r="J489" t="e">
        <v>#REF!</v>
      </c>
    </row>
    <row r="490" spans="4:10" ht="14.4" x14ac:dyDescent="0.3">
      <c r="D490" s="262"/>
      <c r="E490">
        <v>480</v>
      </c>
      <c r="F490" t="e">
        <v>#REF!</v>
      </c>
      <c r="G490" s="262"/>
      <c r="I490">
        <v>480</v>
      </c>
      <c r="J490" t="e">
        <v>#REF!</v>
      </c>
    </row>
    <row r="491" spans="4:10" ht="14.4" x14ac:dyDescent="0.3">
      <c r="D491" s="262"/>
      <c r="E491">
        <v>481</v>
      </c>
      <c r="F491" t="e">
        <v>#REF!</v>
      </c>
      <c r="G491" s="262"/>
      <c r="I491">
        <v>481</v>
      </c>
      <c r="J491" t="e">
        <v>#REF!</v>
      </c>
    </row>
    <row r="492" spans="4:10" ht="14.4" x14ac:dyDescent="0.3">
      <c r="D492" s="262"/>
      <c r="E492">
        <v>482</v>
      </c>
      <c r="F492" t="e">
        <v>#REF!</v>
      </c>
      <c r="G492" s="262"/>
      <c r="I492">
        <v>482</v>
      </c>
      <c r="J492" t="e">
        <v>#REF!</v>
      </c>
    </row>
    <row r="493" spans="4:10" ht="14.4" x14ac:dyDescent="0.3">
      <c r="D493" s="262"/>
      <c r="E493">
        <v>483</v>
      </c>
      <c r="F493" t="e">
        <v>#REF!</v>
      </c>
      <c r="G493" s="262"/>
      <c r="I493">
        <v>483</v>
      </c>
      <c r="J493" t="e">
        <v>#REF!</v>
      </c>
    </row>
    <row r="494" spans="4:10" ht="14.4" x14ac:dyDescent="0.3">
      <c r="D494" s="262"/>
      <c r="E494">
        <v>484</v>
      </c>
      <c r="F494" t="e">
        <v>#REF!</v>
      </c>
      <c r="G494" s="262"/>
      <c r="I494">
        <v>484</v>
      </c>
      <c r="J494" t="e">
        <v>#REF!</v>
      </c>
    </row>
    <row r="495" spans="4:10" ht="14.4" x14ac:dyDescent="0.3">
      <c r="D495" s="262"/>
      <c r="E495">
        <v>485</v>
      </c>
      <c r="F495" t="e">
        <v>#REF!</v>
      </c>
      <c r="G495" s="262"/>
      <c r="I495">
        <v>485</v>
      </c>
      <c r="J495" t="e">
        <v>#REF!</v>
      </c>
    </row>
    <row r="496" spans="4:10" ht="14.4" x14ac:dyDescent="0.3">
      <c r="D496" s="262"/>
      <c r="E496">
        <v>486</v>
      </c>
      <c r="F496" t="e">
        <v>#REF!</v>
      </c>
      <c r="G496" s="262"/>
      <c r="I496">
        <v>486</v>
      </c>
      <c r="J496" t="e">
        <v>#REF!</v>
      </c>
    </row>
    <row r="497" spans="4:10" ht="14.4" x14ac:dyDescent="0.3">
      <c r="D497" s="262"/>
      <c r="E497">
        <v>487</v>
      </c>
      <c r="F497" t="e">
        <v>#REF!</v>
      </c>
      <c r="G497" s="262"/>
      <c r="I497">
        <v>487</v>
      </c>
      <c r="J497" t="e">
        <v>#REF!</v>
      </c>
    </row>
    <row r="498" spans="4:10" ht="14.4" x14ac:dyDescent="0.3">
      <c r="D498" s="262"/>
      <c r="E498">
        <v>488</v>
      </c>
      <c r="F498" t="e">
        <v>#REF!</v>
      </c>
      <c r="G498" s="262"/>
      <c r="I498">
        <v>488</v>
      </c>
      <c r="J498" t="e">
        <v>#REF!</v>
      </c>
    </row>
    <row r="499" spans="4:10" ht="14.4" x14ac:dyDescent="0.3">
      <c r="D499" s="262"/>
      <c r="E499">
        <v>489</v>
      </c>
      <c r="F499" t="e">
        <v>#REF!</v>
      </c>
      <c r="G499" s="262"/>
      <c r="I499">
        <v>489</v>
      </c>
      <c r="J499" t="e">
        <v>#REF!</v>
      </c>
    </row>
    <row r="500" spans="4:10" ht="14.4" x14ac:dyDescent="0.3">
      <c r="D500" s="262"/>
      <c r="E500">
        <v>490</v>
      </c>
      <c r="F500" t="e">
        <v>#REF!</v>
      </c>
      <c r="G500" s="262"/>
      <c r="I500">
        <v>490</v>
      </c>
      <c r="J500" t="e">
        <v>#REF!</v>
      </c>
    </row>
    <row r="501" spans="4:10" ht="14.4" x14ac:dyDescent="0.3">
      <c r="D501" s="262"/>
      <c r="E501">
        <v>491</v>
      </c>
      <c r="F501" t="e">
        <v>#REF!</v>
      </c>
      <c r="G501" s="262"/>
      <c r="I501">
        <v>491</v>
      </c>
      <c r="J501" t="e">
        <v>#REF!</v>
      </c>
    </row>
    <row r="502" spans="4:10" ht="14.4" x14ac:dyDescent="0.3">
      <c r="D502" s="262"/>
      <c r="E502">
        <v>492</v>
      </c>
      <c r="F502" t="e">
        <v>#REF!</v>
      </c>
      <c r="G502" s="262"/>
      <c r="I502">
        <v>492</v>
      </c>
      <c r="J502" t="e">
        <v>#REF!</v>
      </c>
    </row>
    <row r="503" spans="4:10" ht="14.4" x14ac:dyDescent="0.3">
      <c r="D503" s="262"/>
      <c r="E503">
        <v>493</v>
      </c>
      <c r="F503" t="e">
        <v>#REF!</v>
      </c>
      <c r="G503" s="262"/>
      <c r="I503">
        <v>493</v>
      </c>
      <c r="J503" t="e">
        <v>#REF!</v>
      </c>
    </row>
    <row r="504" spans="4:10" ht="14.4" x14ac:dyDescent="0.3">
      <c r="D504" s="262"/>
      <c r="E504">
        <v>494</v>
      </c>
      <c r="F504" t="e">
        <v>#REF!</v>
      </c>
      <c r="G504" s="262"/>
      <c r="I504">
        <v>494</v>
      </c>
      <c r="J504" t="e">
        <v>#REF!</v>
      </c>
    </row>
    <row r="505" spans="4:10" ht="14.4" x14ac:dyDescent="0.3">
      <c r="D505" s="262"/>
      <c r="E505">
        <v>495</v>
      </c>
      <c r="F505" t="e">
        <v>#REF!</v>
      </c>
      <c r="G505" s="262"/>
      <c r="I505">
        <v>495</v>
      </c>
      <c r="J505" t="e">
        <v>#REF!</v>
      </c>
    </row>
    <row r="506" spans="4:10" ht="14.4" x14ac:dyDescent="0.3">
      <c r="D506" s="262"/>
      <c r="E506">
        <v>496</v>
      </c>
      <c r="F506" t="e">
        <v>#REF!</v>
      </c>
      <c r="G506" s="262"/>
      <c r="I506">
        <v>496</v>
      </c>
      <c r="J506" t="e">
        <v>#REF!</v>
      </c>
    </row>
    <row r="507" spans="4:10" ht="14.4" x14ac:dyDescent="0.3">
      <c r="D507" s="262"/>
      <c r="E507">
        <v>497</v>
      </c>
      <c r="F507" t="e">
        <v>#REF!</v>
      </c>
      <c r="G507" s="262"/>
      <c r="I507">
        <v>497</v>
      </c>
      <c r="J507" t="e">
        <v>#REF!</v>
      </c>
    </row>
    <row r="508" spans="4:10" ht="14.4" x14ac:dyDescent="0.3">
      <c r="D508" s="262"/>
      <c r="E508">
        <v>498</v>
      </c>
      <c r="F508" t="e">
        <v>#REF!</v>
      </c>
      <c r="G508" s="262"/>
      <c r="I508">
        <v>498</v>
      </c>
      <c r="J508" t="e">
        <v>#REF!</v>
      </c>
    </row>
    <row r="509" spans="4:10" ht="14.4" x14ac:dyDescent="0.3">
      <c r="D509" s="262"/>
      <c r="E509">
        <v>499</v>
      </c>
      <c r="F509" t="e">
        <v>#REF!</v>
      </c>
      <c r="G509" s="262"/>
      <c r="I509">
        <v>499</v>
      </c>
      <c r="J509" t="e">
        <v>#REF!</v>
      </c>
    </row>
    <row r="510" spans="4:10" ht="14.4" x14ac:dyDescent="0.3">
      <c r="D510" s="262"/>
      <c r="E510">
        <v>500</v>
      </c>
      <c r="F510" t="e">
        <v>#REF!</v>
      </c>
      <c r="G510" s="262"/>
      <c r="I510">
        <v>500</v>
      </c>
      <c r="J510" t="e">
        <v>#REF!</v>
      </c>
    </row>
    <row r="511" spans="4:10" ht="14.4" x14ac:dyDescent="0.3">
      <c r="D511" s="262"/>
      <c r="E511">
        <v>501</v>
      </c>
      <c r="F511" t="e">
        <v>#REF!</v>
      </c>
      <c r="G511" s="262"/>
      <c r="I511">
        <v>501</v>
      </c>
      <c r="J511" t="e">
        <v>#REF!</v>
      </c>
    </row>
    <row r="512" spans="4:10" ht="14.4" x14ac:dyDescent="0.3">
      <c r="D512" s="262"/>
      <c r="E512">
        <v>502</v>
      </c>
      <c r="F512" t="e">
        <v>#REF!</v>
      </c>
      <c r="G512" s="262"/>
      <c r="I512">
        <v>502</v>
      </c>
      <c r="J512" t="e">
        <v>#REF!</v>
      </c>
    </row>
    <row r="513" spans="4:10" ht="14.4" x14ac:dyDescent="0.3">
      <c r="D513" s="262"/>
      <c r="E513">
        <v>503</v>
      </c>
      <c r="F513" t="e">
        <v>#REF!</v>
      </c>
      <c r="G513" s="262"/>
      <c r="I513">
        <v>503</v>
      </c>
      <c r="J513" t="e">
        <v>#REF!</v>
      </c>
    </row>
    <row r="514" spans="4:10" ht="14.4" x14ac:dyDescent="0.3">
      <c r="D514" s="262"/>
      <c r="E514">
        <v>504</v>
      </c>
      <c r="F514" t="e">
        <v>#REF!</v>
      </c>
      <c r="G514" s="262"/>
      <c r="I514">
        <v>504</v>
      </c>
      <c r="J514" t="e">
        <v>#REF!</v>
      </c>
    </row>
    <row r="515" spans="4:10" ht="14.4" x14ac:dyDescent="0.3">
      <c r="D515" s="262"/>
      <c r="E515">
        <v>505</v>
      </c>
      <c r="F515" t="e">
        <v>#REF!</v>
      </c>
      <c r="G515" s="262"/>
      <c r="I515">
        <v>505</v>
      </c>
      <c r="J515" t="e">
        <v>#REF!</v>
      </c>
    </row>
    <row r="516" spans="4:10" ht="14.4" x14ac:dyDescent="0.3">
      <c r="D516" s="262"/>
      <c r="E516">
        <v>506</v>
      </c>
      <c r="F516" t="e">
        <v>#REF!</v>
      </c>
      <c r="G516" s="262"/>
      <c r="I516">
        <v>506</v>
      </c>
      <c r="J516" t="e">
        <v>#REF!</v>
      </c>
    </row>
    <row r="517" spans="4:10" ht="14.4" x14ac:dyDescent="0.3">
      <c r="D517" s="262"/>
      <c r="E517">
        <v>507</v>
      </c>
      <c r="F517" t="e">
        <v>#REF!</v>
      </c>
      <c r="G517" s="262"/>
      <c r="I517">
        <v>507</v>
      </c>
      <c r="J517" t="e">
        <v>#REF!</v>
      </c>
    </row>
    <row r="518" spans="4:10" ht="14.4" x14ac:dyDescent="0.3">
      <c r="D518" s="262"/>
      <c r="E518">
        <v>508</v>
      </c>
      <c r="F518" t="e">
        <v>#REF!</v>
      </c>
      <c r="G518" s="262"/>
      <c r="I518">
        <v>508</v>
      </c>
      <c r="J518" t="e">
        <v>#REF!</v>
      </c>
    </row>
    <row r="519" spans="4:10" ht="14.4" x14ac:dyDescent="0.3">
      <c r="D519" s="262"/>
      <c r="E519">
        <v>509</v>
      </c>
      <c r="F519" t="e">
        <v>#REF!</v>
      </c>
      <c r="G519" s="262"/>
      <c r="I519">
        <v>509</v>
      </c>
      <c r="J519" t="e">
        <v>#REF!</v>
      </c>
    </row>
    <row r="520" spans="4:10" ht="14.4" x14ac:dyDescent="0.3">
      <c r="D520" s="262"/>
      <c r="E520">
        <v>510</v>
      </c>
      <c r="F520" t="e">
        <v>#REF!</v>
      </c>
      <c r="G520" s="262"/>
      <c r="I520">
        <v>510</v>
      </c>
      <c r="J520" t="e">
        <v>#REF!</v>
      </c>
    </row>
    <row r="521" spans="4:10" ht="14.4" x14ac:dyDescent="0.3">
      <c r="D521" s="262"/>
      <c r="E521">
        <v>511</v>
      </c>
      <c r="F521" t="e">
        <v>#REF!</v>
      </c>
      <c r="G521" s="262"/>
      <c r="I521">
        <v>511</v>
      </c>
      <c r="J521" t="e">
        <v>#REF!</v>
      </c>
    </row>
    <row r="522" spans="4:10" ht="14.4" x14ac:dyDescent="0.3">
      <c r="D522" s="262"/>
      <c r="E522">
        <v>512</v>
      </c>
      <c r="F522" t="e">
        <v>#REF!</v>
      </c>
      <c r="G522" s="262"/>
      <c r="I522">
        <v>512</v>
      </c>
      <c r="J522" t="e">
        <v>#REF!</v>
      </c>
    </row>
    <row r="523" spans="4:10" ht="14.4" x14ac:dyDescent="0.3">
      <c r="D523" s="262"/>
      <c r="E523">
        <v>513</v>
      </c>
      <c r="F523" t="e">
        <v>#REF!</v>
      </c>
      <c r="G523" s="262"/>
      <c r="I523">
        <v>513</v>
      </c>
      <c r="J523" t="e">
        <v>#REF!</v>
      </c>
    </row>
    <row r="524" spans="4:10" ht="14.4" x14ac:dyDescent="0.3">
      <c r="D524" s="262"/>
      <c r="E524">
        <v>514</v>
      </c>
      <c r="F524" t="e">
        <v>#REF!</v>
      </c>
      <c r="G524" s="262"/>
      <c r="I524">
        <v>514</v>
      </c>
      <c r="J524" t="e">
        <v>#REF!</v>
      </c>
    </row>
    <row r="525" spans="4:10" ht="14.4" x14ac:dyDescent="0.3">
      <c r="D525" s="262"/>
      <c r="E525">
        <v>515</v>
      </c>
      <c r="F525" t="e">
        <v>#REF!</v>
      </c>
      <c r="G525" s="262"/>
      <c r="I525">
        <v>515</v>
      </c>
      <c r="J525" t="e">
        <v>#REF!</v>
      </c>
    </row>
    <row r="526" spans="4:10" ht="14.4" x14ac:dyDescent="0.3">
      <c r="D526" s="262"/>
      <c r="E526">
        <v>516</v>
      </c>
      <c r="F526" t="e">
        <v>#REF!</v>
      </c>
      <c r="G526" s="262"/>
      <c r="I526">
        <v>516</v>
      </c>
      <c r="J526" t="e">
        <v>#REF!</v>
      </c>
    </row>
    <row r="527" spans="4:10" ht="14.4" x14ac:dyDescent="0.3">
      <c r="D527" s="262"/>
      <c r="E527">
        <v>517</v>
      </c>
      <c r="F527" t="e">
        <v>#REF!</v>
      </c>
      <c r="G527" s="262"/>
      <c r="I527">
        <v>517</v>
      </c>
      <c r="J527" t="e">
        <v>#REF!</v>
      </c>
    </row>
    <row r="528" spans="4:10" ht="14.4" x14ac:dyDescent="0.3">
      <c r="D528" s="262"/>
      <c r="E528">
        <v>518</v>
      </c>
      <c r="F528" t="e">
        <v>#REF!</v>
      </c>
      <c r="G528" s="262"/>
      <c r="I528">
        <v>518</v>
      </c>
      <c r="J528" t="e">
        <v>#REF!</v>
      </c>
    </row>
    <row r="529" spans="4:10" ht="14.4" x14ac:dyDescent="0.3">
      <c r="D529" s="262"/>
      <c r="E529">
        <v>519</v>
      </c>
      <c r="F529" t="e">
        <v>#REF!</v>
      </c>
      <c r="G529" s="262"/>
      <c r="I529">
        <v>519</v>
      </c>
      <c r="J529" t="e">
        <v>#REF!</v>
      </c>
    </row>
    <row r="530" spans="4:10" ht="14.4" x14ac:dyDescent="0.3">
      <c r="D530" s="262"/>
      <c r="E530">
        <v>520</v>
      </c>
      <c r="F530" t="e">
        <v>#REF!</v>
      </c>
      <c r="G530" s="262"/>
      <c r="I530">
        <v>520</v>
      </c>
      <c r="J530" t="e">
        <v>#REF!</v>
      </c>
    </row>
    <row r="531" spans="4:10" ht="14.4" x14ac:dyDescent="0.3">
      <c r="D531" s="262"/>
      <c r="E531">
        <v>521</v>
      </c>
      <c r="F531" t="e">
        <v>#REF!</v>
      </c>
      <c r="G531" s="262"/>
      <c r="I531">
        <v>521</v>
      </c>
      <c r="J531" t="e">
        <v>#REF!</v>
      </c>
    </row>
    <row r="532" spans="4:10" ht="14.4" x14ac:dyDescent="0.3">
      <c r="D532" s="262"/>
      <c r="E532">
        <v>522</v>
      </c>
      <c r="F532" t="e">
        <v>#REF!</v>
      </c>
      <c r="G532" s="262"/>
      <c r="I532">
        <v>522</v>
      </c>
      <c r="J532" t="e">
        <v>#REF!</v>
      </c>
    </row>
    <row r="533" spans="4:10" ht="14.4" x14ac:dyDescent="0.3">
      <c r="D533" s="262"/>
      <c r="E533">
        <v>523</v>
      </c>
      <c r="F533" t="e">
        <v>#REF!</v>
      </c>
      <c r="G533" s="262"/>
      <c r="I533">
        <v>523</v>
      </c>
      <c r="J533" t="e">
        <v>#REF!</v>
      </c>
    </row>
    <row r="534" spans="4:10" ht="14.4" x14ac:dyDescent="0.3">
      <c r="D534" s="262"/>
      <c r="E534">
        <v>524</v>
      </c>
      <c r="F534" t="e">
        <v>#REF!</v>
      </c>
      <c r="G534" s="262"/>
      <c r="I534">
        <v>524</v>
      </c>
      <c r="J534" t="e">
        <v>#REF!</v>
      </c>
    </row>
    <row r="535" spans="4:10" ht="14.4" x14ac:dyDescent="0.3">
      <c r="D535" s="262"/>
      <c r="E535">
        <v>525</v>
      </c>
      <c r="F535" t="e">
        <v>#REF!</v>
      </c>
      <c r="G535" s="262"/>
      <c r="I535">
        <v>525</v>
      </c>
      <c r="J535" t="e">
        <v>#REF!</v>
      </c>
    </row>
    <row r="536" spans="4:10" ht="14.4" x14ac:dyDescent="0.3">
      <c r="D536" s="262"/>
      <c r="E536">
        <v>526</v>
      </c>
      <c r="F536" t="e">
        <v>#REF!</v>
      </c>
      <c r="G536" s="262"/>
      <c r="I536">
        <v>526</v>
      </c>
      <c r="J536" t="e">
        <v>#REF!</v>
      </c>
    </row>
    <row r="537" spans="4:10" ht="14.4" x14ac:dyDescent="0.3">
      <c r="D537" s="262"/>
      <c r="E537">
        <v>527</v>
      </c>
      <c r="F537" t="e">
        <v>#REF!</v>
      </c>
      <c r="G537" s="262"/>
      <c r="I537">
        <v>527</v>
      </c>
      <c r="J537" t="e">
        <v>#REF!</v>
      </c>
    </row>
    <row r="538" spans="4:10" ht="14.4" x14ac:dyDescent="0.3">
      <c r="D538" s="262"/>
      <c r="E538">
        <v>528</v>
      </c>
      <c r="F538" t="e">
        <v>#REF!</v>
      </c>
      <c r="G538" s="262"/>
      <c r="I538">
        <v>528</v>
      </c>
      <c r="J538" t="e">
        <v>#REF!</v>
      </c>
    </row>
    <row r="539" spans="4:10" ht="14.4" x14ac:dyDescent="0.3">
      <c r="D539" s="262"/>
      <c r="E539">
        <v>529</v>
      </c>
      <c r="F539" t="e">
        <v>#REF!</v>
      </c>
      <c r="G539" s="262"/>
      <c r="I539">
        <v>529</v>
      </c>
      <c r="J539" t="e">
        <v>#REF!</v>
      </c>
    </row>
    <row r="540" spans="4:10" ht="14.4" x14ac:dyDescent="0.3">
      <c r="D540" s="262"/>
      <c r="E540">
        <v>530</v>
      </c>
      <c r="F540" t="e">
        <v>#REF!</v>
      </c>
      <c r="G540" s="262"/>
      <c r="I540">
        <v>530</v>
      </c>
      <c r="J540" t="e">
        <v>#REF!</v>
      </c>
    </row>
    <row r="541" spans="4:10" ht="14.4" x14ac:dyDescent="0.3">
      <c r="D541" s="262"/>
      <c r="E541">
        <v>531</v>
      </c>
      <c r="F541" t="e">
        <v>#REF!</v>
      </c>
      <c r="G541" s="262"/>
      <c r="I541">
        <v>531</v>
      </c>
      <c r="J541" t="e">
        <v>#REF!</v>
      </c>
    </row>
    <row r="542" spans="4:10" ht="14.4" x14ac:dyDescent="0.3">
      <c r="D542" s="262"/>
      <c r="E542">
        <v>532</v>
      </c>
      <c r="F542" t="e">
        <v>#REF!</v>
      </c>
      <c r="G542" s="262"/>
      <c r="I542">
        <v>532</v>
      </c>
      <c r="J542" t="e">
        <v>#REF!</v>
      </c>
    </row>
    <row r="543" spans="4:10" ht="14.4" x14ac:dyDescent="0.3">
      <c r="D543" s="262"/>
      <c r="E543">
        <v>533</v>
      </c>
      <c r="F543" t="e">
        <v>#REF!</v>
      </c>
      <c r="G543" s="262"/>
      <c r="I543">
        <v>533</v>
      </c>
      <c r="J543" t="e">
        <v>#REF!</v>
      </c>
    </row>
    <row r="544" spans="4:10" ht="14.4" x14ac:dyDescent="0.3">
      <c r="D544" s="262"/>
      <c r="E544">
        <v>534</v>
      </c>
      <c r="F544" t="e">
        <v>#REF!</v>
      </c>
      <c r="G544" s="262"/>
      <c r="I544">
        <v>534</v>
      </c>
      <c r="J544" t="e">
        <v>#REF!</v>
      </c>
    </row>
    <row r="545" spans="4:10" ht="14.4" x14ac:dyDescent="0.3">
      <c r="D545" s="262"/>
      <c r="E545">
        <v>535</v>
      </c>
      <c r="F545" t="e">
        <v>#REF!</v>
      </c>
      <c r="G545" s="262"/>
      <c r="I545">
        <v>535</v>
      </c>
      <c r="J545" t="e">
        <v>#REF!</v>
      </c>
    </row>
    <row r="546" spans="4:10" ht="14.4" x14ac:dyDescent="0.3">
      <c r="D546" s="262"/>
      <c r="E546">
        <v>536</v>
      </c>
      <c r="F546" t="e">
        <v>#REF!</v>
      </c>
      <c r="G546" s="262"/>
      <c r="I546">
        <v>536</v>
      </c>
      <c r="J546" t="e">
        <v>#REF!</v>
      </c>
    </row>
    <row r="547" spans="4:10" ht="14.4" x14ac:dyDescent="0.3">
      <c r="D547" s="262"/>
      <c r="E547">
        <v>537</v>
      </c>
      <c r="F547" t="e">
        <v>#REF!</v>
      </c>
      <c r="G547" s="262"/>
      <c r="I547">
        <v>537</v>
      </c>
      <c r="J547" t="e">
        <v>#REF!</v>
      </c>
    </row>
    <row r="548" spans="4:10" ht="14.4" x14ac:dyDescent="0.3">
      <c r="D548" s="262"/>
      <c r="E548">
        <v>538</v>
      </c>
      <c r="F548" t="e">
        <v>#REF!</v>
      </c>
      <c r="G548" s="262"/>
      <c r="I548">
        <v>538</v>
      </c>
      <c r="J548" t="e">
        <v>#REF!</v>
      </c>
    </row>
    <row r="549" spans="4:10" ht="14.4" x14ac:dyDescent="0.3">
      <c r="D549" s="262"/>
      <c r="E549">
        <v>539</v>
      </c>
      <c r="F549" t="e">
        <v>#REF!</v>
      </c>
      <c r="G549" s="262"/>
      <c r="I549">
        <v>539</v>
      </c>
      <c r="J549" t="e">
        <v>#REF!</v>
      </c>
    </row>
    <row r="550" spans="4:10" ht="14.4" x14ac:dyDescent="0.3">
      <c r="D550" s="262"/>
      <c r="E550">
        <v>540</v>
      </c>
      <c r="F550" t="e">
        <v>#REF!</v>
      </c>
      <c r="G550" s="262"/>
      <c r="I550">
        <v>540</v>
      </c>
      <c r="J550" t="e">
        <v>#REF!</v>
      </c>
    </row>
    <row r="551" spans="4:10" ht="14.4" x14ac:dyDescent="0.3">
      <c r="D551" s="262"/>
      <c r="E551">
        <v>541</v>
      </c>
      <c r="F551" t="e">
        <v>#REF!</v>
      </c>
      <c r="G551" s="262"/>
      <c r="I551">
        <v>541</v>
      </c>
      <c r="J551" t="e">
        <v>#REF!</v>
      </c>
    </row>
    <row r="552" spans="4:10" ht="14.4" x14ac:dyDescent="0.3">
      <c r="D552" s="262"/>
      <c r="E552">
        <v>542</v>
      </c>
      <c r="F552" t="e">
        <v>#REF!</v>
      </c>
      <c r="G552" s="262"/>
      <c r="I552">
        <v>542</v>
      </c>
      <c r="J552" t="e">
        <v>#REF!</v>
      </c>
    </row>
    <row r="553" spans="4:10" ht="14.4" x14ac:dyDescent="0.3">
      <c r="D553" s="262"/>
      <c r="E553">
        <v>543</v>
      </c>
      <c r="F553" t="e">
        <v>#REF!</v>
      </c>
      <c r="G553" s="262"/>
      <c r="I553">
        <v>543</v>
      </c>
      <c r="J553" t="e">
        <v>#REF!</v>
      </c>
    </row>
    <row r="554" spans="4:10" ht="14.4" x14ac:dyDescent="0.3">
      <c r="D554" s="262"/>
      <c r="E554">
        <v>544</v>
      </c>
      <c r="F554" t="e">
        <v>#REF!</v>
      </c>
      <c r="G554" s="262"/>
      <c r="I554">
        <v>544</v>
      </c>
      <c r="J554" t="e">
        <v>#REF!</v>
      </c>
    </row>
    <row r="555" spans="4:10" ht="14.4" x14ac:dyDescent="0.3">
      <c r="D555" s="262"/>
      <c r="E555">
        <v>545</v>
      </c>
      <c r="F555" t="e">
        <v>#REF!</v>
      </c>
      <c r="G555" s="262"/>
      <c r="I555">
        <v>545</v>
      </c>
      <c r="J555" t="e">
        <v>#REF!</v>
      </c>
    </row>
    <row r="556" spans="4:10" ht="14.4" x14ac:dyDescent="0.3">
      <c r="D556" s="262"/>
      <c r="E556">
        <v>546</v>
      </c>
      <c r="F556" t="e">
        <v>#REF!</v>
      </c>
      <c r="G556" s="262"/>
      <c r="I556">
        <v>546</v>
      </c>
      <c r="J556" t="e">
        <v>#REF!</v>
      </c>
    </row>
    <row r="557" spans="4:10" ht="14.4" x14ac:dyDescent="0.3">
      <c r="D557" s="262"/>
      <c r="E557">
        <v>547</v>
      </c>
      <c r="F557" t="e">
        <v>#REF!</v>
      </c>
      <c r="G557" s="262"/>
      <c r="I557">
        <v>547</v>
      </c>
      <c r="J557" t="e">
        <v>#REF!</v>
      </c>
    </row>
    <row r="558" spans="4:10" ht="14.4" x14ac:dyDescent="0.3">
      <c r="D558" s="262"/>
      <c r="E558">
        <v>548</v>
      </c>
      <c r="F558" t="e">
        <v>#REF!</v>
      </c>
      <c r="G558" s="262"/>
      <c r="I558">
        <v>548</v>
      </c>
      <c r="J558" t="e">
        <v>#REF!</v>
      </c>
    </row>
    <row r="559" spans="4:10" ht="14.4" x14ac:dyDescent="0.3">
      <c r="D559" s="262"/>
      <c r="E559">
        <v>549</v>
      </c>
      <c r="F559" t="e">
        <v>#REF!</v>
      </c>
      <c r="G559" s="262"/>
      <c r="I559">
        <v>549</v>
      </c>
      <c r="J559" t="e">
        <v>#REF!</v>
      </c>
    </row>
    <row r="560" spans="4:10" ht="14.4" x14ac:dyDescent="0.3">
      <c r="D560" s="262"/>
      <c r="E560">
        <v>550</v>
      </c>
      <c r="F560" t="e">
        <v>#REF!</v>
      </c>
      <c r="G560" s="262"/>
      <c r="I560">
        <v>550</v>
      </c>
      <c r="J560" t="e">
        <v>#REF!</v>
      </c>
    </row>
    <row r="561" spans="4:10" ht="14.4" x14ac:dyDescent="0.3">
      <c r="D561" s="262"/>
      <c r="E561">
        <v>551</v>
      </c>
      <c r="F561" t="e">
        <v>#REF!</v>
      </c>
      <c r="G561" s="262"/>
      <c r="I561">
        <v>551</v>
      </c>
      <c r="J561" t="e">
        <v>#REF!</v>
      </c>
    </row>
    <row r="562" spans="4:10" ht="14.4" x14ac:dyDescent="0.3">
      <c r="D562" s="262"/>
      <c r="E562">
        <v>552</v>
      </c>
      <c r="F562" t="e">
        <v>#REF!</v>
      </c>
      <c r="G562" s="262"/>
      <c r="I562">
        <v>552</v>
      </c>
      <c r="J562" t="e">
        <v>#REF!</v>
      </c>
    </row>
    <row r="563" spans="4:10" ht="14.4" x14ac:dyDescent="0.3">
      <c r="D563" s="262"/>
      <c r="E563">
        <v>553</v>
      </c>
      <c r="F563" t="e">
        <v>#REF!</v>
      </c>
      <c r="G563" s="262"/>
      <c r="I563">
        <v>553</v>
      </c>
      <c r="J563" t="e">
        <v>#REF!</v>
      </c>
    </row>
    <row r="564" spans="4:10" ht="14.4" x14ac:dyDescent="0.3">
      <c r="D564" s="262"/>
      <c r="E564">
        <v>554</v>
      </c>
      <c r="F564" t="e">
        <v>#REF!</v>
      </c>
      <c r="G564" s="262"/>
      <c r="I564">
        <v>554</v>
      </c>
      <c r="J564" t="e">
        <v>#REF!</v>
      </c>
    </row>
    <row r="565" spans="4:10" ht="14.4" x14ac:dyDescent="0.3">
      <c r="D565" s="262"/>
      <c r="E565">
        <v>555</v>
      </c>
      <c r="F565" t="e">
        <v>#REF!</v>
      </c>
      <c r="G565" s="262"/>
      <c r="I565">
        <v>555</v>
      </c>
      <c r="J565" t="e">
        <v>#REF!</v>
      </c>
    </row>
    <row r="566" spans="4:10" ht="14.4" x14ac:dyDescent="0.3">
      <c r="D566" s="262"/>
      <c r="E566">
        <v>556</v>
      </c>
      <c r="F566" t="e">
        <v>#REF!</v>
      </c>
      <c r="G566" s="262"/>
      <c r="I566">
        <v>556</v>
      </c>
      <c r="J566" t="e">
        <v>#REF!</v>
      </c>
    </row>
    <row r="567" spans="4:10" ht="14.4" x14ac:dyDescent="0.3">
      <c r="D567" s="262"/>
      <c r="E567">
        <v>557</v>
      </c>
      <c r="F567" t="e">
        <v>#REF!</v>
      </c>
      <c r="G567" s="262"/>
      <c r="I567">
        <v>557</v>
      </c>
      <c r="J567" t="e">
        <v>#REF!</v>
      </c>
    </row>
    <row r="568" spans="4:10" ht="14.4" x14ac:dyDescent="0.3">
      <c r="D568" s="262"/>
      <c r="E568">
        <v>558</v>
      </c>
      <c r="F568" t="e">
        <v>#REF!</v>
      </c>
      <c r="G568" s="262"/>
      <c r="I568">
        <v>558</v>
      </c>
      <c r="J568" t="e">
        <v>#REF!</v>
      </c>
    </row>
    <row r="569" spans="4:10" ht="14.4" x14ac:dyDescent="0.3">
      <c r="D569" s="262"/>
      <c r="E569">
        <v>559</v>
      </c>
      <c r="F569" t="e">
        <v>#REF!</v>
      </c>
      <c r="G569" s="262"/>
      <c r="I569">
        <v>559</v>
      </c>
      <c r="J569" t="e">
        <v>#REF!</v>
      </c>
    </row>
    <row r="570" spans="4:10" ht="14.4" x14ac:dyDescent="0.3">
      <c r="D570" s="262"/>
      <c r="E570">
        <v>560</v>
      </c>
      <c r="F570" t="e">
        <v>#REF!</v>
      </c>
      <c r="G570" s="262"/>
      <c r="I570">
        <v>560</v>
      </c>
      <c r="J570" t="e">
        <v>#REF!</v>
      </c>
    </row>
    <row r="571" spans="4:10" ht="14.4" x14ac:dyDescent="0.3">
      <c r="D571" s="262"/>
      <c r="E571">
        <v>561</v>
      </c>
      <c r="F571" t="e">
        <v>#REF!</v>
      </c>
      <c r="G571" s="262"/>
      <c r="I571">
        <v>561</v>
      </c>
      <c r="J571" t="e">
        <v>#REF!</v>
      </c>
    </row>
    <row r="572" spans="4:10" ht="14.4" x14ac:dyDescent="0.3">
      <c r="D572" s="262"/>
      <c r="E572">
        <v>562</v>
      </c>
      <c r="F572" t="e">
        <v>#REF!</v>
      </c>
      <c r="G572" s="262"/>
      <c r="I572">
        <v>562</v>
      </c>
      <c r="J572" t="e">
        <v>#REF!</v>
      </c>
    </row>
    <row r="573" spans="4:10" ht="14.4" x14ac:dyDescent="0.3">
      <c r="D573" s="262"/>
      <c r="E573">
        <v>563</v>
      </c>
      <c r="F573" t="e">
        <v>#REF!</v>
      </c>
      <c r="G573" s="262"/>
      <c r="I573">
        <v>563</v>
      </c>
      <c r="J573" t="e">
        <v>#REF!</v>
      </c>
    </row>
    <row r="574" spans="4:10" ht="14.4" x14ac:dyDescent="0.3">
      <c r="D574" s="262"/>
      <c r="E574">
        <v>564</v>
      </c>
      <c r="F574" t="e">
        <v>#REF!</v>
      </c>
      <c r="G574" s="262"/>
      <c r="I574">
        <v>564</v>
      </c>
      <c r="J574" t="e">
        <v>#REF!</v>
      </c>
    </row>
    <row r="575" spans="4:10" ht="14.4" x14ac:dyDescent="0.3">
      <c r="D575" s="262"/>
      <c r="E575">
        <v>565</v>
      </c>
      <c r="F575" t="e">
        <v>#REF!</v>
      </c>
      <c r="G575" s="262"/>
      <c r="I575">
        <v>565</v>
      </c>
      <c r="J575" t="e">
        <v>#REF!</v>
      </c>
    </row>
    <row r="576" spans="4:10" ht="14.4" x14ac:dyDescent="0.3">
      <c r="D576" s="262"/>
      <c r="E576">
        <v>566</v>
      </c>
      <c r="F576" t="e">
        <v>#REF!</v>
      </c>
      <c r="G576" s="262"/>
      <c r="I576">
        <v>566</v>
      </c>
      <c r="J576" t="e">
        <v>#REF!</v>
      </c>
    </row>
    <row r="577" spans="4:10" ht="14.4" x14ac:dyDescent="0.3">
      <c r="D577" s="262"/>
      <c r="E577">
        <v>567</v>
      </c>
      <c r="F577" t="e">
        <v>#REF!</v>
      </c>
      <c r="G577" s="262"/>
      <c r="I577">
        <v>567</v>
      </c>
      <c r="J577" t="e">
        <v>#REF!</v>
      </c>
    </row>
    <row r="578" spans="4:10" ht="14.4" x14ac:dyDescent="0.3">
      <c r="D578" s="262"/>
      <c r="E578">
        <v>568</v>
      </c>
      <c r="F578" t="e">
        <v>#REF!</v>
      </c>
      <c r="G578" s="262"/>
      <c r="I578">
        <v>568</v>
      </c>
      <c r="J578" t="e">
        <v>#REF!</v>
      </c>
    </row>
    <row r="579" spans="4:10" ht="14.4" x14ac:dyDescent="0.3">
      <c r="D579" s="262"/>
      <c r="E579">
        <v>569</v>
      </c>
      <c r="F579" t="e">
        <v>#REF!</v>
      </c>
      <c r="G579" s="262"/>
      <c r="I579">
        <v>569</v>
      </c>
      <c r="J579" t="e">
        <v>#REF!</v>
      </c>
    </row>
    <row r="580" spans="4:10" ht="14.4" x14ac:dyDescent="0.3">
      <c r="D580" s="262"/>
      <c r="E580">
        <v>570</v>
      </c>
      <c r="F580" t="e">
        <v>#REF!</v>
      </c>
      <c r="G580" s="262"/>
      <c r="I580">
        <v>570</v>
      </c>
      <c r="J580" t="e">
        <v>#REF!</v>
      </c>
    </row>
    <row r="581" spans="4:10" ht="14.4" x14ac:dyDescent="0.3">
      <c r="D581" s="262"/>
      <c r="E581">
        <v>571</v>
      </c>
      <c r="F581" t="e">
        <v>#REF!</v>
      </c>
      <c r="G581" s="262"/>
      <c r="I581">
        <v>571</v>
      </c>
      <c r="J581" t="e">
        <v>#REF!</v>
      </c>
    </row>
    <row r="582" spans="4:10" ht="14.4" x14ac:dyDescent="0.3">
      <c r="D582" s="262"/>
      <c r="E582">
        <v>572</v>
      </c>
      <c r="F582" t="e">
        <v>#REF!</v>
      </c>
      <c r="G582" s="262"/>
      <c r="I582">
        <v>572</v>
      </c>
      <c r="J582" t="e">
        <v>#REF!</v>
      </c>
    </row>
    <row r="583" spans="4:10" ht="14.4" x14ac:dyDescent="0.3">
      <c r="D583" s="262"/>
      <c r="E583">
        <v>573</v>
      </c>
      <c r="F583" t="e">
        <v>#REF!</v>
      </c>
      <c r="G583" s="262"/>
      <c r="I583">
        <v>573</v>
      </c>
      <c r="J583" t="e">
        <v>#REF!</v>
      </c>
    </row>
    <row r="584" spans="4:10" ht="14.4" x14ac:dyDescent="0.3">
      <c r="D584" s="262"/>
      <c r="E584">
        <v>574</v>
      </c>
      <c r="F584" t="e">
        <v>#REF!</v>
      </c>
      <c r="G584" s="262"/>
      <c r="I584">
        <v>574</v>
      </c>
      <c r="J584" t="e">
        <v>#REF!</v>
      </c>
    </row>
    <row r="585" spans="4:10" ht="14.4" x14ac:dyDescent="0.3">
      <c r="D585" s="262"/>
      <c r="E585">
        <v>575</v>
      </c>
      <c r="F585" t="e">
        <v>#REF!</v>
      </c>
      <c r="G585" s="262"/>
      <c r="I585">
        <v>575</v>
      </c>
      <c r="J585" t="e">
        <v>#REF!</v>
      </c>
    </row>
    <row r="586" spans="4:10" ht="14.4" x14ac:dyDescent="0.3">
      <c r="D586" s="262"/>
      <c r="E586">
        <v>576</v>
      </c>
      <c r="F586" t="e">
        <v>#REF!</v>
      </c>
      <c r="G586" s="262"/>
      <c r="I586">
        <v>576</v>
      </c>
      <c r="J586" t="e">
        <v>#REF!</v>
      </c>
    </row>
    <row r="587" spans="4:10" ht="14.4" x14ac:dyDescent="0.3">
      <c r="D587" s="262"/>
      <c r="E587">
        <v>577</v>
      </c>
      <c r="F587" t="e">
        <v>#REF!</v>
      </c>
      <c r="G587" s="262"/>
      <c r="I587">
        <v>577</v>
      </c>
      <c r="J587" t="e">
        <v>#REF!</v>
      </c>
    </row>
    <row r="588" spans="4:10" ht="14.4" x14ac:dyDescent="0.3">
      <c r="D588" s="262"/>
      <c r="E588">
        <v>578</v>
      </c>
      <c r="F588" t="e">
        <v>#REF!</v>
      </c>
      <c r="G588" s="262"/>
      <c r="I588">
        <v>578</v>
      </c>
      <c r="J588" t="e">
        <v>#REF!</v>
      </c>
    </row>
    <row r="589" spans="4:10" ht="14.4" x14ac:dyDescent="0.3">
      <c r="D589" s="262"/>
      <c r="E589">
        <v>579</v>
      </c>
      <c r="F589" t="e">
        <v>#REF!</v>
      </c>
      <c r="G589" s="262"/>
      <c r="I589">
        <v>579</v>
      </c>
      <c r="J589" t="e">
        <v>#REF!</v>
      </c>
    </row>
    <row r="590" spans="4:10" ht="14.4" x14ac:dyDescent="0.3">
      <c r="D590" s="262"/>
      <c r="E590">
        <v>580</v>
      </c>
      <c r="F590" t="e">
        <v>#REF!</v>
      </c>
      <c r="G590" s="262"/>
      <c r="I590">
        <v>580</v>
      </c>
      <c r="J590" t="e">
        <v>#REF!</v>
      </c>
    </row>
    <row r="591" spans="4:10" ht="14.4" x14ac:dyDescent="0.3">
      <c r="D591" s="262"/>
      <c r="E591">
        <v>581</v>
      </c>
      <c r="F591" t="e">
        <v>#REF!</v>
      </c>
      <c r="G591" s="262"/>
      <c r="I591">
        <v>581</v>
      </c>
      <c r="J591" t="e">
        <v>#REF!</v>
      </c>
    </row>
    <row r="592" spans="4:10" ht="14.4" x14ac:dyDescent="0.3">
      <c r="D592" s="262"/>
      <c r="E592">
        <v>582</v>
      </c>
      <c r="F592" t="e">
        <v>#REF!</v>
      </c>
      <c r="G592" s="262"/>
      <c r="I592">
        <v>582</v>
      </c>
      <c r="J592" t="e">
        <v>#REF!</v>
      </c>
    </row>
    <row r="593" spans="4:10" ht="14.4" x14ac:dyDescent="0.3">
      <c r="D593" s="262"/>
      <c r="E593">
        <v>583</v>
      </c>
      <c r="F593" t="e">
        <v>#REF!</v>
      </c>
      <c r="G593" s="262"/>
      <c r="I593">
        <v>583</v>
      </c>
      <c r="J593" t="e">
        <v>#REF!</v>
      </c>
    </row>
    <row r="594" spans="4:10" ht="14.4" x14ac:dyDescent="0.3">
      <c r="D594" s="262"/>
      <c r="E594">
        <v>584</v>
      </c>
      <c r="F594" t="e">
        <v>#REF!</v>
      </c>
      <c r="G594" s="262"/>
      <c r="I594">
        <v>584</v>
      </c>
      <c r="J594" t="e">
        <v>#REF!</v>
      </c>
    </row>
    <row r="595" spans="4:10" ht="14.4" x14ac:dyDescent="0.3">
      <c r="D595" s="262"/>
      <c r="E595">
        <v>585</v>
      </c>
      <c r="F595" t="e">
        <v>#REF!</v>
      </c>
      <c r="G595" s="262"/>
      <c r="I595">
        <v>585</v>
      </c>
      <c r="J595" t="e">
        <v>#REF!</v>
      </c>
    </row>
    <row r="596" spans="4:10" ht="14.4" x14ac:dyDescent="0.3">
      <c r="D596" s="262"/>
      <c r="E596">
        <v>586</v>
      </c>
      <c r="F596" t="e">
        <v>#REF!</v>
      </c>
      <c r="G596" s="262"/>
      <c r="I596">
        <v>586</v>
      </c>
      <c r="J596" t="e">
        <v>#REF!</v>
      </c>
    </row>
    <row r="597" spans="4:10" ht="14.4" x14ac:dyDescent="0.3">
      <c r="D597" s="262"/>
      <c r="E597">
        <v>587</v>
      </c>
      <c r="F597" t="e">
        <v>#REF!</v>
      </c>
      <c r="G597" s="262"/>
      <c r="I597">
        <v>587</v>
      </c>
      <c r="J597" t="e">
        <v>#REF!</v>
      </c>
    </row>
    <row r="598" spans="4:10" ht="14.4" x14ac:dyDescent="0.3">
      <c r="D598" s="262"/>
      <c r="E598">
        <v>588</v>
      </c>
      <c r="F598" t="e">
        <v>#REF!</v>
      </c>
      <c r="G598" s="262"/>
      <c r="I598">
        <v>588</v>
      </c>
      <c r="J598" t="e">
        <v>#REF!</v>
      </c>
    </row>
    <row r="599" spans="4:10" ht="14.4" x14ac:dyDescent="0.3">
      <c r="D599" s="262"/>
      <c r="E599">
        <v>589</v>
      </c>
      <c r="F599" t="e">
        <v>#REF!</v>
      </c>
      <c r="G599" s="262"/>
      <c r="I599">
        <v>589</v>
      </c>
      <c r="J599" t="e">
        <v>#REF!</v>
      </c>
    </row>
    <row r="600" spans="4:10" ht="14.4" x14ac:dyDescent="0.3">
      <c r="D600" s="262"/>
      <c r="E600">
        <v>590</v>
      </c>
      <c r="F600" t="e">
        <v>#REF!</v>
      </c>
      <c r="G600" s="262"/>
      <c r="I600">
        <v>590</v>
      </c>
      <c r="J600" t="e">
        <v>#REF!</v>
      </c>
    </row>
    <row r="601" spans="4:10" ht="14.4" x14ac:dyDescent="0.3">
      <c r="D601" s="262"/>
      <c r="E601">
        <v>591</v>
      </c>
      <c r="F601" t="e">
        <v>#REF!</v>
      </c>
      <c r="G601" s="262"/>
      <c r="I601">
        <v>591</v>
      </c>
      <c r="J601" t="e">
        <v>#REF!</v>
      </c>
    </row>
    <row r="602" spans="4:10" ht="14.4" x14ac:dyDescent="0.3">
      <c r="D602" s="262"/>
      <c r="E602">
        <v>592</v>
      </c>
      <c r="F602" t="e">
        <v>#REF!</v>
      </c>
      <c r="G602" s="262"/>
      <c r="I602">
        <v>592</v>
      </c>
      <c r="J602" t="e">
        <v>#REF!</v>
      </c>
    </row>
    <row r="603" spans="4:10" ht="14.4" x14ac:dyDescent="0.3">
      <c r="D603" s="262"/>
      <c r="E603">
        <v>593</v>
      </c>
      <c r="F603" t="e">
        <v>#REF!</v>
      </c>
      <c r="G603" s="262"/>
      <c r="I603">
        <v>593</v>
      </c>
      <c r="J603" t="e">
        <v>#REF!</v>
      </c>
    </row>
    <row r="604" spans="4:10" ht="14.4" x14ac:dyDescent="0.3">
      <c r="D604" s="262"/>
      <c r="E604">
        <v>594</v>
      </c>
      <c r="F604" t="e">
        <v>#REF!</v>
      </c>
      <c r="G604" s="262"/>
      <c r="I604">
        <v>594</v>
      </c>
      <c r="J604" t="e">
        <v>#REF!</v>
      </c>
    </row>
    <row r="605" spans="4:10" ht="14.4" x14ac:dyDescent="0.3">
      <c r="D605" s="262"/>
      <c r="E605">
        <v>595</v>
      </c>
      <c r="F605" t="e">
        <v>#REF!</v>
      </c>
      <c r="G605" s="262"/>
      <c r="I605">
        <v>595</v>
      </c>
      <c r="J605" t="e">
        <v>#REF!</v>
      </c>
    </row>
    <row r="606" spans="4:10" ht="14.4" x14ac:dyDescent="0.3">
      <c r="D606" s="262"/>
      <c r="E606">
        <v>596</v>
      </c>
      <c r="F606" t="e">
        <v>#REF!</v>
      </c>
      <c r="G606" s="262"/>
      <c r="I606">
        <v>596</v>
      </c>
      <c r="J606" t="e">
        <v>#REF!</v>
      </c>
    </row>
    <row r="607" spans="4:10" ht="14.4" x14ac:dyDescent="0.3">
      <c r="D607" s="262"/>
      <c r="E607">
        <v>597</v>
      </c>
      <c r="F607" t="e">
        <v>#REF!</v>
      </c>
      <c r="G607" s="262"/>
      <c r="I607">
        <v>597</v>
      </c>
      <c r="J607" t="e">
        <v>#REF!</v>
      </c>
    </row>
    <row r="608" spans="4:10" ht="14.4" x14ac:dyDescent="0.3">
      <c r="D608" s="262"/>
      <c r="E608">
        <v>598</v>
      </c>
      <c r="F608" t="e">
        <v>#REF!</v>
      </c>
      <c r="G608" s="262"/>
      <c r="I608">
        <v>598</v>
      </c>
      <c r="J608" t="e">
        <v>#REF!</v>
      </c>
    </row>
    <row r="609" spans="4:10" ht="14.4" x14ac:dyDescent="0.3">
      <c r="D609" s="262"/>
      <c r="E609">
        <v>599</v>
      </c>
      <c r="F609" t="e">
        <v>#REF!</v>
      </c>
      <c r="G609" s="262"/>
      <c r="I609">
        <v>599</v>
      </c>
      <c r="J609" t="e">
        <v>#REF!</v>
      </c>
    </row>
    <row r="610" spans="4:10" ht="14.4" x14ac:dyDescent="0.3">
      <c r="D610" s="262"/>
      <c r="E610">
        <v>600</v>
      </c>
      <c r="F610" t="e">
        <v>#REF!</v>
      </c>
      <c r="G610" s="262"/>
      <c r="I610">
        <v>600</v>
      </c>
      <c r="J610" t="e">
        <v>#REF!</v>
      </c>
    </row>
    <row r="611" spans="4:10" ht="14.4" x14ac:dyDescent="0.3">
      <c r="D611" s="262"/>
      <c r="E611">
        <v>601</v>
      </c>
      <c r="F611" t="e">
        <v>#REF!</v>
      </c>
      <c r="G611" s="262"/>
      <c r="I611">
        <v>601</v>
      </c>
      <c r="J611" t="e">
        <v>#REF!</v>
      </c>
    </row>
    <row r="612" spans="4:10" ht="14.4" x14ac:dyDescent="0.3">
      <c r="D612" s="262"/>
      <c r="E612">
        <v>602</v>
      </c>
      <c r="F612" t="e">
        <v>#REF!</v>
      </c>
      <c r="G612" s="262"/>
      <c r="I612">
        <v>602</v>
      </c>
      <c r="J612" t="e">
        <v>#REF!</v>
      </c>
    </row>
    <row r="613" spans="4:10" ht="14.4" x14ac:dyDescent="0.3">
      <c r="D613" s="262"/>
      <c r="E613">
        <v>603</v>
      </c>
      <c r="F613" t="e">
        <v>#REF!</v>
      </c>
      <c r="G613" s="262"/>
      <c r="I613">
        <v>603</v>
      </c>
      <c r="J613" t="e">
        <v>#REF!</v>
      </c>
    </row>
    <row r="614" spans="4:10" ht="14.4" x14ac:dyDescent="0.3">
      <c r="D614" s="262"/>
      <c r="E614">
        <v>604</v>
      </c>
      <c r="F614" t="e">
        <v>#REF!</v>
      </c>
      <c r="G614" s="262"/>
      <c r="I614">
        <v>604</v>
      </c>
      <c r="J614" t="e">
        <v>#REF!</v>
      </c>
    </row>
    <row r="615" spans="4:10" ht="14.4" x14ac:dyDescent="0.3">
      <c r="D615" s="262"/>
      <c r="E615">
        <v>605</v>
      </c>
      <c r="F615" t="e">
        <v>#REF!</v>
      </c>
      <c r="G615" s="262"/>
      <c r="I615">
        <v>605</v>
      </c>
      <c r="J615" t="e">
        <v>#REF!</v>
      </c>
    </row>
    <row r="616" spans="4:10" ht="14.4" x14ac:dyDescent="0.3">
      <c r="D616" s="262"/>
      <c r="E616">
        <v>606</v>
      </c>
      <c r="F616" t="e">
        <v>#REF!</v>
      </c>
      <c r="G616" s="262"/>
      <c r="I616">
        <v>606</v>
      </c>
      <c r="J616" t="e">
        <v>#REF!</v>
      </c>
    </row>
    <row r="617" spans="4:10" ht="14.4" x14ac:dyDescent="0.3">
      <c r="D617" s="262"/>
      <c r="E617">
        <v>607</v>
      </c>
      <c r="F617" t="e">
        <v>#REF!</v>
      </c>
      <c r="G617" s="262"/>
      <c r="I617">
        <v>607</v>
      </c>
      <c r="J617" t="e">
        <v>#REF!</v>
      </c>
    </row>
    <row r="618" spans="4:10" ht="14.4" x14ac:dyDescent="0.3">
      <c r="D618" s="262"/>
      <c r="E618">
        <v>608</v>
      </c>
      <c r="F618" t="e">
        <v>#REF!</v>
      </c>
      <c r="G618" s="262"/>
      <c r="I618">
        <v>608</v>
      </c>
      <c r="J618" t="e">
        <v>#REF!</v>
      </c>
    </row>
    <row r="619" spans="4:10" ht="14.4" x14ac:dyDescent="0.3">
      <c r="D619" s="262"/>
      <c r="E619">
        <v>609</v>
      </c>
      <c r="F619" t="e">
        <v>#REF!</v>
      </c>
      <c r="G619" s="262"/>
      <c r="I619">
        <v>609</v>
      </c>
      <c r="J619" t="e">
        <v>#REF!</v>
      </c>
    </row>
    <row r="620" spans="4:10" ht="14.4" x14ac:dyDescent="0.3">
      <c r="D620" s="262"/>
      <c r="E620">
        <v>610</v>
      </c>
      <c r="F620" t="e">
        <v>#REF!</v>
      </c>
      <c r="G620" s="262"/>
      <c r="I620">
        <v>610</v>
      </c>
      <c r="J620" t="e">
        <v>#REF!</v>
      </c>
    </row>
    <row r="621" spans="4:10" ht="14.4" x14ac:dyDescent="0.3">
      <c r="D621" s="262"/>
      <c r="E621">
        <v>611</v>
      </c>
      <c r="F621" t="e">
        <v>#REF!</v>
      </c>
      <c r="G621" s="262"/>
      <c r="I621">
        <v>611</v>
      </c>
      <c r="J621" t="e">
        <v>#REF!</v>
      </c>
    </row>
    <row r="622" spans="4:10" ht="14.4" x14ac:dyDescent="0.3">
      <c r="D622" s="262"/>
      <c r="E622">
        <v>612</v>
      </c>
      <c r="F622" t="e">
        <v>#REF!</v>
      </c>
      <c r="G622" s="262"/>
      <c r="I622">
        <v>612</v>
      </c>
      <c r="J622" t="e">
        <v>#REF!</v>
      </c>
    </row>
    <row r="623" spans="4:10" ht="14.4" x14ac:dyDescent="0.3">
      <c r="D623" s="262"/>
      <c r="E623">
        <v>613</v>
      </c>
      <c r="F623" t="e">
        <v>#REF!</v>
      </c>
      <c r="G623" s="262"/>
      <c r="I623">
        <v>613</v>
      </c>
      <c r="J623" t="e">
        <v>#REF!</v>
      </c>
    </row>
    <row r="624" spans="4:10" ht="14.4" x14ac:dyDescent="0.3">
      <c r="D624" s="262"/>
      <c r="E624">
        <v>614</v>
      </c>
      <c r="F624" t="e">
        <v>#REF!</v>
      </c>
      <c r="G624" s="262"/>
      <c r="I624">
        <v>614</v>
      </c>
      <c r="J624" t="e">
        <v>#REF!</v>
      </c>
    </row>
    <row r="625" spans="4:10" ht="14.4" x14ac:dyDescent="0.3">
      <c r="D625" s="262"/>
      <c r="E625">
        <v>615</v>
      </c>
      <c r="F625" t="e">
        <v>#REF!</v>
      </c>
      <c r="G625" s="262"/>
      <c r="I625">
        <v>615</v>
      </c>
      <c r="J625" t="e">
        <v>#REF!</v>
      </c>
    </row>
    <row r="626" spans="4:10" ht="14.4" x14ac:dyDescent="0.3">
      <c r="D626" s="262"/>
      <c r="E626">
        <v>616</v>
      </c>
      <c r="F626" t="e">
        <v>#REF!</v>
      </c>
      <c r="G626" s="262"/>
      <c r="I626">
        <v>616</v>
      </c>
      <c r="J626" t="e">
        <v>#REF!</v>
      </c>
    </row>
    <row r="627" spans="4:10" ht="14.4" x14ac:dyDescent="0.3">
      <c r="D627" s="262"/>
      <c r="E627">
        <v>617</v>
      </c>
      <c r="F627" t="e">
        <v>#REF!</v>
      </c>
      <c r="G627" s="262"/>
      <c r="I627">
        <v>617</v>
      </c>
      <c r="J627" t="e">
        <v>#REF!</v>
      </c>
    </row>
    <row r="628" spans="4:10" ht="14.4" x14ac:dyDescent="0.3">
      <c r="D628" s="262"/>
      <c r="E628">
        <v>618</v>
      </c>
      <c r="F628" t="e">
        <v>#REF!</v>
      </c>
      <c r="G628" s="262"/>
      <c r="I628">
        <v>618</v>
      </c>
      <c r="J628" t="e">
        <v>#REF!</v>
      </c>
    </row>
    <row r="629" spans="4:10" ht="14.4" x14ac:dyDescent="0.3">
      <c r="D629" s="262"/>
      <c r="E629">
        <v>619</v>
      </c>
      <c r="F629" t="e">
        <v>#REF!</v>
      </c>
      <c r="G629" s="262"/>
      <c r="I629">
        <v>619</v>
      </c>
      <c r="J629" t="e">
        <v>#REF!</v>
      </c>
    </row>
    <row r="630" spans="4:10" ht="14.4" x14ac:dyDescent="0.3">
      <c r="D630" s="262"/>
      <c r="E630">
        <v>620</v>
      </c>
      <c r="F630" t="e">
        <v>#REF!</v>
      </c>
      <c r="G630" s="262"/>
      <c r="I630">
        <v>620</v>
      </c>
      <c r="J630" t="e">
        <v>#REF!</v>
      </c>
    </row>
    <row r="631" spans="4:10" ht="14.4" x14ac:dyDescent="0.3">
      <c r="D631" s="262"/>
      <c r="E631">
        <v>621</v>
      </c>
      <c r="F631" t="e">
        <v>#REF!</v>
      </c>
      <c r="G631" s="262"/>
      <c r="I631">
        <v>621</v>
      </c>
      <c r="J631" t="e">
        <v>#REF!</v>
      </c>
    </row>
    <row r="632" spans="4:10" ht="14.4" x14ac:dyDescent="0.3">
      <c r="D632" s="262"/>
      <c r="E632">
        <v>622</v>
      </c>
      <c r="F632" t="e">
        <v>#REF!</v>
      </c>
      <c r="G632" s="262"/>
      <c r="I632">
        <v>622</v>
      </c>
      <c r="J632" t="e">
        <v>#REF!</v>
      </c>
    </row>
    <row r="633" spans="4:10" ht="14.4" x14ac:dyDescent="0.3">
      <c r="D633" s="262"/>
      <c r="E633">
        <v>623</v>
      </c>
      <c r="F633" t="e">
        <v>#REF!</v>
      </c>
      <c r="G633" s="262"/>
      <c r="I633">
        <v>623</v>
      </c>
      <c r="J633" t="e">
        <v>#REF!</v>
      </c>
    </row>
    <row r="634" spans="4:10" ht="14.4" x14ac:dyDescent="0.3">
      <c r="D634" s="262"/>
      <c r="E634">
        <v>624</v>
      </c>
      <c r="F634" t="e">
        <v>#REF!</v>
      </c>
      <c r="G634" s="262"/>
      <c r="I634">
        <v>624</v>
      </c>
      <c r="J634" t="e">
        <v>#REF!</v>
      </c>
    </row>
    <row r="635" spans="4:10" ht="14.4" x14ac:dyDescent="0.3">
      <c r="D635" s="262"/>
      <c r="E635">
        <v>625</v>
      </c>
      <c r="F635" t="e">
        <v>#REF!</v>
      </c>
      <c r="G635" s="262"/>
      <c r="I635">
        <v>625</v>
      </c>
      <c r="J635" t="e">
        <v>#REF!</v>
      </c>
    </row>
    <row r="636" spans="4:10" ht="14.4" x14ac:dyDescent="0.3">
      <c r="D636" s="262"/>
      <c r="E636">
        <v>626</v>
      </c>
      <c r="F636" t="e">
        <v>#REF!</v>
      </c>
      <c r="G636" s="262"/>
      <c r="I636">
        <v>626</v>
      </c>
      <c r="J636" t="e">
        <v>#REF!</v>
      </c>
    </row>
    <row r="637" spans="4:10" ht="14.4" x14ac:dyDescent="0.3">
      <c r="D637" s="262"/>
      <c r="E637">
        <v>627</v>
      </c>
      <c r="F637" t="e">
        <v>#REF!</v>
      </c>
      <c r="G637" s="262"/>
      <c r="I637">
        <v>627</v>
      </c>
      <c r="J637" t="e">
        <v>#REF!</v>
      </c>
    </row>
    <row r="638" spans="4:10" ht="14.4" x14ac:dyDescent="0.3">
      <c r="D638" s="262"/>
      <c r="E638">
        <v>628</v>
      </c>
      <c r="F638" t="e">
        <v>#REF!</v>
      </c>
      <c r="G638" s="262"/>
      <c r="I638">
        <v>628</v>
      </c>
      <c r="J638" t="e">
        <v>#REF!</v>
      </c>
    </row>
    <row r="639" spans="4:10" ht="14.4" x14ac:dyDescent="0.3">
      <c r="D639" s="262"/>
      <c r="E639">
        <v>629</v>
      </c>
      <c r="F639" t="e">
        <v>#REF!</v>
      </c>
      <c r="G639" s="262"/>
      <c r="I639">
        <v>629</v>
      </c>
      <c r="J639" t="e">
        <v>#REF!</v>
      </c>
    </row>
    <row r="640" spans="4:10" ht="14.4" x14ac:dyDescent="0.3">
      <c r="D640" s="262"/>
      <c r="E640">
        <v>630</v>
      </c>
      <c r="F640" t="e">
        <v>#REF!</v>
      </c>
      <c r="G640" s="262"/>
      <c r="I640">
        <v>630</v>
      </c>
      <c r="J640" t="e">
        <v>#REF!</v>
      </c>
    </row>
    <row r="641" spans="4:10" ht="14.4" x14ac:dyDescent="0.3">
      <c r="D641" s="262"/>
      <c r="E641">
        <v>631</v>
      </c>
      <c r="F641" t="e">
        <v>#REF!</v>
      </c>
      <c r="G641" s="262"/>
      <c r="I641">
        <v>631</v>
      </c>
      <c r="J641" t="e">
        <v>#REF!</v>
      </c>
    </row>
    <row r="642" spans="4:10" ht="14.4" x14ac:dyDescent="0.3">
      <c r="D642" s="262"/>
      <c r="E642">
        <v>632</v>
      </c>
      <c r="F642" t="e">
        <v>#REF!</v>
      </c>
      <c r="G642" s="262"/>
      <c r="I642">
        <v>632</v>
      </c>
      <c r="J642" t="e">
        <v>#REF!</v>
      </c>
    </row>
    <row r="643" spans="4:10" ht="14.4" x14ac:dyDescent="0.3">
      <c r="D643" s="262"/>
      <c r="E643">
        <v>633</v>
      </c>
      <c r="F643" t="e">
        <v>#REF!</v>
      </c>
      <c r="G643" s="262"/>
      <c r="I643">
        <v>633</v>
      </c>
      <c r="J643" t="e">
        <v>#REF!</v>
      </c>
    </row>
    <row r="644" spans="4:10" ht="14.4" x14ac:dyDescent="0.3">
      <c r="D644" s="262"/>
      <c r="E644">
        <v>634</v>
      </c>
      <c r="F644" t="e">
        <v>#REF!</v>
      </c>
      <c r="G644" s="262"/>
      <c r="I644">
        <v>634</v>
      </c>
      <c r="J644" t="e">
        <v>#REF!</v>
      </c>
    </row>
    <row r="645" spans="4:10" ht="14.4" x14ac:dyDescent="0.3">
      <c r="D645" s="262"/>
      <c r="E645">
        <v>635</v>
      </c>
      <c r="F645" t="e">
        <v>#REF!</v>
      </c>
      <c r="G645" s="262"/>
      <c r="I645">
        <v>635</v>
      </c>
      <c r="J645" t="e">
        <v>#REF!</v>
      </c>
    </row>
    <row r="646" spans="4:10" ht="14.4" x14ac:dyDescent="0.3">
      <c r="D646" s="262"/>
      <c r="E646">
        <v>636</v>
      </c>
      <c r="F646" t="e">
        <v>#REF!</v>
      </c>
      <c r="G646" s="262"/>
      <c r="I646">
        <v>636</v>
      </c>
      <c r="J646" t="e">
        <v>#REF!</v>
      </c>
    </row>
    <row r="647" spans="4:10" ht="14.4" x14ac:dyDescent="0.3">
      <c r="D647" s="262"/>
      <c r="E647">
        <v>637</v>
      </c>
      <c r="F647" t="e">
        <v>#REF!</v>
      </c>
      <c r="G647" s="262"/>
      <c r="I647">
        <v>637</v>
      </c>
      <c r="J647" t="e">
        <v>#REF!</v>
      </c>
    </row>
    <row r="648" spans="4:10" ht="14.4" x14ac:dyDescent="0.3">
      <c r="D648" s="262"/>
      <c r="E648">
        <v>638</v>
      </c>
      <c r="F648" t="e">
        <v>#REF!</v>
      </c>
      <c r="G648" s="262"/>
      <c r="I648">
        <v>638</v>
      </c>
      <c r="J648" t="e">
        <v>#REF!</v>
      </c>
    </row>
    <row r="649" spans="4:10" ht="14.4" x14ac:dyDescent="0.3">
      <c r="D649" s="262"/>
      <c r="E649">
        <v>639</v>
      </c>
      <c r="F649" t="e">
        <v>#REF!</v>
      </c>
      <c r="G649" s="262"/>
      <c r="I649">
        <v>639</v>
      </c>
      <c r="J649" t="e">
        <v>#REF!</v>
      </c>
    </row>
    <row r="650" spans="4:10" ht="14.4" x14ac:dyDescent="0.3">
      <c r="D650" s="262"/>
      <c r="E650">
        <v>640</v>
      </c>
      <c r="F650" t="e">
        <v>#REF!</v>
      </c>
      <c r="G650" s="262"/>
      <c r="I650">
        <v>640</v>
      </c>
      <c r="J650" t="e">
        <v>#REF!</v>
      </c>
    </row>
    <row r="651" spans="4:10" ht="14.4" x14ac:dyDescent="0.3">
      <c r="D651" s="262"/>
      <c r="E651">
        <v>641</v>
      </c>
      <c r="F651" t="e">
        <v>#REF!</v>
      </c>
      <c r="G651" s="262"/>
      <c r="I651">
        <v>641</v>
      </c>
      <c r="J651" t="e">
        <v>#REF!</v>
      </c>
    </row>
    <row r="652" spans="4:10" ht="14.4" x14ac:dyDescent="0.3">
      <c r="D652" s="262"/>
      <c r="E652">
        <v>642</v>
      </c>
      <c r="F652" t="e">
        <v>#REF!</v>
      </c>
      <c r="G652" s="262"/>
      <c r="I652">
        <v>642</v>
      </c>
      <c r="J652" t="e">
        <v>#REF!</v>
      </c>
    </row>
    <row r="653" spans="4:10" ht="14.4" x14ac:dyDescent="0.3">
      <c r="D653" s="262"/>
      <c r="E653">
        <v>643</v>
      </c>
      <c r="F653" t="e">
        <v>#REF!</v>
      </c>
      <c r="G653" s="262"/>
      <c r="I653">
        <v>643</v>
      </c>
      <c r="J653" t="e">
        <v>#REF!</v>
      </c>
    </row>
    <row r="654" spans="4:10" ht="14.4" x14ac:dyDescent="0.3">
      <c r="D654" s="262"/>
      <c r="E654">
        <v>644</v>
      </c>
      <c r="F654" t="e">
        <v>#REF!</v>
      </c>
      <c r="G654" s="262"/>
      <c r="I654">
        <v>644</v>
      </c>
      <c r="J654" t="e">
        <v>#REF!</v>
      </c>
    </row>
    <row r="655" spans="4:10" ht="14.4" x14ac:dyDescent="0.3">
      <c r="D655" s="262"/>
      <c r="E655">
        <v>645</v>
      </c>
      <c r="F655" t="e">
        <v>#REF!</v>
      </c>
      <c r="G655" s="262"/>
      <c r="I655">
        <v>645</v>
      </c>
      <c r="J655" t="e">
        <v>#REF!</v>
      </c>
    </row>
    <row r="656" spans="4:10" ht="14.4" x14ac:dyDescent="0.3">
      <c r="D656" s="262"/>
      <c r="E656">
        <v>646</v>
      </c>
      <c r="F656" t="e">
        <v>#REF!</v>
      </c>
      <c r="G656" s="262"/>
      <c r="I656">
        <v>646</v>
      </c>
      <c r="J656" t="e">
        <v>#REF!</v>
      </c>
    </row>
    <row r="657" spans="4:10" ht="14.4" x14ac:dyDescent="0.3">
      <c r="D657" s="262"/>
      <c r="E657">
        <v>647</v>
      </c>
      <c r="F657" t="e">
        <v>#REF!</v>
      </c>
      <c r="G657" s="262"/>
      <c r="I657">
        <v>647</v>
      </c>
      <c r="J657" t="e">
        <v>#REF!</v>
      </c>
    </row>
    <row r="658" spans="4:10" ht="14.4" x14ac:dyDescent="0.3">
      <c r="D658" s="262"/>
      <c r="E658">
        <v>648</v>
      </c>
      <c r="F658" t="e">
        <v>#REF!</v>
      </c>
      <c r="G658" s="262"/>
      <c r="I658">
        <v>648</v>
      </c>
      <c r="J658" t="e">
        <v>#REF!</v>
      </c>
    </row>
    <row r="659" spans="4:10" ht="14.4" x14ac:dyDescent="0.3">
      <c r="D659" s="262"/>
      <c r="E659">
        <v>649</v>
      </c>
      <c r="F659" t="e">
        <v>#REF!</v>
      </c>
      <c r="G659" s="262"/>
      <c r="I659">
        <v>649</v>
      </c>
      <c r="J659" t="e">
        <v>#REF!</v>
      </c>
    </row>
    <row r="660" spans="4:10" ht="14.4" x14ac:dyDescent="0.3">
      <c r="D660" s="262"/>
      <c r="E660">
        <v>650</v>
      </c>
      <c r="F660" t="e">
        <v>#REF!</v>
      </c>
      <c r="G660" s="262"/>
      <c r="I660">
        <v>650</v>
      </c>
      <c r="J660" t="e">
        <v>#REF!</v>
      </c>
    </row>
    <row r="661" spans="4:10" ht="14.4" x14ac:dyDescent="0.3">
      <c r="D661" s="262"/>
      <c r="E661">
        <v>651</v>
      </c>
      <c r="F661" t="e">
        <v>#REF!</v>
      </c>
      <c r="G661" s="262"/>
      <c r="I661">
        <v>651</v>
      </c>
      <c r="J661" t="e">
        <v>#REF!</v>
      </c>
    </row>
    <row r="662" spans="4:10" ht="14.4" x14ac:dyDescent="0.3">
      <c r="D662" s="262"/>
      <c r="E662">
        <v>652</v>
      </c>
      <c r="F662" t="e">
        <v>#REF!</v>
      </c>
      <c r="G662" s="262"/>
      <c r="I662">
        <v>652</v>
      </c>
      <c r="J662" t="e">
        <v>#REF!</v>
      </c>
    </row>
    <row r="663" spans="4:10" ht="14.4" x14ac:dyDescent="0.3">
      <c r="D663" s="262"/>
      <c r="E663">
        <v>653</v>
      </c>
      <c r="F663" t="e">
        <v>#REF!</v>
      </c>
      <c r="G663" s="262"/>
      <c r="I663">
        <v>653</v>
      </c>
      <c r="J663" t="e">
        <v>#REF!</v>
      </c>
    </row>
    <row r="664" spans="4:10" ht="14.4" x14ac:dyDescent="0.3">
      <c r="D664" s="262"/>
      <c r="E664">
        <v>654</v>
      </c>
      <c r="F664" t="e">
        <v>#REF!</v>
      </c>
      <c r="G664" s="262"/>
      <c r="I664">
        <v>654</v>
      </c>
      <c r="J664" t="e">
        <v>#REF!</v>
      </c>
    </row>
    <row r="665" spans="4:10" ht="14.4" x14ac:dyDescent="0.3">
      <c r="D665" s="262"/>
      <c r="E665">
        <v>655</v>
      </c>
      <c r="F665" t="e">
        <v>#REF!</v>
      </c>
      <c r="G665" s="262"/>
      <c r="I665">
        <v>655</v>
      </c>
      <c r="J665" t="e">
        <v>#REF!</v>
      </c>
    </row>
    <row r="666" spans="4:10" ht="14.4" x14ac:dyDescent="0.3">
      <c r="D666" s="262"/>
      <c r="E666">
        <v>656</v>
      </c>
      <c r="F666" t="e">
        <v>#REF!</v>
      </c>
      <c r="G666" s="262"/>
      <c r="I666">
        <v>656</v>
      </c>
      <c r="J666" t="e">
        <v>#REF!</v>
      </c>
    </row>
    <row r="667" spans="4:10" ht="14.4" x14ac:dyDescent="0.3">
      <c r="D667" s="262"/>
      <c r="E667">
        <v>657</v>
      </c>
      <c r="F667" t="e">
        <v>#REF!</v>
      </c>
      <c r="G667" s="262"/>
      <c r="I667">
        <v>657</v>
      </c>
      <c r="J667" t="e">
        <v>#REF!</v>
      </c>
    </row>
    <row r="668" spans="4:10" ht="14.4" x14ac:dyDescent="0.3">
      <c r="D668" s="262"/>
      <c r="E668">
        <v>658</v>
      </c>
      <c r="F668" t="e">
        <v>#REF!</v>
      </c>
      <c r="G668" s="262"/>
      <c r="I668">
        <v>658</v>
      </c>
      <c r="J668" t="e">
        <v>#REF!</v>
      </c>
    </row>
    <row r="669" spans="4:10" ht="14.4" x14ac:dyDescent="0.3">
      <c r="D669" s="262"/>
      <c r="E669">
        <v>659</v>
      </c>
      <c r="F669" t="e">
        <v>#REF!</v>
      </c>
      <c r="G669" s="262"/>
      <c r="I669">
        <v>659</v>
      </c>
      <c r="J669" t="e">
        <v>#REF!</v>
      </c>
    </row>
    <row r="670" spans="4:10" ht="14.4" x14ac:dyDescent="0.3">
      <c r="D670" s="262"/>
      <c r="E670">
        <v>660</v>
      </c>
      <c r="F670" t="e">
        <v>#REF!</v>
      </c>
      <c r="G670" s="262"/>
      <c r="I670">
        <v>660</v>
      </c>
      <c r="J670" t="e">
        <v>#REF!</v>
      </c>
    </row>
    <row r="671" spans="4:10" ht="14.4" x14ac:dyDescent="0.3">
      <c r="D671" s="262"/>
      <c r="E671">
        <v>661</v>
      </c>
      <c r="F671" t="e">
        <v>#REF!</v>
      </c>
      <c r="G671" s="262"/>
      <c r="I671">
        <v>661</v>
      </c>
      <c r="J671" t="e">
        <v>#REF!</v>
      </c>
    </row>
    <row r="672" spans="4:10" ht="14.4" x14ac:dyDescent="0.3">
      <c r="D672" s="262"/>
      <c r="E672">
        <v>662</v>
      </c>
      <c r="F672" t="e">
        <v>#REF!</v>
      </c>
      <c r="G672" s="262"/>
      <c r="I672">
        <v>662</v>
      </c>
      <c r="J672" t="e">
        <v>#REF!</v>
      </c>
    </row>
    <row r="673" spans="4:10" ht="14.4" x14ac:dyDescent="0.3">
      <c r="D673" s="262"/>
      <c r="E673">
        <v>663</v>
      </c>
      <c r="F673" t="e">
        <v>#REF!</v>
      </c>
      <c r="G673" s="262"/>
      <c r="I673">
        <v>663</v>
      </c>
      <c r="J673" t="e">
        <v>#REF!</v>
      </c>
    </row>
    <row r="674" spans="4:10" ht="14.4" x14ac:dyDescent="0.3">
      <c r="D674" s="262"/>
      <c r="E674">
        <v>664</v>
      </c>
      <c r="F674" t="e">
        <v>#REF!</v>
      </c>
      <c r="G674" s="262"/>
      <c r="I674">
        <v>664</v>
      </c>
      <c r="J674" t="e">
        <v>#REF!</v>
      </c>
    </row>
    <row r="675" spans="4:10" ht="14.4" x14ac:dyDescent="0.3">
      <c r="D675" s="262"/>
      <c r="E675">
        <v>665</v>
      </c>
      <c r="F675" t="e">
        <v>#REF!</v>
      </c>
      <c r="G675" s="262"/>
      <c r="I675">
        <v>665</v>
      </c>
      <c r="J675" t="e">
        <v>#REF!</v>
      </c>
    </row>
    <row r="676" spans="4:10" ht="14.4" x14ac:dyDescent="0.3">
      <c r="D676" s="262"/>
      <c r="E676">
        <v>666</v>
      </c>
      <c r="F676" t="e">
        <v>#REF!</v>
      </c>
      <c r="G676" s="262"/>
      <c r="I676">
        <v>666</v>
      </c>
      <c r="J676" t="e">
        <v>#REF!</v>
      </c>
    </row>
    <row r="677" spans="4:10" ht="14.4" x14ac:dyDescent="0.3">
      <c r="D677" s="262"/>
      <c r="E677">
        <v>667</v>
      </c>
      <c r="F677" t="e">
        <v>#REF!</v>
      </c>
      <c r="G677" s="262"/>
      <c r="I677">
        <v>667</v>
      </c>
      <c r="J677" t="e">
        <v>#REF!</v>
      </c>
    </row>
    <row r="678" spans="4:10" ht="14.4" x14ac:dyDescent="0.3">
      <c r="D678" s="262"/>
      <c r="E678">
        <v>668</v>
      </c>
      <c r="F678" t="e">
        <v>#REF!</v>
      </c>
      <c r="G678" s="262"/>
      <c r="I678">
        <v>668</v>
      </c>
      <c r="J678" t="e">
        <v>#REF!</v>
      </c>
    </row>
    <row r="679" spans="4:10" ht="14.4" x14ac:dyDescent="0.3">
      <c r="D679" s="262"/>
      <c r="E679">
        <v>669</v>
      </c>
      <c r="F679" t="e">
        <v>#REF!</v>
      </c>
      <c r="G679" s="262"/>
      <c r="I679">
        <v>669</v>
      </c>
      <c r="J679" t="e">
        <v>#REF!</v>
      </c>
    </row>
    <row r="680" spans="4:10" ht="14.4" x14ac:dyDescent="0.3">
      <c r="D680" s="262"/>
      <c r="E680">
        <v>670</v>
      </c>
      <c r="F680" t="e">
        <v>#REF!</v>
      </c>
      <c r="G680" s="262"/>
      <c r="I680">
        <v>670</v>
      </c>
      <c r="J680" t="e">
        <v>#REF!</v>
      </c>
    </row>
    <row r="681" spans="4:10" ht="14.4" x14ac:dyDescent="0.3">
      <c r="D681" s="262"/>
      <c r="E681">
        <v>671</v>
      </c>
      <c r="F681" t="e">
        <v>#REF!</v>
      </c>
      <c r="G681" s="262"/>
      <c r="I681">
        <v>671</v>
      </c>
      <c r="J681" t="e">
        <v>#REF!</v>
      </c>
    </row>
    <row r="682" spans="4:10" ht="14.4" x14ac:dyDescent="0.3">
      <c r="D682" s="262"/>
      <c r="E682">
        <v>672</v>
      </c>
      <c r="F682" t="e">
        <v>#REF!</v>
      </c>
      <c r="G682" s="262"/>
      <c r="I682">
        <v>672</v>
      </c>
      <c r="J682" t="e">
        <v>#REF!</v>
      </c>
    </row>
    <row r="683" spans="4:10" ht="14.4" x14ac:dyDescent="0.3">
      <c r="D683" s="262"/>
      <c r="E683">
        <v>673</v>
      </c>
      <c r="F683" t="e">
        <v>#REF!</v>
      </c>
      <c r="G683" s="262"/>
      <c r="I683">
        <v>673</v>
      </c>
      <c r="J683" t="e">
        <v>#REF!</v>
      </c>
    </row>
    <row r="684" spans="4:10" ht="14.4" x14ac:dyDescent="0.3">
      <c r="D684" s="262"/>
      <c r="E684">
        <v>674</v>
      </c>
      <c r="F684" t="e">
        <v>#REF!</v>
      </c>
      <c r="G684" s="262"/>
      <c r="I684">
        <v>674</v>
      </c>
      <c r="J684" t="e">
        <v>#REF!</v>
      </c>
    </row>
    <row r="685" spans="4:10" ht="14.4" x14ac:dyDescent="0.3">
      <c r="D685" s="262"/>
      <c r="E685">
        <v>675</v>
      </c>
      <c r="F685" t="e">
        <v>#REF!</v>
      </c>
      <c r="G685" s="262"/>
      <c r="I685">
        <v>675</v>
      </c>
      <c r="J685" t="e">
        <v>#REF!</v>
      </c>
    </row>
    <row r="686" spans="4:10" ht="14.4" x14ac:dyDescent="0.3">
      <c r="D686" s="262"/>
      <c r="E686">
        <v>676</v>
      </c>
      <c r="F686" t="e">
        <v>#REF!</v>
      </c>
      <c r="G686" s="262"/>
      <c r="I686">
        <v>676</v>
      </c>
      <c r="J686" t="e">
        <v>#REF!</v>
      </c>
    </row>
    <row r="687" spans="4:10" ht="14.4" x14ac:dyDescent="0.3">
      <c r="D687" s="262"/>
      <c r="E687">
        <v>677</v>
      </c>
      <c r="F687" t="e">
        <v>#REF!</v>
      </c>
      <c r="G687" s="262"/>
      <c r="I687">
        <v>677</v>
      </c>
      <c r="J687" t="e">
        <v>#REF!</v>
      </c>
    </row>
    <row r="688" spans="4:10" ht="14.4" x14ac:dyDescent="0.3">
      <c r="D688" s="262"/>
      <c r="E688">
        <v>678</v>
      </c>
      <c r="F688" t="e">
        <v>#REF!</v>
      </c>
      <c r="G688" s="262"/>
      <c r="I688">
        <v>678</v>
      </c>
      <c r="J688" t="e">
        <v>#REF!</v>
      </c>
    </row>
    <row r="689" spans="4:10" ht="14.4" x14ac:dyDescent="0.3">
      <c r="D689" s="262"/>
      <c r="E689">
        <v>679</v>
      </c>
      <c r="F689" t="e">
        <v>#REF!</v>
      </c>
      <c r="G689" s="262"/>
      <c r="I689">
        <v>679</v>
      </c>
      <c r="J689" t="e">
        <v>#REF!</v>
      </c>
    </row>
    <row r="690" spans="4:10" ht="14.4" x14ac:dyDescent="0.3">
      <c r="D690" s="262"/>
      <c r="E690">
        <v>680</v>
      </c>
      <c r="F690" t="e">
        <v>#REF!</v>
      </c>
      <c r="G690" s="262"/>
      <c r="I690">
        <v>680</v>
      </c>
      <c r="J690" t="e">
        <v>#REF!</v>
      </c>
    </row>
    <row r="691" spans="4:10" ht="14.4" x14ac:dyDescent="0.3">
      <c r="D691" s="262"/>
      <c r="E691">
        <v>681</v>
      </c>
      <c r="F691" t="e">
        <v>#REF!</v>
      </c>
      <c r="G691" s="262"/>
      <c r="I691">
        <v>681</v>
      </c>
      <c r="J691" t="e">
        <v>#REF!</v>
      </c>
    </row>
    <row r="692" spans="4:10" ht="14.4" x14ac:dyDescent="0.3">
      <c r="D692" s="262"/>
      <c r="E692">
        <v>682</v>
      </c>
      <c r="F692" t="e">
        <v>#REF!</v>
      </c>
      <c r="G692" s="262"/>
      <c r="I692">
        <v>682</v>
      </c>
      <c r="J692" t="e">
        <v>#REF!</v>
      </c>
    </row>
    <row r="693" spans="4:10" ht="14.4" x14ac:dyDescent="0.3">
      <c r="D693" s="262"/>
      <c r="E693">
        <v>683</v>
      </c>
      <c r="F693" t="e">
        <v>#REF!</v>
      </c>
      <c r="G693" s="262"/>
      <c r="I693">
        <v>683</v>
      </c>
      <c r="J693" t="e">
        <v>#REF!</v>
      </c>
    </row>
    <row r="694" spans="4:10" ht="14.4" x14ac:dyDescent="0.3">
      <c r="D694" s="262"/>
      <c r="E694">
        <v>684</v>
      </c>
      <c r="F694" t="e">
        <v>#REF!</v>
      </c>
      <c r="G694" s="262"/>
      <c r="I694">
        <v>684</v>
      </c>
      <c r="J694" t="e">
        <v>#REF!</v>
      </c>
    </row>
    <row r="695" spans="4:10" ht="14.4" x14ac:dyDescent="0.3">
      <c r="D695" s="262"/>
      <c r="E695">
        <v>685</v>
      </c>
      <c r="F695" t="e">
        <v>#REF!</v>
      </c>
      <c r="G695" s="262"/>
      <c r="I695">
        <v>685</v>
      </c>
      <c r="J695" t="e">
        <v>#REF!</v>
      </c>
    </row>
    <row r="696" spans="4:10" ht="14.4" x14ac:dyDescent="0.3">
      <c r="D696" s="262"/>
      <c r="E696">
        <v>686</v>
      </c>
      <c r="F696" t="e">
        <v>#REF!</v>
      </c>
      <c r="G696" s="262"/>
      <c r="I696">
        <v>686</v>
      </c>
      <c r="J696" t="e">
        <v>#REF!</v>
      </c>
    </row>
    <row r="697" spans="4:10" ht="14.4" x14ac:dyDescent="0.3">
      <c r="D697" s="262"/>
      <c r="E697">
        <v>687</v>
      </c>
      <c r="F697" t="e">
        <v>#REF!</v>
      </c>
      <c r="G697" s="262"/>
      <c r="I697">
        <v>687</v>
      </c>
      <c r="J697" t="e">
        <v>#REF!</v>
      </c>
    </row>
    <row r="698" spans="4:10" ht="14.4" x14ac:dyDescent="0.3">
      <c r="D698" s="262"/>
      <c r="E698">
        <v>688</v>
      </c>
      <c r="F698" t="e">
        <v>#REF!</v>
      </c>
      <c r="G698" s="262"/>
      <c r="I698">
        <v>688</v>
      </c>
      <c r="J698" t="e">
        <v>#REF!</v>
      </c>
    </row>
    <row r="699" spans="4:10" ht="14.4" x14ac:dyDescent="0.3">
      <c r="D699" s="262"/>
      <c r="E699">
        <v>689</v>
      </c>
      <c r="F699" t="e">
        <v>#REF!</v>
      </c>
      <c r="G699" s="262"/>
      <c r="I699">
        <v>689</v>
      </c>
      <c r="J699" t="e">
        <v>#REF!</v>
      </c>
    </row>
    <row r="700" spans="4:10" ht="14.4" x14ac:dyDescent="0.3">
      <c r="D700" s="262"/>
      <c r="E700">
        <v>690</v>
      </c>
      <c r="F700" t="e">
        <v>#REF!</v>
      </c>
      <c r="G700" s="262"/>
      <c r="I700">
        <v>690</v>
      </c>
      <c r="J700" t="e">
        <v>#REF!</v>
      </c>
    </row>
    <row r="701" spans="4:10" ht="14.4" x14ac:dyDescent="0.3">
      <c r="D701" s="262"/>
      <c r="E701">
        <v>691</v>
      </c>
      <c r="F701" t="e">
        <v>#REF!</v>
      </c>
      <c r="G701" s="262"/>
      <c r="I701">
        <v>691</v>
      </c>
      <c r="J701" t="e">
        <v>#REF!</v>
      </c>
    </row>
    <row r="702" spans="4:10" ht="14.4" x14ac:dyDescent="0.3">
      <c r="D702" s="262"/>
      <c r="E702">
        <v>692</v>
      </c>
      <c r="F702" t="e">
        <v>#REF!</v>
      </c>
      <c r="G702" s="262"/>
      <c r="I702">
        <v>692</v>
      </c>
      <c r="J702" t="e">
        <v>#REF!</v>
      </c>
    </row>
    <row r="703" spans="4:10" ht="14.4" x14ac:dyDescent="0.3">
      <c r="D703" s="262"/>
      <c r="E703">
        <v>693</v>
      </c>
      <c r="F703" t="e">
        <v>#REF!</v>
      </c>
      <c r="G703" s="262"/>
      <c r="I703">
        <v>693</v>
      </c>
      <c r="J703" t="e">
        <v>#REF!</v>
      </c>
    </row>
    <row r="704" spans="4:10" ht="14.4" x14ac:dyDescent="0.3">
      <c r="D704" s="262"/>
      <c r="E704">
        <v>694</v>
      </c>
      <c r="F704" t="e">
        <v>#REF!</v>
      </c>
      <c r="G704" s="262"/>
      <c r="I704">
        <v>694</v>
      </c>
      <c r="J704" t="e">
        <v>#REF!</v>
      </c>
    </row>
    <row r="705" spans="4:10" ht="14.4" x14ac:dyDescent="0.3">
      <c r="D705" s="262"/>
      <c r="E705">
        <v>695</v>
      </c>
      <c r="F705" t="e">
        <v>#REF!</v>
      </c>
      <c r="G705" s="262"/>
      <c r="I705">
        <v>695</v>
      </c>
      <c r="J705" t="e">
        <v>#REF!</v>
      </c>
    </row>
    <row r="706" spans="4:10" ht="14.4" x14ac:dyDescent="0.3">
      <c r="D706" s="262"/>
      <c r="E706">
        <v>696</v>
      </c>
      <c r="F706" t="e">
        <v>#REF!</v>
      </c>
      <c r="G706" s="262"/>
      <c r="I706">
        <v>696</v>
      </c>
      <c r="J706" t="e">
        <v>#REF!</v>
      </c>
    </row>
    <row r="707" spans="4:10" ht="14.4" x14ac:dyDescent="0.3">
      <c r="D707" s="262"/>
      <c r="E707">
        <v>697</v>
      </c>
      <c r="F707" t="e">
        <v>#REF!</v>
      </c>
      <c r="G707" s="262"/>
      <c r="I707">
        <v>697</v>
      </c>
      <c r="J707" t="e">
        <v>#REF!</v>
      </c>
    </row>
    <row r="708" spans="4:10" ht="14.4" x14ac:dyDescent="0.3">
      <c r="D708" s="262"/>
      <c r="E708">
        <v>698</v>
      </c>
      <c r="F708" t="e">
        <v>#REF!</v>
      </c>
      <c r="G708" s="262"/>
      <c r="I708">
        <v>698</v>
      </c>
      <c r="J708" t="e">
        <v>#REF!</v>
      </c>
    </row>
    <row r="709" spans="4:10" ht="14.4" x14ac:dyDescent="0.3">
      <c r="D709" s="262"/>
      <c r="E709">
        <v>699</v>
      </c>
      <c r="F709" t="e">
        <v>#REF!</v>
      </c>
      <c r="G709" s="262"/>
      <c r="I709">
        <v>699</v>
      </c>
      <c r="J709" t="e">
        <v>#REF!</v>
      </c>
    </row>
    <row r="710" spans="4:10" ht="14.4" x14ac:dyDescent="0.3">
      <c r="D710" s="262"/>
      <c r="E710">
        <v>700</v>
      </c>
      <c r="F710" t="e">
        <v>#REF!</v>
      </c>
      <c r="G710" s="262"/>
      <c r="I710">
        <v>700</v>
      </c>
      <c r="J710" t="e">
        <v>#REF!</v>
      </c>
    </row>
    <row r="711" spans="4:10" ht="14.4" x14ac:dyDescent="0.3">
      <c r="D711" s="262"/>
      <c r="E711">
        <v>701</v>
      </c>
      <c r="F711" t="e">
        <v>#REF!</v>
      </c>
      <c r="G711" s="262"/>
      <c r="I711">
        <v>701</v>
      </c>
      <c r="J711" t="e">
        <v>#REF!</v>
      </c>
    </row>
    <row r="712" spans="4:10" ht="14.4" x14ac:dyDescent="0.3">
      <c r="D712" s="262"/>
      <c r="E712">
        <v>702</v>
      </c>
      <c r="F712" t="e">
        <v>#REF!</v>
      </c>
      <c r="G712" s="262"/>
      <c r="I712">
        <v>702</v>
      </c>
      <c r="J712" t="e">
        <v>#REF!</v>
      </c>
    </row>
    <row r="713" spans="4:10" ht="14.4" x14ac:dyDescent="0.3">
      <c r="D713" s="262"/>
      <c r="E713">
        <v>703</v>
      </c>
      <c r="F713" t="e">
        <v>#REF!</v>
      </c>
      <c r="G713" s="262"/>
      <c r="I713">
        <v>703</v>
      </c>
      <c r="J713" t="e">
        <v>#REF!</v>
      </c>
    </row>
    <row r="714" spans="4:10" ht="14.4" x14ac:dyDescent="0.3">
      <c r="D714" s="262"/>
      <c r="E714">
        <v>704</v>
      </c>
      <c r="F714" t="e">
        <v>#REF!</v>
      </c>
      <c r="G714" s="262"/>
      <c r="I714">
        <v>704</v>
      </c>
      <c r="J714" t="e">
        <v>#REF!</v>
      </c>
    </row>
    <row r="715" spans="4:10" ht="14.4" x14ac:dyDescent="0.3">
      <c r="D715" s="262"/>
      <c r="E715">
        <v>705</v>
      </c>
      <c r="F715" t="e">
        <v>#REF!</v>
      </c>
      <c r="G715" s="262"/>
      <c r="I715">
        <v>705</v>
      </c>
      <c r="J715" t="e">
        <v>#REF!</v>
      </c>
    </row>
    <row r="716" spans="4:10" ht="14.4" x14ac:dyDescent="0.3">
      <c r="D716" s="262"/>
      <c r="E716">
        <v>706</v>
      </c>
      <c r="F716" t="e">
        <v>#REF!</v>
      </c>
      <c r="G716" s="262"/>
      <c r="I716">
        <v>706</v>
      </c>
      <c r="J716" t="e">
        <v>#REF!</v>
      </c>
    </row>
    <row r="717" spans="4:10" ht="14.4" x14ac:dyDescent="0.3">
      <c r="D717" s="262"/>
      <c r="E717">
        <v>707</v>
      </c>
      <c r="F717" t="e">
        <v>#REF!</v>
      </c>
      <c r="G717" s="262"/>
      <c r="I717">
        <v>707</v>
      </c>
      <c r="J717" t="e">
        <v>#REF!</v>
      </c>
    </row>
    <row r="718" spans="4:10" ht="14.4" x14ac:dyDescent="0.3">
      <c r="D718" s="262"/>
      <c r="E718">
        <v>708</v>
      </c>
      <c r="F718" t="e">
        <v>#REF!</v>
      </c>
      <c r="G718" s="262"/>
      <c r="I718">
        <v>708</v>
      </c>
      <c r="J718" t="e">
        <v>#REF!</v>
      </c>
    </row>
    <row r="719" spans="4:10" ht="14.4" x14ac:dyDescent="0.3">
      <c r="D719" s="262"/>
      <c r="E719">
        <v>709</v>
      </c>
      <c r="F719" t="e">
        <v>#REF!</v>
      </c>
      <c r="G719" s="262"/>
      <c r="I719">
        <v>709</v>
      </c>
      <c r="J719" t="e">
        <v>#REF!</v>
      </c>
    </row>
    <row r="720" spans="4:10" ht="14.4" x14ac:dyDescent="0.3">
      <c r="D720" s="262"/>
      <c r="E720">
        <v>710</v>
      </c>
      <c r="F720" t="e">
        <v>#REF!</v>
      </c>
      <c r="G720" s="262"/>
      <c r="I720">
        <v>710</v>
      </c>
      <c r="J720" t="e">
        <v>#REF!</v>
      </c>
    </row>
    <row r="721" spans="4:10" ht="14.4" x14ac:dyDescent="0.3">
      <c r="D721" s="262"/>
      <c r="E721">
        <v>711</v>
      </c>
      <c r="F721" t="e">
        <v>#REF!</v>
      </c>
      <c r="G721" s="262"/>
      <c r="I721">
        <v>711</v>
      </c>
      <c r="J721" t="e">
        <v>#REF!</v>
      </c>
    </row>
    <row r="722" spans="4:10" ht="14.4" x14ac:dyDescent="0.3">
      <c r="D722" s="262"/>
      <c r="E722">
        <v>712</v>
      </c>
      <c r="F722" t="e">
        <v>#REF!</v>
      </c>
      <c r="G722" s="262"/>
      <c r="I722">
        <v>712</v>
      </c>
      <c r="J722" t="e">
        <v>#REF!</v>
      </c>
    </row>
    <row r="723" spans="4:10" ht="14.4" x14ac:dyDescent="0.3">
      <c r="D723" s="262"/>
      <c r="E723">
        <v>713</v>
      </c>
      <c r="F723" t="e">
        <v>#REF!</v>
      </c>
      <c r="G723" s="262"/>
      <c r="I723">
        <v>713</v>
      </c>
      <c r="J723" t="e">
        <v>#REF!</v>
      </c>
    </row>
    <row r="724" spans="4:10" ht="14.4" x14ac:dyDescent="0.3">
      <c r="D724" s="262"/>
      <c r="E724">
        <v>714</v>
      </c>
      <c r="F724" t="e">
        <v>#REF!</v>
      </c>
      <c r="G724" s="262"/>
      <c r="I724">
        <v>714</v>
      </c>
      <c r="J724" t="e">
        <v>#REF!</v>
      </c>
    </row>
    <row r="725" spans="4:10" ht="14.4" x14ac:dyDescent="0.3">
      <c r="D725" s="262"/>
      <c r="E725">
        <v>715</v>
      </c>
      <c r="F725" t="e">
        <v>#REF!</v>
      </c>
      <c r="G725" s="262"/>
      <c r="I725">
        <v>715</v>
      </c>
      <c r="J725" t="e">
        <v>#REF!</v>
      </c>
    </row>
    <row r="726" spans="4:10" ht="14.4" x14ac:dyDescent="0.3">
      <c r="D726" s="262"/>
      <c r="E726">
        <v>716</v>
      </c>
      <c r="F726" t="e">
        <v>#REF!</v>
      </c>
      <c r="G726" s="262"/>
      <c r="I726">
        <v>716</v>
      </c>
      <c r="J726" t="e">
        <v>#REF!</v>
      </c>
    </row>
    <row r="727" spans="4:10" ht="14.4" x14ac:dyDescent="0.3">
      <c r="D727" s="262"/>
      <c r="E727">
        <v>717</v>
      </c>
      <c r="F727" t="e">
        <v>#REF!</v>
      </c>
      <c r="G727" s="262"/>
      <c r="I727">
        <v>717</v>
      </c>
      <c r="J727" t="e">
        <v>#REF!</v>
      </c>
    </row>
    <row r="728" spans="4:10" ht="14.4" x14ac:dyDescent="0.3">
      <c r="D728" s="262"/>
      <c r="E728">
        <v>718</v>
      </c>
      <c r="F728" t="e">
        <v>#REF!</v>
      </c>
      <c r="G728" s="262"/>
      <c r="I728">
        <v>718</v>
      </c>
      <c r="J728" t="e">
        <v>#REF!</v>
      </c>
    </row>
    <row r="729" spans="4:10" ht="14.4" x14ac:dyDescent="0.3">
      <c r="D729" s="262"/>
      <c r="E729">
        <v>719</v>
      </c>
      <c r="F729" t="e">
        <v>#REF!</v>
      </c>
      <c r="G729" s="262"/>
      <c r="I729">
        <v>719</v>
      </c>
      <c r="J729" t="e">
        <v>#REF!</v>
      </c>
    </row>
    <row r="730" spans="4:10" ht="14.4" x14ac:dyDescent="0.3">
      <c r="D730" s="262"/>
      <c r="E730">
        <v>720</v>
      </c>
      <c r="F730" t="e">
        <v>#REF!</v>
      </c>
      <c r="G730" s="262"/>
      <c r="I730">
        <v>720</v>
      </c>
      <c r="J730" t="e">
        <v>#REF!</v>
      </c>
    </row>
    <row r="731" spans="4:10" ht="14.4" x14ac:dyDescent="0.3">
      <c r="D731" s="262"/>
      <c r="E731">
        <v>721</v>
      </c>
      <c r="F731" t="e">
        <v>#REF!</v>
      </c>
      <c r="G731" s="262"/>
      <c r="I731">
        <v>721</v>
      </c>
      <c r="J731" t="e">
        <v>#REF!</v>
      </c>
    </row>
    <row r="732" spans="4:10" ht="14.4" x14ac:dyDescent="0.3">
      <c r="D732" s="262"/>
      <c r="E732">
        <v>722</v>
      </c>
      <c r="F732" t="e">
        <v>#REF!</v>
      </c>
      <c r="G732" s="262"/>
      <c r="I732">
        <v>722</v>
      </c>
      <c r="J732" t="e">
        <v>#REF!</v>
      </c>
    </row>
    <row r="733" spans="4:10" ht="14.4" x14ac:dyDescent="0.3">
      <c r="D733" s="262"/>
      <c r="E733">
        <v>723</v>
      </c>
      <c r="F733" t="e">
        <v>#REF!</v>
      </c>
      <c r="G733" s="262"/>
      <c r="I733">
        <v>723</v>
      </c>
      <c r="J733" t="e">
        <v>#REF!</v>
      </c>
    </row>
    <row r="734" spans="4:10" ht="14.4" x14ac:dyDescent="0.3">
      <c r="D734" s="262"/>
      <c r="E734">
        <v>724</v>
      </c>
      <c r="F734" t="e">
        <v>#REF!</v>
      </c>
      <c r="G734" s="262"/>
      <c r="I734">
        <v>724</v>
      </c>
      <c r="J734" t="e">
        <v>#REF!</v>
      </c>
    </row>
    <row r="735" spans="4:10" ht="14.4" x14ac:dyDescent="0.3">
      <c r="D735" s="262"/>
      <c r="E735">
        <v>725</v>
      </c>
      <c r="F735" t="e">
        <v>#REF!</v>
      </c>
      <c r="G735" s="262"/>
      <c r="I735">
        <v>725</v>
      </c>
      <c r="J735" t="e">
        <v>#REF!</v>
      </c>
    </row>
    <row r="736" spans="4:10" ht="14.4" x14ac:dyDescent="0.3">
      <c r="D736" s="262"/>
      <c r="E736">
        <v>726</v>
      </c>
      <c r="F736" t="e">
        <v>#REF!</v>
      </c>
      <c r="G736" s="262"/>
      <c r="I736">
        <v>726</v>
      </c>
      <c r="J736" t="e">
        <v>#REF!</v>
      </c>
    </row>
    <row r="737" spans="4:10" ht="14.4" x14ac:dyDescent="0.3">
      <c r="D737" s="262"/>
      <c r="E737">
        <v>727</v>
      </c>
      <c r="F737" t="e">
        <v>#REF!</v>
      </c>
      <c r="G737" s="262"/>
      <c r="I737">
        <v>727</v>
      </c>
      <c r="J737" t="e">
        <v>#REF!</v>
      </c>
    </row>
    <row r="738" spans="4:10" ht="14.4" x14ac:dyDescent="0.3">
      <c r="D738" s="262"/>
      <c r="E738">
        <v>728</v>
      </c>
      <c r="F738" t="e">
        <v>#REF!</v>
      </c>
      <c r="G738" s="262"/>
      <c r="I738">
        <v>728</v>
      </c>
      <c r="J738" t="e">
        <v>#REF!</v>
      </c>
    </row>
    <row r="739" spans="4:10" ht="14.4" x14ac:dyDescent="0.3">
      <c r="D739" s="262"/>
      <c r="E739">
        <v>729</v>
      </c>
      <c r="F739" t="e">
        <v>#REF!</v>
      </c>
      <c r="G739" s="262"/>
      <c r="I739">
        <v>729</v>
      </c>
      <c r="J739" t="e">
        <v>#REF!</v>
      </c>
    </row>
    <row r="740" spans="4:10" ht="14.4" x14ac:dyDescent="0.3">
      <c r="D740" s="262"/>
      <c r="E740">
        <v>730</v>
      </c>
      <c r="F740" t="e">
        <v>#REF!</v>
      </c>
      <c r="G740" s="262"/>
      <c r="I740">
        <v>730</v>
      </c>
      <c r="J740" t="e">
        <v>#REF!</v>
      </c>
    </row>
    <row r="741" spans="4:10" ht="14.4" x14ac:dyDescent="0.3">
      <c r="D741" s="262"/>
      <c r="E741">
        <v>731</v>
      </c>
      <c r="F741" t="e">
        <v>#REF!</v>
      </c>
      <c r="G741" s="262"/>
      <c r="I741">
        <v>731</v>
      </c>
      <c r="J741" t="e">
        <v>#REF!</v>
      </c>
    </row>
    <row r="742" spans="4:10" ht="14.4" x14ac:dyDescent="0.3">
      <c r="D742" s="262"/>
      <c r="E742">
        <v>732</v>
      </c>
      <c r="F742" t="e">
        <v>#REF!</v>
      </c>
      <c r="G742" s="262"/>
      <c r="I742">
        <v>732</v>
      </c>
      <c r="J742" t="e">
        <v>#REF!</v>
      </c>
    </row>
    <row r="743" spans="4:10" ht="14.4" x14ac:dyDescent="0.3">
      <c r="D743" s="262"/>
      <c r="E743">
        <v>733</v>
      </c>
      <c r="F743" t="e">
        <v>#REF!</v>
      </c>
      <c r="G743" s="262"/>
      <c r="I743">
        <v>733</v>
      </c>
      <c r="J743" t="e">
        <v>#REF!</v>
      </c>
    </row>
    <row r="744" spans="4:10" ht="14.4" x14ac:dyDescent="0.3">
      <c r="D744" s="262"/>
      <c r="E744">
        <v>734</v>
      </c>
      <c r="F744" t="e">
        <v>#REF!</v>
      </c>
      <c r="G744" s="262"/>
      <c r="I744">
        <v>734</v>
      </c>
      <c r="J744" t="e">
        <v>#REF!</v>
      </c>
    </row>
    <row r="745" spans="4:10" ht="14.4" x14ac:dyDescent="0.3">
      <c r="D745" s="262"/>
      <c r="E745">
        <v>735</v>
      </c>
      <c r="F745" t="e">
        <v>#REF!</v>
      </c>
      <c r="G745" s="262"/>
      <c r="I745">
        <v>735</v>
      </c>
      <c r="J745" t="e">
        <v>#REF!</v>
      </c>
    </row>
    <row r="746" spans="4:10" ht="14.4" x14ac:dyDescent="0.3">
      <c r="D746" s="262"/>
      <c r="E746">
        <v>736</v>
      </c>
      <c r="F746" t="e">
        <v>#REF!</v>
      </c>
      <c r="G746" s="262"/>
      <c r="I746">
        <v>736</v>
      </c>
      <c r="J746" t="e">
        <v>#REF!</v>
      </c>
    </row>
    <row r="747" spans="4:10" ht="14.4" x14ac:dyDescent="0.3">
      <c r="D747" s="262"/>
      <c r="E747">
        <v>737</v>
      </c>
      <c r="F747" t="e">
        <v>#REF!</v>
      </c>
      <c r="G747" s="262"/>
      <c r="I747">
        <v>737</v>
      </c>
      <c r="J747" t="e">
        <v>#REF!</v>
      </c>
    </row>
    <row r="748" spans="4:10" ht="14.4" x14ac:dyDescent="0.3">
      <c r="D748" s="262"/>
      <c r="E748">
        <v>738</v>
      </c>
      <c r="F748" t="e">
        <v>#REF!</v>
      </c>
      <c r="G748" s="262"/>
      <c r="I748">
        <v>738</v>
      </c>
      <c r="J748" t="e">
        <v>#REF!</v>
      </c>
    </row>
    <row r="749" spans="4:10" ht="14.4" x14ac:dyDescent="0.3">
      <c r="D749" s="262"/>
      <c r="E749">
        <v>739</v>
      </c>
      <c r="F749" t="e">
        <v>#REF!</v>
      </c>
      <c r="G749" s="262"/>
      <c r="I749">
        <v>739</v>
      </c>
      <c r="J749" t="e">
        <v>#REF!</v>
      </c>
    </row>
    <row r="750" spans="4:10" ht="14.4" x14ac:dyDescent="0.3">
      <c r="D750" s="262"/>
      <c r="E750">
        <v>740</v>
      </c>
      <c r="F750" t="e">
        <v>#REF!</v>
      </c>
      <c r="G750" s="262"/>
      <c r="I750">
        <v>740</v>
      </c>
      <c r="J750" t="e">
        <v>#REF!</v>
      </c>
    </row>
    <row r="751" spans="4:10" ht="14.4" x14ac:dyDescent="0.3">
      <c r="D751" s="262"/>
      <c r="E751">
        <v>741</v>
      </c>
      <c r="F751" t="e">
        <v>#REF!</v>
      </c>
      <c r="G751" s="262"/>
      <c r="I751">
        <v>741</v>
      </c>
      <c r="J751" t="e">
        <v>#REF!</v>
      </c>
    </row>
    <row r="752" spans="4:10" ht="14.4" x14ac:dyDescent="0.3">
      <c r="D752" s="262"/>
      <c r="E752">
        <v>742</v>
      </c>
      <c r="F752" t="e">
        <v>#REF!</v>
      </c>
      <c r="G752" s="262"/>
      <c r="I752">
        <v>742</v>
      </c>
      <c r="J752" t="e">
        <v>#REF!</v>
      </c>
    </row>
    <row r="753" spans="4:10" ht="14.4" x14ac:dyDescent="0.3">
      <c r="D753" s="262"/>
      <c r="E753">
        <v>743</v>
      </c>
      <c r="F753" t="e">
        <v>#REF!</v>
      </c>
      <c r="G753" s="262"/>
      <c r="I753">
        <v>743</v>
      </c>
      <c r="J753" t="e">
        <v>#REF!</v>
      </c>
    </row>
    <row r="754" spans="4:10" ht="14.4" x14ac:dyDescent="0.3">
      <c r="D754" s="262"/>
      <c r="E754">
        <v>744</v>
      </c>
      <c r="F754" t="e">
        <v>#REF!</v>
      </c>
      <c r="G754" s="262"/>
      <c r="I754">
        <v>744</v>
      </c>
      <c r="J754" t="e">
        <v>#REF!</v>
      </c>
    </row>
    <row r="755" spans="4:10" ht="14.4" x14ac:dyDescent="0.3">
      <c r="D755" s="262"/>
      <c r="E755">
        <v>745</v>
      </c>
      <c r="F755" t="e">
        <v>#REF!</v>
      </c>
      <c r="G755" s="262"/>
      <c r="I755">
        <v>745</v>
      </c>
      <c r="J755" t="e">
        <v>#REF!</v>
      </c>
    </row>
    <row r="756" spans="4:10" ht="14.4" x14ac:dyDescent="0.3">
      <c r="D756" s="262"/>
      <c r="E756">
        <v>746</v>
      </c>
      <c r="F756" t="e">
        <v>#REF!</v>
      </c>
      <c r="G756" s="262"/>
      <c r="I756">
        <v>746</v>
      </c>
      <c r="J756" t="e">
        <v>#REF!</v>
      </c>
    </row>
    <row r="757" spans="4:10" ht="14.4" x14ac:dyDescent="0.3">
      <c r="D757" s="262"/>
      <c r="E757">
        <v>747</v>
      </c>
      <c r="F757" t="e">
        <v>#REF!</v>
      </c>
      <c r="G757" s="262"/>
      <c r="I757">
        <v>747</v>
      </c>
      <c r="J757" t="e">
        <v>#REF!</v>
      </c>
    </row>
    <row r="758" spans="4:10" ht="14.4" x14ac:dyDescent="0.3">
      <c r="D758" s="262"/>
      <c r="E758">
        <v>748</v>
      </c>
      <c r="F758" t="e">
        <v>#REF!</v>
      </c>
      <c r="G758" s="262"/>
      <c r="I758">
        <v>748</v>
      </c>
      <c r="J758" t="e">
        <v>#REF!</v>
      </c>
    </row>
    <row r="759" spans="4:10" ht="14.4" x14ac:dyDescent="0.3">
      <c r="D759" s="262"/>
      <c r="E759">
        <v>749</v>
      </c>
      <c r="F759" t="e">
        <v>#REF!</v>
      </c>
      <c r="G759" s="262"/>
      <c r="I759">
        <v>749</v>
      </c>
      <c r="J759" t="e">
        <v>#REF!</v>
      </c>
    </row>
    <row r="760" spans="4:10" ht="14.4" x14ac:dyDescent="0.3">
      <c r="D760" s="262"/>
      <c r="E760">
        <v>750</v>
      </c>
      <c r="F760" t="e">
        <v>#REF!</v>
      </c>
      <c r="G760" s="262"/>
      <c r="I760">
        <v>750</v>
      </c>
      <c r="J760" t="e">
        <v>#REF!</v>
      </c>
    </row>
    <row r="761" spans="4:10" ht="14.4" x14ac:dyDescent="0.3">
      <c r="D761" s="262"/>
      <c r="E761">
        <v>751</v>
      </c>
      <c r="F761" t="e">
        <v>#REF!</v>
      </c>
      <c r="G761" s="262"/>
      <c r="I761">
        <v>751</v>
      </c>
      <c r="J761" t="e">
        <v>#REF!</v>
      </c>
    </row>
    <row r="762" spans="4:10" ht="14.4" x14ac:dyDescent="0.3">
      <c r="D762" s="262"/>
      <c r="E762">
        <v>752</v>
      </c>
      <c r="F762" t="e">
        <v>#REF!</v>
      </c>
      <c r="G762" s="262"/>
      <c r="I762">
        <v>752</v>
      </c>
      <c r="J762" t="e">
        <v>#REF!</v>
      </c>
    </row>
    <row r="763" spans="4:10" ht="14.4" x14ac:dyDescent="0.3">
      <c r="D763" s="262"/>
      <c r="E763">
        <v>753</v>
      </c>
      <c r="F763" t="e">
        <v>#REF!</v>
      </c>
      <c r="G763" s="262"/>
      <c r="I763">
        <v>753</v>
      </c>
      <c r="J763" t="e">
        <v>#REF!</v>
      </c>
    </row>
    <row r="764" spans="4:10" ht="14.4" x14ac:dyDescent="0.3">
      <c r="D764" s="262"/>
      <c r="E764">
        <v>754</v>
      </c>
      <c r="F764" t="e">
        <v>#REF!</v>
      </c>
      <c r="G764" s="262"/>
      <c r="I764">
        <v>754</v>
      </c>
      <c r="J764" t="e">
        <v>#REF!</v>
      </c>
    </row>
    <row r="765" spans="4:10" ht="14.4" x14ac:dyDescent="0.3">
      <c r="D765" s="262"/>
      <c r="E765">
        <v>755</v>
      </c>
      <c r="F765" t="e">
        <v>#REF!</v>
      </c>
      <c r="G765" s="262"/>
      <c r="I765">
        <v>755</v>
      </c>
      <c r="J765" t="e">
        <v>#REF!</v>
      </c>
    </row>
    <row r="766" spans="4:10" ht="14.4" x14ac:dyDescent="0.3">
      <c r="D766" s="262"/>
      <c r="E766">
        <v>756</v>
      </c>
      <c r="F766" t="e">
        <v>#REF!</v>
      </c>
      <c r="G766" s="262"/>
      <c r="I766">
        <v>756</v>
      </c>
      <c r="J766" t="e">
        <v>#REF!</v>
      </c>
    </row>
    <row r="767" spans="4:10" ht="14.4" x14ac:dyDescent="0.3">
      <c r="D767" s="262"/>
      <c r="E767">
        <v>757</v>
      </c>
      <c r="F767" t="e">
        <v>#REF!</v>
      </c>
      <c r="G767" s="262"/>
      <c r="I767">
        <v>757</v>
      </c>
      <c r="J767" t="e">
        <v>#REF!</v>
      </c>
    </row>
    <row r="768" spans="4:10" ht="14.4" x14ac:dyDescent="0.3">
      <c r="D768" s="262"/>
      <c r="E768">
        <v>758</v>
      </c>
      <c r="F768" t="e">
        <v>#REF!</v>
      </c>
      <c r="G768" s="262"/>
      <c r="I768">
        <v>758</v>
      </c>
      <c r="J768" t="e">
        <v>#REF!</v>
      </c>
    </row>
    <row r="769" spans="4:10" ht="14.4" x14ac:dyDescent="0.3">
      <c r="D769" s="262"/>
      <c r="E769">
        <v>759</v>
      </c>
      <c r="F769" t="e">
        <v>#REF!</v>
      </c>
      <c r="G769" s="262"/>
      <c r="I769">
        <v>759</v>
      </c>
      <c r="J769" t="e">
        <v>#REF!</v>
      </c>
    </row>
    <row r="770" spans="4:10" ht="14.4" x14ac:dyDescent="0.3">
      <c r="D770" s="262"/>
      <c r="E770">
        <v>760</v>
      </c>
      <c r="F770" t="e">
        <v>#REF!</v>
      </c>
      <c r="G770" s="262"/>
      <c r="I770">
        <v>760</v>
      </c>
      <c r="J770" t="e">
        <v>#REF!</v>
      </c>
    </row>
    <row r="771" spans="4:10" ht="14.4" x14ac:dyDescent="0.3">
      <c r="D771" s="262"/>
      <c r="E771">
        <v>761</v>
      </c>
      <c r="F771" t="e">
        <v>#REF!</v>
      </c>
      <c r="G771" s="262"/>
      <c r="I771">
        <v>761</v>
      </c>
      <c r="J771" t="e">
        <v>#REF!</v>
      </c>
    </row>
    <row r="772" spans="4:10" ht="14.4" x14ac:dyDescent="0.3">
      <c r="D772" s="262"/>
      <c r="E772">
        <v>762</v>
      </c>
      <c r="F772" t="e">
        <v>#REF!</v>
      </c>
      <c r="G772" s="262"/>
      <c r="I772">
        <v>762</v>
      </c>
      <c r="J772" t="e">
        <v>#REF!</v>
      </c>
    </row>
    <row r="773" spans="4:10" ht="14.4" x14ac:dyDescent="0.3">
      <c r="D773" s="262"/>
      <c r="E773">
        <v>763</v>
      </c>
      <c r="F773" t="e">
        <v>#REF!</v>
      </c>
      <c r="G773" s="262"/>
      <c r="I773">
        <v>763</v>
      </c>
      <c r="J773" t="e">
        <v>#REF!</v>
      </c>
    </row>
    <row r="774" spans="4:10" ht="14.4" x14ac:dyDescent="0.3">
      <c r="D774" s="262"/>
      <c r="E774">
        <v>764</v>
      </c>
      <c r="F774" t="e">
        <v>#REF!</v>
      </c>
      <c r="G774" s="262"/>
      <c r="I774">
        <v>764</v>
      </c>
      <c r="J774" t="e">
        <v>#REF!</v>
      </c>
    </row>
    <row r="775" spans="4:10" ht="14.4" x14ac:dyDescent="0.3">
      <c r="D775" s="262"/>
      <c r="E775">
        <v>765</v>
      </c>
      <c r="F775" t="e">
        <v>#REF!</v>
      </c>
      <c r="G775" s="262"/>
      <c r="I775">
        <v>765</v>
      </c>
      <c r="J775" t="e">
        <v>#REF!</v>
      </c>
    </row>
    <row r="776" spans="4:10" ht="14.4" x14ac:dyDescent="0.3">
      <c r="D776" s="262"/>
      <c r="E776">
        <v>766</v>
      </c>
      <c r="F776" t="e">
        <v>#REF!</v>
      </c>
      <c r="G776" s="262"/>
      <c r="I776">
        <v>766</v>
      </c>
      <c r="J776" t="e">
        <v>#REF!</v>
      </c>
    </row>
    <row r="777" spans="4:10" ht="14.4" x14ac:dyDescent="0.3">
      <c r="D777" s="262"/>
      <c r="E777">
        <v>767</v>
      </c>
      <c r="F777" t="e">
        <v>#REF!</v>
      </c>
      <c r="G777" s="262"/>
      <c r="I777">
        <v>767</v>
      </c>
      <c r="J777" t="e">
        <v>#REF!</v>
      </c>
    </row>
    <row r="778" spans="4:10" ht="14.4" x14ac:dyDescent="0.3">
      <c r="D778" s="262"/>
      <c r="E778">
        <v>768</v>
      </c>
      <c r="F778" t="e">
        <v>#REF!</v>
      </c>
      <c r="G778" s="262"/>
      <c r="I778">
        <v>768</v>
      </c>
      <c r="J778" t="e">
        <v>#REF!</v>
      </c>
    </row>
    <row r="779" spans="4:10" ht="14.4" x14ac:dyDescent="0.3">
      <c r="D779" s="262"/>
      <c r="E779">
        <v>769</v>
      </c>
      <c r="F779" t="e">
        <v>#REF!</v>
      </c>
      <c r="G779" s="262"/>
      <c r="I779">
        <v>769</v>
      </c>
      <c r="J779" t="e">
        <v>#REF!</v>
      </c>
    </row>
    <row r="780" spans="4:10" ht="14.4" x14ac:dyDescent="0.3">
      <c r="D780" s="262"/>
      <c r="E780">
        <v>770</v>
      </c>
      <c r="F780" t="e">
        <v>#REF!</v>
      </c>
      <c r="G780" s="262"/>
      <c r="I780">
        <v>770</v>
      </c>
      <c r="J780" t="e">
        <v>#REF!</v>
      </c>
    </row>
    <row r="781" spans="4:10" ht="14.4" x14ac:dyDescent="0.3">
      <c r="D781" s="262"/>
      <c r="E781">
        <v>771</v>
      </c>
      <c r="F781" t="e">
        <v>#REF!</v>
      </c>
      <c r="G781" s="262"/>
      <c r="I781">
        <v>771</v>
      </c>
      <c r="J781" t="e">
        <v>#REF!</v>
      </c>
    </row>
    <row r="782" spans="4:10" ht="14.4" x14ac:dyDescent="0.3">
      <c r="D782" s="262"/>
      <c r="E782">
        <v>772</v>
      </c>
      <c r="F782" t="e">
        <v>#REF!</v>
      </c>
      <c r="G782" s="262"/>
      <c r="I782">
        <v>772</v>
      </c>
      <c r="J782" t="e">
        <v>#REF!</v>
      </c>
    </row>
    <row r="783" spans="4:10" ht="14.4" x14ac:dyDescent="0.3">
      <c r="D783" s="262"/>
      <c r="E783">
        <v>773</v>
      </c>
      <c r="F783" t="e">
        <v>#REF!</v>
      </c>
      <c r="G783" s="262"/>
      <c r="I783">
        <v>773</v>
      </c>
      <c r="J783" t="e">
        <v>#REF!</v>
      </c>
    </row>
    <row r="784" spans="4:10" ht="14.4" x14ac:dyDescent="0.3">
      <c r="D784" s="262"/>
      <c r="E784">
        <v>774</v>
      </c>
      <c r="F784" t="e">
        <v>#REF!</v>
      </c>
      <c r="G784" s="262"/>
      <c r="I784">
        <v>774</v>
      </c>
      <c r="J784" t="e">
        <v>#REF!</v>
      </c>
    </row>
    <row r="785" spans="4:10" ht="14.4" x14ac:dyDescent="0.3">
      <c r="D785" s="262"/>
      <c r="E785">
        <v>775</v>
      </c>
      <c r="F785" t="e">
        <v>#REF!</v>
      </c>
      <c r="G785" s="262"/>
      <c r="I785">
        <v>775</v>
      </c>
      <c r="J785" t="e">
        <v>#REF!</v>
      </c>
    </row>
    <row r="786" spans="4:10" ht="14.4" x14ac:dyDescent="0.3">
      <c r="D786" s="262"/>
      <c r="E786">
        <v>776</v>
      </c>
      <c r="F786" t="e">
        <v>#REF!</v>
      </c>
      <c r="G786" s="262"/>
      <c r="I786">
        <v>776</v>
      </c>
      <c r="J786" t="e">
        <v>#REF!</v>
      </c>
    </row>
    <row r="787" spans="4:10" ht="14.4" x14ac:dyDescent="0.3">
      <c r="D787" s="262"/>
      <c r="E787">
        <v>777</v>
      </c>
      <c r="F787" t="e">
        <v>#REF!</v>
      </c>
      <c r="G787" s="262"/>
      <c r="I787">
        <v>777</v>
      </c>
      <c r="J787" t="e">
        <v>#REF!</v>
      </c>
    </row>
    <row r="788" spans="4:10" ht="14.4" x14ac:dyDescent="0.3">
      <c r="D788" s="262"/>
      <c r="E788">
        <v>778</v>
      </c>
      <c r="F788" t="e">
        <v>#REF!</v>
      </c>
      <c r="G788" s="262"/>
      <c r="I788">
        <v>778</v>
      </c>
      <c r="J788" t="e">
        <v>#REF!</v>
      </c>
    </row>
    <row r="789" spans="4:10" ht="14.4" x14ac:dyDescent="0.3">
      <c r="D789" s="262"/>
      <c r="E789">
        <v>779</v>
      </c>
      <c r="F789" t="e">
        <v>#REF!</v>
      </c>
      <c r="G789" s="262"/>
      <c r="I789">
        <v>779</v>
      </c>
      <c r="J789" t="e">
        <v>#REF!</v>
      </c>
    </row>
    <row r="790" spans="4:10" ht="14.4" x14ac:dyDescent="0.3">
      <c r="D790" s="262"/>
      <c r="E790">
        <v>780</v>
      </c>
      <c r="F790" t="e">
        <v>#REF!</v>
      </c>
      <c r="G790" s="262"/>
      <c r="I790">
        <v>780</v>
      </c>
      <c r="J790" t="e">
        <v>#REF!</v>
      </c>
    </row>
    <row r="791" spans="4:10" ht="14.4" x14ac:dyDescent="0.3">
      <c r="D791" s="262"/>
      <c r="E791">
        <v>781</v>
      </c>
      <c r="F791" t="e">
        <v>#REF!</v>
      </c>
      <c r="G791" s="262"/>
      <c r="I791">
        <v>781</v>
      </c>
      <c r="J791" t="e">
        <v>#REF!</v>
      </c>
    </row>
    <row r="792" spans="4:10" ht="14.4" x14ac:dyDescent="0.3">
      <c r="D792" s="262"/>
      <c r="E792">
        <v>782</v>
      </c>
      <c r="F792" t="e">
        <v>#REF!</v>
      </c>
      <c r="G792" s="262"/>
      <c r="I792">
        <v>782</v>
      </c>
      <c r="J792" t="e">
        <v>#REF!</v>
      </c>
    </row>
    <row r="793" spans="4:10" ht="14.4" x14ac:dyDescent="0.3">
      <c r="D793" s="262"/>
      <c r="E793">
        <v>783</v>
      </c>
      <c r="F793" t="e">
        <v>#REF!</v>
      </c>
      <c r="G793" s="262"/>
      <c r="I793">
        <v>783</v>
      </c>
      <c r="J793" t="e">
        <v>#REF!</v>
      </c>
    </row>
    <row r="794" spans="4:10" ht="14.4" x14ac:dyDescent="0.3">
      <c r="D794" s="262"/>
      <c r="E794">
        <v>784</v>
      </c>
      <c r="F794" t="e">
        <v>#REF!</v>
      </c>
      <c r="G794" s="262"/>
      <c r="I794">
        <v>784</v>
      </c>
      <c r="J794" t="e">
        <v>#REF!</v>
      </c>
    </row>
    <row r="795" spans="4:10" ht="14.4" x14ac:dyDescent="0.3">
      <c r="D795" s="262"/>
      <c r="E795">
        <v>785</v>
      </c>
      <c r="F795" t="e">
        <v>#REF!</v>
      </c>
      <c r="G795" s="262"/>
      <c r="I795">
        <v>785</v>
      </c>
      <c r="J795" t="e">
        <v>#REF!</v>
      </c>
    </row>
    <row r="796" spans="4:10" ht="14.4" x14ac:dyDescent="0.3">
      <c r="D796" s="262"/>
      <c r="E796">
        <v>786</v>
      </c>
      <c r="F796" t="e">
        <v>#REF!</v>
      </c>
      <c r="G796" s="262"/>
      <c r="I796">
        <v>786</v>
      </c>
      <c r="J796" t="e">
        <v>#REF!</v>
      </c>
    </row>
    <row r="797" spans="4:10" ht="14.4" x14ac:dyDescent="0.3">
      <c r="D797" s="262"/>
      <c r="E797">
        <v>787</v>
      </c>
      <c r="F797" t="e">
        <v>#REF!</v>
      </c>
      <c r="G797" s="262"/>
      <c r="I797">
        <v>787</v>
      </c>
      <c r="J797" t="e">
        <v>#REF!</v>
      </c>
    </row>
    <row r="798" spans="4:10" ht="14.4" x14ac:dyDescent="0.3">
      <c r="D798" s="262"/>
      <c r="E798">
        <v>788</v>
      </c>
      <c r="F798" t="e">
        <v>#REF!</v>
      </c>
      <c r="G798" s="262"/>
      <c r="I798">
        <v>788</v>
      </c>
      <c r="J798" t="e">
        <v>#REF!</v>
      </c>
    </row>
    <row r="799" spans="4:10" ht="14.4" x14ac:dyDescent="0.3">
      <c r="D799" s="262"/>
      <c r="E799">
        <v>789</v>
      </c>
      <c r="F799" t="e">
        <v>#REF!</v>
      </c>
      <c r="G799" s="262"/>
      <c r="I799">
        <v>789</v>
      </c>
      <c r="J799" t="e">
        <v>#REF!</v>
      </c>
    </row>
    <row r="800" spans="4:10" ht="14.4" x14ac:dyDescent="0.3">
      <c r="D800" s="262"/>
      <c r="E800">
        <v>790</v>
      </c>
      <c r="F800" t="e">
        <v>#REF!</v>
      </c>
      <c r="G800" s="262"/>
      <c r="I800">
        <v>790</v>
      </c>
      <c r="J800" t="e">
        <v>#REF!</v>
      </c>
    </row>
    <row r="801" spans="4:10" ht="14.4" x14ac:dyDescent="0.3">
      <c r="D801" s="262"/>
      <c r="E801">
        <v>791</v>
      </c>
      <c r="F801" t="e">
        <v>#REF!</v>
      </c>
      <c r="G801" s="262"/>
      <c r="I801">
        <v>791</v>
      </c>
      <c r="J801" t="e">
        <v>#REF!</v>
      </c>
    </row>
    <row r="802" spans="4:10" ht="14.4" x14ac:dyDescent="0.3">
      <c r="D802" s="262"/>
      <c r="E802">
        <v>792</v>
      </c>
      <c r="F802" t="e">
        <v>#REF!</v>
      </c>
      <c r="G802" s="262"/>
      <c r="I802">
        <v>792</v>
      </c>
      <c r="J802" t="e">
        <v>#REF!</v>
      </c>
    </row>
    <row r="803" spans="4:10" ht="14.4" x14ac:dyDescent="0.3">
      <c r="D803" s="262"/>
      <c r="E803">
        <v>793</v>
      </c>
      <c r="F803" t="e">
        <v>#REF!</v>
      </c>
      <c r="G803" s="262"/>
      <c r="I803">
        <v>793</v>
      </c>
      <c r="J803" t="e">
        <v>#REF!</v>
      </c>
    </row>
    <row r="804" spans="4:10" ht="14.4" x14ac:dyDescent="0.3">
      <c r="D804" s="262"/>
      <c r="E804">
        <v>794</v>
      </c>
      <c r="F804" t="e">
        <v>#REF!</v>
      </c>
      <c r="G804" s="262"/>
      <c r="I804">
        <v>794</v>
      </c>
      <c r="J804" t="e">
        <v>#REF!</v>
      </c>
    </row>
    <row r="805" spans="4:10" ht="14.4" x14ac:dyDescent="0.3">
      <c r="D805" s="262"/>
      <c r="E805">
        <v>795</v>
      </c>
      <c r="F805" t="e">
        <v>#REF!</v>
      </c>
      <c r="G805" s="262"/>
      <c r="I805">
        <v>795</v>
      </c>
      <c r="J805" t="e">
        <v>#REF!</v>
      </c>
    </row>
    <row r="806" spans="4:10" ht="14.4" x14ac:dyDescent="0.3">
      <c r="D806" s="262"/>
      <c r="E806">
        <v>796</v>
      </c>
      <c r="F806" t="e">
        <v>#REF!</v>
      </c>
      <c r="G806" s="262"/>
      <c r="I806">
        <v>796</v>
      </c>
      <c r="J806" t="e">
        <v>#REF!</v>
      </c>
    </row>
    <row r="807" spans="4:10" ht="14.4" x14ac:dyDescent="0.3">
      <c r="D807" s="262"/>
      <c r="E807">
        <v>797</v>
      </c>
      <c r="F807" t="e">
        <v>#REF!</v>
      </c>
      <c r="G807" s="262"/>
      <c r="I807">
        <v>797</v>
      </c>
      <c r="J807" t="e">
        <v>#REF!</v>
      </c>
    </row>
    <row r="808" spans="4:10" ht="14.4" x14ac:dyDescent="0.3">
      <c r="D808" s="262"/>
      <c r="E808">
        <v>798</v>
      </c>
      <c r="F808" t="e">
        <v>#REF!</v>
      </c>
      <c r="G808" s="262"/>
      <c r="I808">
        <v>798</v>
      </c>
      <c r="J808" t="e">
        <v>#REF!</v>
      </c>
    </row>
    <row r="809" spans="4:10" ht="14.4" x14ac:dyDescent="0.3">
      <c r="D809" s="262"/>
      <c r="E809">
        <v>799</v>
      </c>
      <c r="F809" t="e">
        <v>#REF!</v>
      </c>
      <c r="G809" s="262"/>
      <c r="I809">
        <v>799</v>
      </c>
      <c r="J809" t="e">
        <v>#REF!</v>
      </c>
    </row>
    <row r="810" spans="4:10" ht="14.4" x14ac:dyDescent="0.3">
      <c r="D810" s="262"/>
      <c r="E810">
        <v>800</v>
      </c>
      <c r="F810" t="e">
        <v>#REF!</v>
      </c>
      <c r="G810" s="262"/>
      <c r="I810">
        <v>800</v>
      </c>
      <c r="J810" t="e">
        <v>#REF!</v>
      </c>
    </row>
    <row r="811" spans="4:10" ht="14.4" x14ac:dyDescent="0.3">
      <c r="D811" s="262"/>
      <c r="E811">
        <v>801</v>
      </c>
      <c r="F811" t="e">
        <v>#REF!</v>
      </c>
      <c r="G811" s="262"/>
      <c r="I811">
        <v>801</v>
      </c>
      <c r="J811" t="e">
        <v>#REF!</v>
      </c>
    </row>
    <row r="812" spans="4:10" ht="14.4" x14ac:dyDescent="0.3">
      <c r="D812" s="262"/>
      <c r="E812">
        <v>802</v>
      </c>
      <c r="F812" t="e">
        <v>#REF!</v>
      </c>
      <c r="G812" s="262"/>
      <c r="I812">
        <v>802</v>
      </c>
      <c r="J812" t="e">
        <v>#REF!</v>
      </c>
    </row>
    <row r="813" spans="4:10" ht="14.4" x14ac:dyDescent="0.3">
      <c r="D813" s="262"/>
      <c r="E813">
        <v>803</v>
      </c>
      <c r="F813" t="e">
        <v>#REF!</v>
      </c>
      <c r="G813" s="262"/>
      <c r="I813">
        <v>803</v>
      </c>
      <c r="J813" t="e">
        <v>#REF!</v>
      </c>
    </row>
    <row r="814" spans="4:10" ht="14.4" x14ac:dyDescent="0.3">
      <c r="D814" s="262"/>
      <c r="E814">
        <v>804</v>
      </c>
      <c r="F814" t="e">
        <v>#REF!</v>
      </c>
      <c r="G814" s="262"/>
      <c r="I814">
        <v>804</v>
      </c>
      <c r="J814" t="e">
        <v>#REF!</v>
      </c>
    </row>
    <row r="815" spans="4:10" ht="14.4" x14ac:dyDescent="0.3">
      <c r="D815" s="262"/>
      <c r="E815">
        <v>805</v>
      </c>
      <c r="F815" t="e">
        <v>#REF!</v>
      </c>
      <c r="G815" s="262"/>
      <c r="I815">
        <v>805</v>
      </c>
      <c r="J815" t="e">
        <v>#REF!</v>
      </c>
    </row>
    <row r="816" spans="4:10" ht="14.4" x14ac:dyDescent="0.3">
      <c r="D816" s="262"/>
      <c r="E816">
        <v>806</v>
      </c>
      <c r="F816" t="e">
        <v>#REF!</v>
      </c>
      <c r="G816" s="262"/>
      <c r="I816">
        <v>806</v>
      </c>
      <c r="J816" t="e">
        <v>#REF!</v>
      </c>
    </row>
    <row r="817" spans="4:10" ht="14.4" x14ac:dyDescent="0.3">
      <c r="D817" s="262"/>
      <c r="E817">
        <v>807</v>
      </c>
      <c r="F817" t="e">
        <v>#REF!</v>
      </c>
      <c r="G817" s="262"/>
      <c r="I817">
        <v>807</v>
      </c>
      <c r="J817" t="e">
        <v>#REF!</v>
      </c>
    </row>
    <row r="818" spans="4:10" ht="14.4" x14ac:dyDescent="0.3">
      <c r="D818" s="262"/>
      <c r="E818">
        <v>808</v>
      </c>
      <c r="F818" t="e">
        <v>#REF!</v>
      </c>
      <c r="G818" s="262"/>
      <c r="I818">
        <v>808</v>
      </c>
      <c r="J818" t="e">
        <v>#REF!</v>
      </c>
    </row>
    <row r="819" spans="4:10" ht="14.4" x14ac:dyDescent="0.3">
      <c r="D819" s="262"/>
      <c r="E819">
        <v>809</v>
      </c>
      <c r="F819" t="e">
        <v>#REF!</v>
      </c>
      <c r="G819" s="262"/>
      <c r="I819">
        <v>809</v>
      </c>
      <c r="J819" t="e">
        <v>#REF!</v>
      </c>
    </row>
    <row r="820" spans="4:10" ht="14.4" x14ac:dyDescent="0.3">
      <c r="D820" s="262"/>
      <c r="E820">
        <v>810</v>
      </c>
      <c r="F820" t="e">
        <v>#REF!</v>
      </c>
      <c r="G820" s="262"/>
      <c r="I820">
        <v>810</v>
      </c>
      <c r="J820" t="e">
        <v>#REF!</v>
      </c>
    </row>
    <row r="821" spans="4:10" ht="14.4" x14ac:dyDescent="0.3">
      <c r="D821" s="262"/>
      <c r="E821">
        <v>811</v>
      </c>
      <c r="F821" t="e">
        <v>#REF!</v>
      </c>
      <c r="G821" s="262"/>
      <c r="I821">
        <v>811</v>
      </c>
      <c r="J821" t="e">
        <v>#REF!</v>
      </c>
    </row>
    <row r="822" spans="4:10" ht="14.4" x14ac:dyDescent="0.3">
      <c r="D822" s="262"/>
      <c r="E822">
        <v>812</v>
      </c>
      <c r="F822" t="e">
        <v>#REF!</v>
      </c>
      <c r="G822" s="262"/>
      <c r="I822">
        <v>812</v>
      </c>
      <c r="J822" t="e">
        <v>#REF!</v>
      </c>
    </row>
    <row r="823" spans="4:10" ht="14.4" x14ac:dyDescent="0.3">
      <c r="D823" s="262"/>
      <c r="E823">
        <v>813</v>
      </c>
      <c r="F823" t="e">
        <v>#REF!</v>
      </c>
      <c r="G823" s="262"/>
      <c r="I823">
        <v>813</v>
      </c>
      <c r="J823" t="e">
        <v>#REF!</v>
      </c>
    </row>
    <row r="824" spans="4:10" ht="14.4" x14ac:dyDescent="0.3">
      <c r="D824" s="262"/>
      <c r="E824">
        <v>814</v>
      </c>
      <c r="F824" t="e">
        <v>#REF!</v>
      </c>
      <c r="G824" s="262"/>
      <c r="I824">
        <v>814</v>
      </c>
      <c r="J824" t="e">
        <v>#REF!</v>
      </c>
    </row>
    <row r="825" spans="4:10" ht="14.4" x14ac:dyDescent="0.3">
      <c r="D825" s="262"/>
      <c r="E825">
        <v>815</v>
      </c>
      <c r="F825" t="e">
        <v>#REF!</v>
      </c>
      <c r="G825" s="262"/>
      <c r="I825">
        <v>815</v>
      </c>
      <c r="J825" t="e">
        <v>#REF!</v>
      </c>
    </row>
    <row r="826" spans="4:10" ht="14.4" x14ac:dyDescent="0.3">
      <c r="D826" s="262"/>
      <c r="E826">
        <v>816</v>
      </c>
      <c r="F826" t="e">
        <v>#REF!</v>
      </c>
      <c r="G826" s="262"/>
      <c r="I826">
        <v>816</v>
      </c>
      <c r="J826" t="e">
        <v>#REF!</v>
      </c>
    </row>
    <row r="827" spans="4:10" ht="14.4" x14ac:dyDescent="0.3">
      <c r="D827" s="262"/>
      <c r="E827">
        <v>817</v>
      </c>
      <c r="F827" t="e">
        <v>#REF!</v>
      </c>
      <c r="G827" s="262"/>
      <c r="I827">
        <v>817</v>
      </c>
      <c r="J827" t="e">
        <v>#REF!</v>
      </c>
    </row>
    <row r="828" spans="4:10" ht="14.4" x14ac:dyDescent="0.3">
      <c r="D828" s="262"/>
      <c r="E828">
        <v>818</v>
      </c>
      <c r="F828" t="e">
        <v>#REF!</v>
      </c>
      <c r="G828" s="262"/>
      <c r="I828">
        <v>818</v>
      </c>
      <c r="J828" t="e">
        <v>#REF!</v>
      </c>
    </row>
    <row r="829" spans="4:10" ht="14.4" x14ac:dyDescent="0.3">
      <c r="D829" s="262"/>
      <c r="E829">
        <v>819</v>
      </c>
      <c r="F829" t="e">
        <v>#REF!</v>
      </c>
      <c r="G829" s="262"/>
      <c r="I829">
        <v>819</v>
      </c>
      <c r="J829" t="e">
        <v>#REF!</v>
      </c>
    </row>
    <row r="830" spans="4:10" ht="14.4" x14ac:dyDescent="0.3">
      <c r="D830" s="262"/>
      <c r="E830">
        <v>820</v>
      </c>
      <c r="F830" t="e">
        <v>#REF!</v>
      </c>
      <c r="G830" s="262"/>
      <c r="I830">
        <v>820</v>
      </c>
      <c r="J830" t="e">
        <v>#REF!</v>
      </c>
    </row>
    <row r="831" spans="4:10" ht="14.4" x14ac:dyDescent="0.3">
      <c r="D831" s="262"/>
      <c r="E831">
        <v>821</v>
      </c>
      <c r="F831" t="e">
        <v>#REF!</v>
      </c>
      <c r="G831" s="262"/>
      <c r="I831">
        <v>821</v>
      </c>
      <c r="J831" t="e">
        <v>#REF!</v>
      </c>
    </row>
    <row r="832" spans="4:10" ht="14.4" x14ac:dyDescent="0.3">
      <c r="D832" s="262"/>
      <c r="E832">
        <v>822</v>
      </c>
      <c r="F832" t="e">
        <v>#REF!</v>
      </c>
      <c r="G832" s="262"/>
      <c r="I832">
        <v>822</v>
      </c>
      <c r="J832" t="e">
        <v>#REF!</v>
      </c>
    </row>
    <row r="833" spans="4:10" ht="14.4" x14ac:dyDescent="0.3">
      <c r="D833" s="262"/>
      <c r="E833">
        <v>823</v>
      </c>
      <c r="F833" t="e">
        <v>#REF!</v>
      </c>
      <c r="G833" s="262"/>
      <c r="I833">
        <v>823</v>
      </c>
      <c r="J833" t="e">
        <v>#REF!</v>
      </c>
    </row>
    <row r="834" spans="4:10" ht="14.4" x14ac:dyDescent="0.3">
      <c r="D834" s="262"/>
      <c r="E834">
        <v>824</v>
      </c>
      <c r="F834" t="e">
        <v>#REF!</v>
      </c>
      <c r="G834" s="262"/>
      <c r="I834">
        <v>824</v>
      </c>
      <c r="J834" t="e">
        <v>#REF!</v>
      </c>
    </row>
    <row r="835" spans="4:10" ht="14.4" x14ac:dyDescent="0.3">
      <c r="D835" s="262"/>
      <c r="E835">
        <v>825</v>
      </c>
      <c r="F835" t="e">
        <v>#REF!</v>
      </c>
      <c r="G835" s="262"/>
      <c r="I835">
        <v>825</v>
      </c>
      <c r="J835" t="e">
        <v>#REF!</v>
      </c>
    </row>
    <row r="836" spans="4:10" ht="14.4" x14ac:dyDescent="0.3">
      <c r="D836" s="262"/>
      <c r="E836">
        <v>826</v>
      </c>
      <c r="F836" t="e">
        <v>#REF!</v>
      </c>
      <c r="G836" s="262"/>
      <c r="I836">
        <v>826</v>
      </c>
      <c r="J836" t="e">
        <v>#REF!</v>
      </c>
    </row>
    <row r="837" spans="4:10" ht="14.4" x14ac:dyDescent="0.3">
      <c r="D837" s="262"/>
      <c r="E837">
        <v>827</v>
      </c>
      <c r="F837" t="e">
        <v>#REF!</v>
      </c>
      <c r="G837" s="262"/>
      <c r="I837">
        <v>827</v>
      </c>
      <c r="J837" t="e">
        <v>#REF!</v>
      </c>
    </row>
    <row r="838" spans="4:10" ht="14.4" x14ac:dyDescent="0.3">
      <c r="D838" s="262"/>
      <c r="E838">
        <v>828</v>
      </c>
      <c r="F838" t="e">
        <v>#REF!</v>
      </c>
      <c r="G838" s="262"/>
      <c r="I838">
        <v>828</v>
      </c>
      <c r="J838" t="e">
        <v>#REF!</v>
      </c>
    </row>
    <row r="839" spans="4:10" ht="14.4" x14ac:dyDescent="0.3">
      <c r="D839" s="262"/>
      <c r="E839">
        <v>829</v>
      </c>
      <c r="F839" t="e">
        <v>#REF!</v>
      </c>
      <c r="G839" s="262"/>
      <c r="I839">
        <v>829</v>
      </c>
      <c r="J839" t="e">
        <v>#REF!</v>
      </c>
    </row>
    <row r="840" spans="4:10" ht="14.4" x14ac:dyDescent="0.3">
      <c r="D840" s="262"/>
      <c r="E840">
        <v>830</v>
      </c>
      <c r="F840" t="e">
        <v>#REF!</v>
      </c>
      <c r="G840" s="262"/>
      <c r="I840">
        <v>830</v>
      </c>
      <c r="J840" t="e">
        <v>#REF!</v>
      </c>
    </row>
    <row r="841" spans="4:10" ht="14.4" x14ac:dyDescent="0.3">
      <c r="D841" s="262"/>
      <c r="E841">
        <v>831</v>
      </c>
      <c r="F841" t="e">
        <v>#REF!</v>
      </c>
      <c r="G841" s="262"/>
      <c r="I841">
        <v>831</v>
      </c>
      <c r="J841" t="e">
        <v>#REF!</v>
      </c>
    </row>
    <row r="842" spans="4:10" ht="14.4" x14ac:dyDescent="0.3">
      <c r="D842" s="262"/>
      <c r="E842">
        <v>832</v>
      </c>
      <c r="F842" t="e">
        <v>#REF!</v>
      </c>
      <c r="G842" s="262"/>
      <c r="I842">
        <v>832</v>
      </c>
      <c r="J842" t="e">
        <v>#REF!</v>
      </c>
    </row>
    <row r="843" spans="4:10" ht="14.4" x14ac:dyDescent="0.3">
      <c r="D843" s="262"/>
      <c r="E843">
        <v>833</v>
      </c>
      <c r="F843" t="e">
        <v>#REF!</v>
      </c>
      <c r="G843" s="262"/>
      <c r="I843">
        <v>833</v>
      </c>
      <c r="J843" t="e">
        <v>#REF!</v>
      </c>
    </row>
    <row r="844" spans="4:10" ht="14.4" x14ac:dyDescent="0.3">
      <c r="D844" s="262"/>
      <c r="E844">
        <v>834</v>
      </c>
      <c r="F844" t="e">
        <v>#REF!</v>
      </c>
      <c r="G844" s="262"/>
      <c r="I844">
        <v>834</v>
      </c>
      <c r="J844" t="e">
        <v>#REF!</v>
      </c>
    </row>
    <row r="845" spans="4:10" ht="14.4" x14ac:dyDescent="0.3">
      <c r="D845" s="262"/>
      <c r="E845">
        <v>835</v>
      </c>
      <c r="F845" t="e">
        <v>#REF!</v>
      </c>
      <c r="G845" s="262"/>
      <c r="I845">
        <v>835</v>
      </c>
      <c r="J845" t="e">
        <v>#REF!</v>
      </c>
    </row>
    <row r="846" spans="4:10" ht="14.4" x14ac:dyDescent="0.3">
      <c r="D846" s="262"/>
      <c r="E846">
        <v>836</v>
      </c>
      <c r="F846" t="e">
        <v>#REF!</v>
      </c>
      <c r="G846" s="262"/>
      <c r="I846">
        <v>836</v>
      </c>
      <c r="J846" t="e">
        <v>#REF!</v>
      </c>
    </row>
    <row r="847" spans="4:10" ht="14.4" x14ac:dyDescent="0.3">
      <c r="D847" s="262"/>
      <c r="E847">
        <v>837</v>
      </c>
      <c r="F847" t="e">
        <v>#REF!</v>
      </c>
      <c r="G847" s="262"/>
      <c r="I847">
        <v>837</v>
      </c>
      <c r="J847" t="e">
        <v>#REF!</v>
      </c>
    </row>
    <row r="848" spans="4:10" ht="14.4" x14ac:dyDescent="0.3">
      <c r="D848" s="262"/>
      <c r="E848">
        <v>838</v>
      </c>
      <c r="F848" t="e">
        <v>#REF!</v>
      </c>
      <c r="G848" s="262"/>
      <c r="I848">
        <v>838</v>
      </c>
      <c r="J848" t="e">
        <v>#REF!</v>
      </c>
    </row>
    <row r="849" spans="4:10" ht="14.4" x14ac:dyDescent="0.3">
      <c r="D849" s="262"/>
      <c r="E849">
        <v>839</v>
      </c>
      <c r="F849" t="e">
        <v>#REF!</v>
      </c>
      <c r="G849" s="262"/>
      <c r="I849">
        <v>839</v>
      </c>
      <c r="J849" t="e">
        <v>#REF!</v>
      </c>
    </row>
    <row r="850" spans="4:10" ht="14.4" x14ac:dyDescent="0.3">
      <c r="D850" s="262"/>
      <c r="E850">
        <v>840</v>
      </c>
      <c r="F850" t="e">
        <v>#REF!</v>
      </c>
      <c r="G850" s="262"/>
      <c r="I850">
        <v>840</v>
      </c>
      <c r="J850" t="e">
        <v>#REF!</v>
      </c>
    </row>
    <row r="851" spans="4:10" ht="14.4" x14ac:dyDescent="0.3">
      <c r="D851" s="262"/>
      <c r="E851">
        <v>841</v>
      </c>
      <c r="F851" t="e">
        <v>#REF!</v>
      </c>
      <c r="G851" s="262"/>
      <c r="I851">
        <v>841</v>
      </c>
      <c r="J851" t="e">
        <v>#REF!</v>
      </c>
    </row>
    <row r="852" spans="4:10" ht="14.4" x14ac:dyDescent="0.3">
      <c r="D852" s="262"/>
      <c r="E852">
        <v>842</v>
      </c>
      <c r="F852" t="e">
        <v>#REF!</v>
      </c>
      <c r="G852" s="262"/>
      <c r="I852">
        <v>842</v>
      </c>
      <c r="J852" t="e">
        <v>#REF!</v>
      </c>
    </row>
    <row r="853" spans="4:10" ht="14.4" x14ac:dyDescent="0.3">
      <c r="D853" s="262"/>
      <c r="E853">
        <v>843</v>
      </c>
      <c r="F853" t="e">
        <v>#REF!</v>
      </c>
      <c r="G853" s="262"/>
      <c r="I853">
        <v>843</v>
      </c>
      <c r="J853" t="e">
        <v>#REF!</v>
      </c>
    </row>
    <row r="854" spans="4:10" ht="14.4" x14ac:dyDescent="0.3">
      <c r="D854" s="262"/>
      <c r="E854">
        <v>844</v>
      </c>
      <c r="F854" t="e">
        <v>#REF!</v>
      </c>
      <c r="G854" s="262"/>
      <c r="I854">
        <v>844</v>
      </c>
      <c r="J854" t="e">
        <v>#REF!</v>
      </c>
    </row>
    <row r="855" spans="4:10" ht="14.4" x14ac:dyDescent="0.3">
      <c r="D855" s="262"/>
      <c r="E855">
        <v>845</v>
      </c>
      <c r="F855" t="e">
        <v>#REF!</v>
      </c>
      <c r="G855" s="262"/>
      <c r="I855">
        <v>845</v>
      </c>
      <c r="J855" t="e">
        <v>#REF!</v>
      </c>
    </row>
    <row r="856" spans="4:10" ht="14.4" x14ac:dyDescent="0.3">
      <c r="D856" s="262"/>
      <c r="E856">
        <v>846</v>
      </c>
      <c r="F856" t="e">
        <v>#REF!</v>
      </c>
      <c r="G856" s="262"/>
      <c r="I856">
        <v>846</v>
      </c>
      <c r="J856" t="e">
        <v>#REF!</v>
      </c>
    </row>
    <row r="857" spans="4:10" ht="14.4" x14ac:dyDescent="0.3">
      <c r="D857" s="262"/>
      <c r="E857">
        <v>847</v>
      </c>
      <c r="F857" t="e">
        <v>#REF!</v>
      </c>
      <c r="G857" s="262"/>
      <c r="I857">
        <v>847</v>
      </c>
      <c r="J857" t="e">
        <v>#REF!</v>
      </c>
    </row>
    <row r="858" spans="4:10" ht="14.4" x14ac:dyDescent="0.3">
      <c r="D858" s="262"/>
      <c r="E858">
        <v>848</v>
      </c>
      <c r="F858" t="e">
        <v>#REF!</v>
      </c>
      <c r="G858" s="262"/>
      <c r="I858">
        <v>848</v>
      </c>
      <c r="J858" t="e">
        <v>#REF!</v>
      </c>
    </row>
    <row r="859" spans="4:10" ht="14.4" x14ac:dyDescent="0.3">
      <c r="D859" s="262"/>
      <c r="E859">
        <v>849</v>
      </c>
      <c r="F859" t="e">
        <v>#REF!</v>
      </c>
      <c r="G859" s="262"/>
      <c r="I859">
        <v>849</v>
      </c>
      <c r="J859" t="e">
        <v>#REF!</v>
      </c>
    </row>
    <row r="860" spans="4:10" ht="14.4" x14ac:dyDescent="0.3">
      <c r="D860" s="262"/>
      <c r="E860">
        <v>850</v>
      </c>
      <c r="F860" t="e">
        <v>#REF!</v>
      </c>
      <c r="G860" s="262"/>
      <c r="I860">
        <v>850</v>
      </c>
      <c r="J860" t="e">
        <v>#REF!</v>
      </c>
    </row>
    <row r="861" spans="4:10" ht="14.4" x14ac:dyDescent="0.3">
      <c r="D861" s="262"/>
      <c r="E861">
        <v>851</v>
      </c>
      <c r="F861" t="e">
        <v>#REF!</v>
      </c>
      <c r="G861" s="262"/>
      <c r="I861">
        <v>851</v>
      </c>
      <c r="J861" t="e">
        <v>#REF!</v>
      </c>
    </row>
    <row r="862" spans="4:10" ht="14.4" x14ac:dyDescent="0.3">
      <c r="D862" s="262"/>
      <c r="E862">
        <v>852</v>
      </c>
      <c r="F862" t="e">
        <v>#REF!</v>
      </c>
      <c r="G862" s="262"/>
      <c r="I862">
        <v>852</v>
      </c>
      <c r="J862" t="e">
        <v>#REF!</v>
      </c>
    </row>
    <row r="863" spans="4:10" ht="14.4" x14ac:dyDescent="0.3">
      <c r="D863" s="262"/>
      <c r="E863">
        <v>853</v>
      </c>
      <c r="F863" t="e">
        <v>#REF!</v>
      </c>
      <c r="G863" s="262"/>
      <c r="I863">
        <v>853</v>
      </c>
      <c r="J863" t="e">
        <v>#REF!</v>
      </c>
    </row>
    <row r="864" spans="4:10" ht="14.4" x14ac:dyDescent="0.3">
      <c r="D864" s="262"/>
      <c r="E864">
        <v>854</v>
      </c>
      <c r="F864" t="e">
        <v>#REF!</v>
      </c>
      <c r="G864" s="262"/>
      <c r="I864">
        <v>854</v>
      </c>
      <c r="J864" t="e">
        <v>#REF!</v>
      </c>
    </row>
    <row r="865" spans="4:10" ht="14.4" x14ac:dyDescent="0.3">
      <c r="D865" s="262"/>
      <c r="E865">
        <v>855</v>
      </c>
      <c r="F865" t="e">
        <v>#REF!</v>
      </c>
      <c r="G865" s="262"/>
      <c r="I865">
        <v>855</v>
      </c>
      <c r="J865" t="e">
        <v>#REF!</v>
      </c>
    </row>
    <row r="866" spans="4:10" ht="14.4" x14ac:dyDescent="0.3">
      <c r="D866" s="262"/>
      <c r="E866">
        <v>856</v>
      </c>
      <c r="F866" t="e">
        <v>#REF!</v>
      </c>
      <c r="G866" s="262"/>
      <c r="I866">
        <v>856</v>
      </c>
      <c r="J866" t="e">
        <v>#REF!</v>
      </c>
    </row>
    <row r="867" spans="4:10" ht="14.4" x14ac:dyDescent="0.3">
      <c r="D867" s="262"/>
      <c r="E867">
        <v>857</v>
      </c>
      <c r="F867" t="e">
        <v>#REF!</v>
      </c>
      <c r="G867" s="262"/>
      <c r="I867">
        <v>857</v>
      </c>
      <c r="J867" t="e">
        <v>#REF!</v>
      </c>
    </row>
    <row r="868" spans="4:10" ht="14.4" x14ac:dyDescent="0.3">
      <c r="D868" s="262"/>
      <c r="E868">
        <v>858</v>
      </c>
      <c r="F868" t="e">
        <v>#REF!</v>
      </c>
      <c r="G868" s="262"/>
      <c r="I868">
        <v>858</v>
      </c>
      <c r="J868" t="e">
        <v>#REF!</v>
      </c>
    </row>
    <row r="869" spans="4:10" ht="14.4" x14ac:dyDescent="0.3">
      <c r="D869" s="262"/>
      <c r="E869">
        <v>859</v>
      </c>
      <c r="F869" t="e">
        <v>#REF!</v>
      </c>
      <c r="G869" s="262"/>
      <c r="I869">
        <v>859</v>
      </c>
      <c r="J869" t="e">
        <v>#REF!</v>
      </c>
    </row>
    <row r="870" spans="4:10" ht="14.4" x14ac:dyDescent="0.3">
      <c r="D870" s="262"/>
      <c r="E870">
        <v>860</v>
      </c>
      <c r="F870" t="e">
        <v>#REF!</v>
      </c>
      <c r="G870" s="262"/>
      <c r="I870">
        <v>860</v>
      </c>
      <c r="J870" t="e">
        <v>#REF!</v>
      </c>
    </row>
    <row r="871" spans="4:10" ht="14.4" x14ac:dyDescent="0.3">
      <c r="D871" s="262"/>
      <c r="E871">
        <v>861</v>
      </c>
      <c r="F871" t="e">
        <v>#REF!</v>
      </c>
      <c r="G871" s="262"/>
      <c r="I871">
        <v>861</v>
      </c>
      <c r="J871" t="e">
        <v>#REF!</v>
      </c>
    </row>
    <row r="872" spans="4:10" ht="14.4" x14ac:dyDescent="0.3">
      <c r="D872" s="262"/>
      <c r="E872">
        <v>862</v>
      </c>
      <c r="F872" t="e">
        <v>#REF!</v>
      </c>
      <c r="G872" s="262"/>
      <c r="I872">
        <v>862</v>
      </c>
      <c r="J872" t="e">
        <v>#REF!</v>
      </c>
    </row>
    <row r="873" spans="4:10" ht="14.4" x14ac:dyDescent="0.3">
      <c r="D873" s="262"/>
      <c r="E873">
        <v>863</v>
      </c>
      <c r="F873" t="e">
        <v>#REF!</v>
      </c>
      <c r="G873" s="262"/>
      <c r="I873">
        <v>863</v>
      </c>
      <c r="J873" t="e">
        <v>#REF!</v>
      </c>
    </row>
    <row r="874" spans="4:10" ht="14.4" x14ac:dyDescent="0.3">
      <c r="D874" s="262"/>
      <c r="E874">
        <v>864</v>
      </c>
      <c r="F874" t="e">
        <v>#REF!</v>
      </c>
      <c r="G874" s="262"/>
      <c r="I874">
        <v>864</v>
      </c>
      <c r="J874" t="e">
        <v>#REF!</v>
      </c>
    </row>
    <row r="875" spans="4:10" ht="14.4" x14ac:dyDescent="0.3">
      <c r="D875" s="262"/>
      <c r="E875">
        <v>865</v>
      </c>
      <c r="F875" t="e">
        <v>#REF!</v>
      </c>
      <c r="G875" s="262"/>
      <c r="I875">
        <v>865</v>
      </c>
      <c r="J875" t="e">
        <v>#REF!</v>
      </c>
    </row>
    <row r="876" spans="4:10" ht="14.4" x14ac:dyDescent="0.3">
      <c r="D876" s="262"/>
      <c r="E876">
        <v>866</v>
      </c>
      <c r="F876" t="e">
        <v>#REF!</v>
      </c>
      <c r="G876" s="262"/>
      <c r="I876">
        <v>866</v>
      </c>
      <c r="J876" t="e">
        <v>#REF!</v>
      </c>
    </row>
    <row r="877" spans="4:10" ht="14.4" x14ac:dyDescent="0.3">
      <c r="D877" s="262"/>
      <c r="E877">
        <v>867</v>
      </c>
      <c r="F877" t="e">
        <v>#REF!</v>
      </c>
      <c r="G877" s="262"/>
      <c r="I877">
        <v>867</v>
      </c>
      <c r="J877" t="e">
        <v>#REF!</v>
      </c>
    </row>
    <row r="878" spans="4:10" ht="14.4" x14ac:dyDescent="0.3">
      <c r="D878" s="262"/>
      <c r="E878">
        <v>868</v>
      </c>
      <c r="F878" t="e">
        <v>#REF!</v>
      </c>
      <c r="G878" s="262"/>
      <c r="I878">
        <v>868</v>
      </c>
      <c r="J878" t="e">
        <v>#REF!</v>
      </c>
    </row>
    <row r="879" spans="4:10" ht="14.4" x14ac:dyDescent="0.3">
      <c r="D879" s="262"/>
      <c r="E879">
        <v>869</v>
      </c>
      <c r="F879" t="e">
        <v>#REF!</v>
      </c>
      <c r="G879" s="262"/>
      <c r="I879">
        <v>869</v>
      </c>
      <c r="J879" t="e">
        <v>#REF!</v>
      </c>
    </row>
    <row r="880" spans="4:10" ht="14.4" x14ac:dyDescent="0.3">
      <c r="D880" s="262"/>
      <c r="E880">
        <v>870</v>
      </c>
      <c r="F880" t="e">
        <v>#REF!</v>
      </c>
      <c r="G880" s="262"/>
      <c r="I880">
        <v>870</v>
      </c>
      <c r="J880" t="e">
        <v>#REF!</v>
      </c>
    </row>
    <row r="881" spans="4:10" ht="14.4" x14ac:dyDescent="0.3">
      <c r="D881" s="262"/>
      <c r="E881">
        <v>871</v>
      </c>
      <c r="F881" t="e">
        <v>#REF!</v>
      </c>
      <c r="G881" s="262"/>
      <c r="I881">
        <v>871</v>
      </c>
      <c r="J881" t="e">
        <v>#REF!</v>
      </c>
    </row>
    <row r="882" spans="4:10" ht="14.4" x14ac:dyDescent="0.3">
      <c r="D882" s="262"/>
      <c r="E882">
        <v>872</v>
      </c>
      <c r="F882" t="e">
        <v>#REF!</v>
      </c>
      <c r="G882" s="262"/>
      <c r="I882">
        <v>872</v>
      </c>
      <c r="J882" t="e">
        <v>#REF!</v>
      </c>
    </row>
    <row r="883" spans="4:10" ht="14.4" x14ac:dyDescent="0.3">
      <c r="D883" s="262"/>
      <c r="E883">
        <v>873</v>
      </c>
      <c r="F883" t="e">
        <v>#REF!</v>
      </c>
      <c r="G883" s="262"/>
      <c r="I883">
        <v>873</v>
      </c>
      <c r="J883" t="e">
        <v>#REF!</v>
      </c>
    </row>
    <row r="884" spans="4:10" ht="14.4" x14ac:dyDescent="0.3">
      <c r="D884" s="262"/>
      <c r="E884">
        <v>874</v>
      </c>
      <c r="F884" t="e">
        <v>#REF!</v>
      </c>
      <c r="G884" s="262"/>
      <c r="I884">
        <v>874</v>
      </c>
      <c r="J884" t="e">
        <v>#REF!</v>
      </c>
    </row>
    <row r="885" spans="4:10" ht="14.4" x14ac:dyDescent="0.3">
      <c r="D885" s="262"/>
      <c r="E885">
        <v>875</v>
      </c>
      <c r="F885" t="e">
        <v>#REF!</v>
      </c>
      <c r="G885" s="262"/>
      <c r="I885">
        <v>875</v>
      </c>
      <c r="J885" t="e">
        <v>#REF!</v>
      </c>
    </row>
    <row r="886" spans="4:10" ht="14.4" x14ac:dyDescent="0.3">
      <c r="D886" s="262"/>
      <c r="E886">
        <v>876</v>
      </c>
      <c r="F886" t="e">
        <v>#REF!</v>
      </c>
      <c r="G886" s="262"/>
      <c r="I886">
        <v>876</v>
      </c>
      <c r="J886" t="e">
        <v>#REF!</v>
      </c>
    </row>
    <row r="887" spans="4:10" ht="14.4" x14ac:dyDescent="0.3">
      <c r="D887" s="262"/>
      <c r="E887">
        <v>877</v>
      </c>
      <c r="F887" t="e">
        <v>#REF!</v>
      </c>
      <c r="G887" s="262"/>
      <c r="I887">
        <v>877</v>
      </c>
      <c r="J887" t="e">
        <v>#REF!</v>
      </c>
    </row>
    <row r="888" spans="4:10" ht="14.4" x14ac:dyDescent="0.3">
      <c r="D888" s="262"/>
      <c r="E888">
        <v>878</v>
      </c>
      <c r="F888" t="e">
        <v>#REF!</v>
      </c>
      <c r="G888" s="262"/>
      <c r="I888">
        <v>878</v>
      </c>
      <c r="J888" t="e">
        <v>#REF!</v>
      </c>
    </row>
    <row r="889" spans="4:10" ht="14.4" x14ac:dyDescent="0.3">
      <c r="D889" s="262"/>
      <c r="E889">
        <v>879</v>
      </c>
      <c r="F889" t="e">
        <v>#REF!</v>
      </c>
      <c r="G889" s="262"/>
      <c r="I889">
        <v>879</v>
      </c>
      <c r="J889" t="e">
        <v>#REF!</v>
      </c>
    </row>
    <row r="890" spans="4:10" ht="14.4" x14ac:dyDescent="0.3">
      <c r="D890" s="262"/>
      <c r="E890">
        <v>880</v>
      </c>
      <c r="F890" t="e">
        <v>#REF!</v>
      </c>
      <c r="G890" s="262"/>
      <c r="I890">
        <v>880</v>
      </c>
      <c r="J890" t="e">
        <v>#REF!</v>
      </c>
    </row>
    <row r="891" spans="4:10" ht="14.4" x14ac:dyDescent="0.3">
      <c r="D891" s="262"/>
      <c r="E891">
        <v>881</v>
      </c>
      <c r="F891" t="e">
        <v>#REF!</v>
      </c>
      <c r="G891" s="262"/>
      <c r="I891">
        <v>881</v>
      </c>
      <c r="J891" t="e">
        <v>#REF!</v>
      </c>
    </row>
    <row r="892" spans="4:10" ht="14.4" x14ac:dyDescent="0.3">
      <c r="D892" s="262"/>
      <c r="E892">
        <v>882</v>
      </c>
      <c r="F892" t="e">
        <v>#REF!</v>
      </c>
      <c r="G892" s="262"/>
      <c r="I892">
        <v>882</v>
      </c>
      <c r="J892" t="e">
        <v>#REF!</v>
      </c>
    </row>
    <row r="893" spans="4:10" ht="14.4" x14ac:dyDescent="0.3">
      <c r="D893" s="262"/>
      <c r="E893">
        <v>883</v>
      </c>
      <c r="F893" t="e">
        <v>#REF!</v>
      </c>
      <c r="G893" s="262"/>
      <c r="I893">
        <v>883</v>
      </c>
      <c r="J893" t="e">
        <v>#REF!</v>
      </c>
    </row>
    <row r="894" spans="4:10" ht="14.4" x14ac:dyDescent="0.3">
      <c r="D894" s="262"/>
      <c r="E894">
        <v>884</v>
      </c>
      <c r="F894" t="e">
        <v>#REF!</v>
      </c>
      <c r="G894" s="262"/>
      <c r="I894">
        <v>884</v>
      </c>
      <c r="J894" t="e">
        <v>#REF!</v>
      </c>
    </row>
    <row r="895" spans="4:10" ht="14.4" x14ac:dyDescent="0.3">
      <c r="D895" s="262"/>
      <c r="E895">
        <v>885</v>
      </c>
      <c r="F895" t="e">
        <v>#REF!</v>
      </c>
      <c r="G895" s="262"/>
      <c r="I895">
        <v>885</v>
      </c>
      <c r="J895" t="e">
        <v>#REF!</v>
      </c>
    </row>
    <row r="896" spans="4:10" ht="14.4" x14ac:dyDescent="0.3">
      <c r="D896" s="262"/>
      <c r="E896">
        <v>886</v>
      </c>
      <c r="F896" t="e">
        <v>#REF!</v>
      </c>
      <c r="G896" s="262"/>
      <c r="I896">
        <v>886</v>
      </c>
      <c r="J896" t="e">
        <v>#REF!</v>
      </c>
    </row>
    <row r="897" spans="4:10" ht="14.4" x14ac:dyDescent="0.3">
      <c r="D897" s="262"/>
      <c r="E897">
        <v>887</v>
      </c>
      <c r="F897" t="e">
        <v>#REF!</v>
      </c>
      <c r="G897" s="262"/>
      <c r="I897">
        <v>887</v>
      </c>
      <c r="J897" t="e">
        <v>#REF!</v>
      </c>
    </row>
    <row r="898" spans="4:10" ht="14.4" x14ac:dyDescent="0.3">
      <c r="D898" s="262"/>
      <c r="E898">
        <v>888</v>
      </c>
      <c r="F898" t="e">
        <v>#REF!</v>
      </c>
      <c r="G898" s="262"/>
      <c r="I898">
        <v>888</v>
      </c>
      <c r="J898" t="e">
        <v>#REF!</v>
      </c>
    </row>
    <row r="899" spans="4:10" ht="14.4" x14ac:dyDescent="0.3">
      <c r="D899" s="262"/>
      <c r="E899">
        <v>889</v>
      </c>
      <c r="F899" t="e">
        <v>#REF!</v>
      </c>
      <c r="G899" s="262"/>
      <c r="I899">
        <v>889</v>
      </c>
      <c r="J899" t="e">
        <v>#REF!</v>
      </c>
    </row>
    <row r="900" spans="4:10" ht="14.4" x14ac:dyDescent="0.3">
      <c r="D900" s="262"/>
      <c r="E900">
        <v>890</v>
      </c>
      <c r="F900" t="e">
        <v>#REF!</v>
      </c>
      <c r="G900" s="262"/>
      <c r="I900">
        <v>890</v>
      </c>
      <c r="J900" t="e">
        <v>#REF!</v>
      </c>
    </row>
    <row r="901" spans="4:10" ht="14.4" x14ac:dyDescent="0.3">
      <c r="D901" s="262"/>
      <c r="E901">
        <v>891</v>
      </c>
      <c r="F901" t="e">
        <v>#REF!</v>
      </c>
      <c r="G901" s="262"/>
      <c r="I901">
        <v>891</v>
      </c>
      <c r="J901" t="e">
        <v>#REF!</v>
      </c>
    </row>
    <row r="902" spans="4:10" ht="14.4" x14ac:dyDescent="0.3">
      <c r="D902" s="262"/>
      <c r="E902">
        <v>892</v>
      </c>
      <c r="F902" t="e">
        <v>#REF!</v>
      </c>
      <c r="G902" s="262"/>
      <c r="I902">
        <v>892</v>
      </c>
      <c r="J902" t="e">
        <v>#REF!</v>
      </c>
    </row>
    <row r="903" spans="4:10" ht="14.4" x14ac:dyDescent="0.3">
      <c r="D903" s="262"/>
      <c r="E903">
        <v>893</v>
      </c>
      <c r="F903" t="e">
        <v>#REF!</v>
      </c>
      <c r="G903" s="262"/>
      <c r="I903">
        <v>893</v>
      </c>
      <c r="J903" t="e">
        <v>#REF!</v>
      </c>
    </row>
    <row r="904" spans="4:10" ht="14.4" x14ac:dyDescent="0.3">
      <c r="D904" s="262"/>
      <c r="E904">
        <v>894</v>
      </c>
      <c r="F904" t="e">
        <v>#REF!</v>
      </c>
      <c r="G904" s="262"/>
      <c r="I904">
        <v>894</v>
      </c>
      <c r="J904" t="e">
        <v>#REF!</v>
      </c>
    </row>
    <row r="905" spans="4:10" ht="14.4" x14ac:dyDescent="0.3">
      <c r="D905" s="262"/>
      <c r="E905">
        <v>895</v>
      </c>
      <c r="F905" t="e">
        <v>#REF!</v>
      </c>
      <c r="G905" s="262"/>
      <c r="I905">
        <v>895</v>
      </c>
      <c r="J905" t="e">
        <v>#REF!</v>
      </c>
    </row>
    <row r="906" spans="4:10" ht="14.4" x14ac:dyDescent="0.3">
      <c r="D906" s="262"/>
      <c r="E906">
        <v>896</v>
      </c>
      <c r="F906" t="e">
        <v>#REF!</v>
      </c>
      <c r="G906" s="262"/>
      <c r="I906">
        <v>896</v>
      </c>
      <c r="J906" t="e">
        <v>#REF!</v>
      </c>
    </row>
    <row r="907" spans="4:10" ht="14.4" x14ac:dyDescent="0.3">
      <c r="D907" s="262"/>
      <c r="E907">
        <v>897</v>
      </c>
      <c r="F907" t="e">
        <v>#REF!</v>
      </c>
      <c r="G907" s="262"/>
      <c r="I907">
        <v>897</v>
      </c>
      <c r="J907" t="e">
        <v>#REF!</v>
      </c>
    </row>
    <row r="908" spans="4:10" ht="14.4" x14ac:dyDescent="0.3">
      <c r="D908" s="262"/>
      <c r="E908">
        <v>898</v>
      </c>
      <c r="F908" t="e">
        <v>#REF!</v>
      </c>
      <c r="G908" s="262"/>
      <c r="I908">
        <v>898</v>
      </c>
      <c r="J908" t="e">
        <v>#REF!</v>
      </c>
    </row>
    <row r="909" spans="4:10" ht="14.4" x14ac:dyDescent="0.3">
      <c r="D909" s="262"/>
      <c r="E909">
        <v>899</v>
      </c>
      <c r="F909" t="e">
        <v>#REF!</v>
      </c>
      <c r="G909" s="262"/>
      <c r="I909">
        <v>899</v>
      </c>
      <c r="J909" t="e">
        <v>#REF!</v>
      </c>
    </row>
    <row r="910" spans="4:10" ht="14.4" x14ac:dyDescent="0.3">
      <c r="D910" s="262"/>
      <c r="E910">
        <v>900</v>
      </c>
      <c r="F910" t="e">
        <v>#REF!</v>
      </c>
      <c r="G910" s="262"/>
      <c r="I910">
        <v>900</v>
      </c>
      <c r="J910" t="e">
        <v>#REF!</v>
      </c>
    </row>
    <row r="911" spans="4:10" ht="14.4" x14ac:dyDescent="0.3">
      <c r="D911" s="262"/>
      <c r="E911">
        <v>901</v>
      </c>
      <c r="F911" t="e">
        <v>#REF!</v>
      </c>
      <c r="G911" s="262"/>
      <c r="I911">
        <v>901</v>
      </c>
      <c r="J911" t="e">
        <v>#REF!</v>
      </c>
    </row>
    <row r="912" spans="4:10" ht="14.4" x14ac:dyDescent="0.3">
      <c r="D912" s="262"/>
      <c r="E912">
        <v>902</v>
      </c>
      <c r="F912" t="e">
        <v>#REF!</v>
      </c>
      <c r="G912" s="262"/>
      <c r="I912">
        <v>902</v>
      </c>
      <c r="J912" t="e">
        <v>#REF!</v>
      </c>
    </row>
    <row r="913" spans="4:10" ht="14.4" x14ac:dyDescent="0.3">
      <c r="D913" s="262"/>
      <c r="E913">
        <v>903</v>
      </c>
      <c r="F913" t="e">
        <v>#REF!</v>
      </c>
      <c r="G913" s="262"/>
      <c r="I913">
        <v>903</v>
      </c>
      <c r="J913" t="e">
        <v>#REF!</v>
      </c>
    </row>
    <row r="914" spans="4:10" ht="14.4" x14ac:dyDescent="0.3">
      <c r="D914" s="262"/>
      <c r="E914">
        <v>904</v>
      </c>
      <c r="F914" t="e">
        <v>#REF!</v>
      </c>
      <c r="G914" s="262"/>
      <c r="I914">
        <v>904</v>
      </c>
      <c r="J914" t="e">
        <v>#REF!</v>
      </c>
    </row>
    <row r="915" spans="4:10" ht="14.4" x14ac:dyDescent="0.3">
      <c r="D915" s="262"/>
      <c r="E915">
        <v>905</v>
      </c>
      <c r="F915" t="e">
        <v>#REF!</v>
      </c>
      <c r="G915" s="262"/>
      <c r="I915">
        <v>905</v>
      </c>
      <c r="J915" t="e">
        <v>#REF!</v>
      </c>
    </row>
    <row r="916" spans="4:10" ht="14.4" x14ac:dyDescent="0.3">
      <c r="D916" s="262"/>
      <c r="E916">
        <v>906</v>
      </c>
      <c r="F916" t="e">
        <v>#REF!</v>
      </c>
      <c r="G916" s="262"/>
      <c r="I916">
        <v>906</v>
      </c>
      <c r="J916" t="e">
        <v>#REF!</v>
      </c>
    </row>
    <row r="917" spans="4:10" ht="14.4" x14ac:dyDescent="0.3">
      <c r="D917" s="262"/>
      <c r="E917">
        <v>907</v>
      </c>
      <c r="F917" t="e">
        <v>#REF!</v>
      </c>
      <c r="G917" s="262"/>
      <c r="I917">
        <v>907</v>
      </c>
      <c r="J917" t="e">
        <v>#REF!</v>
      </c>
    </row>
    <row r="918" spans="4:10" ht="14.4" x14ac:dyDescent="0.3">
      <c r="D918" s="262"/>
      <c r="E918">
        <v>908</v>
      </c>
      <c r="F918" t="e">
        <v>#REF!</v>
      </c>
      <c r="G918" s="262"/>
      <c r="I918">
        <v>908</v>
      </c>
      <c r="J918" t="e">
        <v>#REF!</v>
      </c>
    </row>
    <row r="919" spans="4:10" ht="14.4" x14ac:dyDescent="0.3">
      <c r="D919" s="262"/>
      <c r="E919">
        <v>909</v>
      </c>
      <c r="F919" t="e">
        <v>#REF!</v>
      </c>
      <c r="G919" s="262"/>
      <c r="I919">
        <v>909</v>
      </c>
      <c r="J919" t="e">
        <v>#REF!</v>
      </c>
    </row>
    <row r="920" spans="4:10" ht="14.4" x14ac:dyDescent="0.3">
      <c r="D920" s="262"/>
      <c r="E920">
        <v>910</v>
      </c>
      <c r="F920" t="e">
        <v>#REF!</v>
      </c>
      <c r="G920" s="262"/>
      <c r="I920">
        <v>910</v>
      </c>
      <c r="J920" t="e">
        <v>#REF!</v>
      </c>
    </row>
    <row r="921" spans="4:10" ht="14.4" x14ac:dyDescent="0.3">
      <c r="D921" s="262"/>
      <c r="E921">
        <v>911</v>
      </c>
      <c r="F921" t="e">
        <v>#REF!</v>
      </c>
      <c r="G921" s="262"/>
      <c r="I921">
        <v>911</v>
      </c>
      <c r="J921" t="e">
        <v>#REF!</v>
      </c>
    </row>
    <row r="922" spans="4:10" ht="14.4" x14ac:dyDescent="0.3">
      <c r="D922" s="262"/>
      <c r="E922">
        <v>912</v>
      </c>
      <c r="F922" t="e">
        <v>#REF!</v>
      </c>
      <c r="G922" s="262"/>
      <c r="I922">
        <v>912</v>
      </c>
      <c r="J922" t="e">
        <v>#REF!</v>
      </c>
    </row>
    <row r="923" spans="4:10" ht="14.4" x14ac:dyDescent="0.3">
      <c r="D923" s="262"/>
      <c r="E923">
        <v>913</v>
      </c>
      <c r="F923" t="e">
        <v>#REF!</v>
      </c>
      <c r="G923" s="262"/>
      <c r="I923">
        <v>913</v>
      </c>
      <c r="J923" t="e">
        <v>#REF!</v>
      </c>
    </row>
    <row r="924" spans="4:10" ht="14.4" x14ac:dyDescent="0.3">
      <c r="D924" s="262"/>
      <c r="E924">
        <v>914</v>
      </c>
      <c r="F924" t="e">
        <v>#REF!</v>
      </c>
      <c r="G924" s="262"/>
      <c r="I924">
        <v>914</v>
      </c>
      <c r="J924" t="e">
        <v>#REF!</v>
      </c>
    </row>
    <row r="925" spans="4:10" ht="14.4" x14ac:dyDescent="0.3">
      <c r="D925" s="262"/>
      <c r="E925">
        <v>915</v>
      </c>
      <c r="F925" t="e">
        <v>#REF!</v>
      </c>
      <c r="G925" s="262"/>
      <c r="I925">
        <v>915</v>
      </c>
      <c r="J925" t="e">
        <v>#REF!</v>
      </c>
    </row>
    <row r="926" spans="4:10" ht="14.4" x14ac:dyDescent="0.3">
      <c r="D926" s="262"/>
      <c r="E926">
        <v>916</v>
      </c>
      <c r="F926" t="e">
        <v>#REF!</v>
      </c>
      <c r="G926" s="262"/>
      <c r="I926">
        <v>916</v>
      </c>
      <c r="J926" t="e">
        <v>#REF!</v>
      </c>
    </row>
    <row r="927" spans="4:10" ht="14.4" x14ac:dyDescent="0.3">
      <c r="D927" s="262"/>
      <c r="E927">
        <v>917</v>
      </c>
      <c r="F927" t="e">
        <v>#REF!</v>
      </c>
      <c r="G927" s="262"/>
      <c r="I927">
        <v>917</v>
      </c>
      <c r="J927" t="e">
        <v>#REF!</v>
      </c>
    </row>
    <row r="928" spans="4:10" ht="14.4" x14ac:dyDescent="0.3">
      <c r="D928" s="262"/>
      <c r="E928">
        <v>918</v>
      </c>
      <c r="F928" t="e">
        <v>#REF!</v>
      </c>
      <c r="G928" s="262"/>
      <c r="I928">
        <v>918</v>
      </c>
      <c r="J928" t="e">
        <v>#REF!</v>
      </c>
    </row>
    <row r="929" spans="4:10" ht="14.4" x14ac:dyDescent="0.3">
      <c r="D929" s="262"/>
      <c r="E929">
        <v>919</v>
      </c>
      <c r="F929" t="e">
        <v>#REF!</v>
      </c>
      <c r="G929" s="262"/>
      <c r="I929">
        <v>919</v>
      </c>
      <c r="J929" t="e">
        <v>#REF!</v>
      </c>
    </row>
    <row r="930" spans="4:10" ht="14.4" x14ac:dyDescent="0.3">
      <c r="D930" s="262"/>
      <c r="E930">
        <v>920</v>
      </c>
      <c r="F930" t="e">
        <v>#REF!</v>
      </c>
      <c r="G930" s="262"/>
      <c r="I930">
        <v>920</v>
      </c>
      <c r="J930" t="e">
        <v>#REF!</v>
      </c>
    </row>
    <row r="931" spans="4:10" ht="14.4" x14ac:dyDescent="0.3">
      <c r="D931" s="262"/>
      <c r="E931">
        <v>921</v>
      </c>
      <c r="F931" t="e">
        <v>#REF!</v>
      </c>
      <c r="G931" s="262"/>
      <c r="I931">
        <v>921</v>
      </c>
      <c r="J931" t="e">
        <v>#REF!</v>
      </c>
    </row>
    <row r="932" spans="4:10" ht="14.4" x14ac:dyDescent="0.3">
      <c r="D932" s="262"/>
      <c r="E932">
        <v>922</v>
      </c>
      <c r="F932" t="e">
        <v>#REF!</v>
      </c>
      <c r="G932" s="262"/>
      <c r="I932">
        <v>922</v>
      </c>
      <c r="J932" t="e">
        <v>#REF!</v>
      </c>
    </row>
    <row r="933" spans="4:10" ht="14.4" x14ac:dyDescent="0.3">
      <c r="D933" s="262"/>
      <c r="E933">
        <v>923</v>
      </c>
      <c r="F933" t="e">
        <v>#REF!</v>
      </c>
      <c r="G933" s="262"/>
      <c r="I933">
        <v>923</v>
      </c>
      <c r="J933" t="e">
        <v>#REF!</v>
      </c>
    </row>
    <row r="934" spans="4:10" ht="14.4" x14ac:dyDescent="0.3">
      <c r="D934" s="262"/>
      <c r="E934">
        <v>924</v>
      </c>
      <c r="F934" t="e">
        <v>#REF!</v>
      </c>
      <c r="G934" s="262"/>
      <c r="I934">
        <v>924</v>
      </c>
      <c r="J934" t="e">
        <v>#REF!</v>
      </c>
    </row>
    <row r="935" spans="4:10" ht="14.4" x14ac:dyDescent="0.3">
      <c r="D935" s="262"/>
      <c r="E935">
        <v>925</v>
      </c>
      <c r="F935" t="e">
        <v>#REF!</v>
      </c>
      <c r="G935" s="262"/>
      <c r="I935">
        <v>925</v>
      </c>
      <c r="J935" t="e">
        <v>#REF!</v>
      </c>
    </row>
    <row r="936" spans="4:10" ht="14.4" x14ac:dyDescent="0.3">
      <c r="D936" s="262"/>
      <c r="E936">
        <v>926</v>
      </c>
      <c r="F936" t="e">
        <v>#REF!</v>
      </c>
      <c r="G936" s="262"/>
      <c r="I936">
        <v>926</v>
      </c>
      <c r="J936" t="e">
        <v>#REF!</v>
      </c>
    </row>
    <row r="937" spans="4:10" ht="14.4" x14ac:dyDescent="0.3">
      <c r="D937" s="262"/>
      <c r="E937">
        <v>927</v>
      </c>
      <c r="F937" t="e">
        <v>#REF!</v>
      </c>
      <c r="G937" s="262"/>
      <c r="I937">
        <v>927</v>
      </c>
      <c r="J937" t="e">
        <v>#REF!</v>
      </c>
    </row>
    <row r="938" spans="4:10" ht="14.4" x14ac:dyDescent="0.3">
      <c r="D938" s="262"/>
      <c r="E938">
        <v>928</v>
      </c>
      <c r="F938" t="e">
        <v>#REF!</v>
      </c>
      <c r="G938" s="262"/>
      <c r="I938">
        <v>928</v>
      </c>
      <c r="J938" t="e">
        <v>#REF!</v>
      </c>
    </row>
    <row r="939" spans="4:10" ht="14.4" x14ac:dyDescent="0.3">
      <c r="D939" s="262"/>
      <c r="E939">
        <v>929</v>
      </c>
      <c r="F939" t="e">
        <v>#REF!</v>
      </c>
      <c r="G939" s="262"/>
      <c r="I939">
        <v>929</v>
      </c>
      <c r="J939" t="e">
        <v>#REF!</v>
      </c>
    </row>
    <row r="940" spans="4:10" ht="14.4" x14ac:dyDescent="0.3">
      <c r="D940" s="262"/>
      <c r="E940">
        <v>930</v>
      </c>
      <c r="F940" t="e">
        <v>#REF!</v>
      </c>
      <c r="G940" s="262"/>
      <c r="I940">
        <v>930</v>
      </c>
      <c r="J940" t="e">
        <v>#REF!</v>
      </c>
    </row>
    <row r="941" spans="4:10" ht="14.4" x14ac:dyDescent="0.3">
      <c r="D941" s="262"/>
      <c r="E941">
        <v>931</v>
      </c>
      <c r="F941" t="e">
        <v>#REF!</v>
      </c>
      <c r="G941" s="262"/>
      <c r="I941">
        <v>931</v>
      </c>
      <c r="J941" t="e">
        <v>#REF!</v>
      </c>
    </row>
    <row r="942" spans="4:10" ht="14.4" x14ac:dyDescent="0.3">
      <c r="D942" s="262"/>
      <c r="E942">
        <v>932</v>
      </c>
      <c r="F942" t="e">
        <v>#REF!</v>
      </c>
      <c r="G942" s="262"/>
      <c r="I942">
        <v>932</v>
      </c>
      <c r="J942" t="e">
        <v>#REF!</v>
      </c>
    </row>
    <row r="943" spans="4:10" ht="14.4" x14ac:dyDescent="0.3">
      <c r="D943" s="262"/>
      <c r="E943">
        <v>933</v>
      </c>
      <c r="F943" t="e">
        <v>#REF!</v>
      </c>
      <c r="G943" s="262"/>
      <c r="I943">
        <v>933</v>
      </c>
      <c r="J943" t="e">
        <v>#REF!</v>
      </c>
    </row>
    <row r="944" spans="4:10" ht="14.4" x14ac:dyDescent="0.3">
      <c r="D944" s="262"/>
      <c r="E944">
        <v>934</v>
      </c>
      <c r="F944" t="e">
        <v>#REF!</v>
      </c>
      <c r="G944" s="262"/>
      <c r="I944">
        <v>934</v>
      </c>
      <c r="J944" t="e">
        <v>#REF!</v>
      </c>
    </row>
    <row r="945" spans="4:10" ht="14.4" x14ac:dyDescent="0.3">
      <c r="D945" s="262"/>
      <c r="E945">
        <v>935</v>
      </c>
      <c r="F945" t="e">
        <v>#REF!</v>
      </c>
      <c r="G945" s="262"/>
      <c r="I945">
        <v>935</v>
      </c>
      <c r="J945" t="e">
        <v>#REF!</v>
      </c>
    </row>
    <row r="946" spans="4:10" ht="14.4" x14ac:dyDescent="0.3">
      <c r="D946" s="262"/>
      <c r="E946">
        <v>936</v>
      </c>
      <c r="F946" t="e">
        <v>#REF!</v>
      </c>
      <c r="G946" s="262"/>
      <c r="I946">
        <v>936</v>
      </c>
      <c r="J946" t="e">
        <v>#REF!</v>
      </c>
    </row>
    <row r="947" spans="4:10" ht="14.4" x14ac:dyDescent="0.3">
      <c r="D947" s="262"/>
      <c r="E947">
        <v>937</v>
      </c>
      <c r="F947" t="e">
        <v>#REF!</v>
      </c>
      <c r="G947" s="262"/>
      <c r="I947">
        <v>937</v>
      </c>
      <c r="J947" t="e">
        <v>#REF!</v>
      </c>
    </row>
    <row r="948" spans="4:10" ht="14.4" x14ac:dyDescent="0.3">
      <c r="D948" s="262"/>
      <c r="E948">
        <v>938</v>
      </c>
      <c r="F948" t="e">
        <v>#REF!</v>
      </c>
      <c r="G948" s="262"/>
      <c r="I948">
        <v>938</v>
      </c>
      <c r="J948" t="e">
        <v>#REF!</v>
      </c>
    </row>
    <row r="949" spans="4:10" ht="14.4" x14ac:dyDescent="0.3">
      <c r="D949" s="262"/>
      <c r="E949">
        <v>939</v>
      </c>
      <c r="F949" t="e">
        <v>#REF!</v>
      </c>
      <c r="G949" s="262"/>
      <c r="I949">
        <v>939</v>
      </c>
      <c r="J949" t="e">
        <v>#REF!</v>
      </c>
    </row>
    <row r="950" spans="4:10" ht="14.4" x14ac:dyDescent="0.3">
      <c r="D950" s="262"/>
      <c r="E950">
        <v>940</v>
      </c>
      <c r="F950" t="e">
        <v>#REF!</v>
      </c>
      <c r="G950" s="262"/>
      <c r="I950">
        <v>940</v>
      </c>
      <c r="J950" t="e">
        <v>#REF!</v>
      </c>
    </row>
    <row r="951" spans="4:10" ht="14.4" x14ac:dyDescent="0.3">
      <c r="D951" s="262"/>
      <c r="E951">
        <v>941</v>
      </c>
      <c r="F951" t="e">
        <v>#REF!</v>
      </c>
      <c r="G951" s="262"/>
      <c r="I951">
        <v>941</v>
      </c>
      <c r="J951" t="e">
        <v>#REF!</v>
      </c>
    </row>
    <row r="952" spans="4:10" ht="14.4" x14ac:dyDescent="0.3">
      <c r="D952" s="262"/>
      <c r="E952">
        <v>942</v>
      </c>
      <c r="F952" t="e">
        <v>#REF!</v>
      </c>
      <c r="G952" s="262"/>
      <c r="I952">
        <v>942</v>
      </c>
      <c r="J952" t="e">
        <v>#REF!</v>
      </c>
    </row>
    <row r="953" spans="4:10" ht="14.4" x14ac:dyDescent="0.3">
      <c r="D953" s="262"/>
      <c r="E953">
        <v>943</v>
      </c>
      <c r="F953" t="e">
        <v>#REF!</v>
      </c>
      <c r="G953" s="262"/>
      <c r="I953">
        <v>943</v>
      </c>
      <c r="J953" t="e">
        <v>#REF!</v>
      </c>
    </row>
    <row r="954" spans="4:10" ht="14.4" x14ac:dyDescent="0.3">
      <c r="D954" s="262"/>
      <c r="E954">
        <v>944</v>
      </c>
      <c r="F954" t="e">
        <v>#REF!</v>
      </c>
      <c r="G954" s="262"/>
      <c r="I954">
        <v>944</v>
      </c>
      <c r="J954" t="e">
        <v>#REF!</v>
      </c>
    </row>
    <row r="955" spans="4:10" ht="14.4" x14ac:dyDescent="0.3">
      <c r="D955" s="262"/>
      <c r="E955">
        <v>945</v>
      </c>
      <c r="F955" t="e">
        <v>#REF!</v>
      </c>
      <c r="G955" s="262"/>
      <c r="I955">
        <v>945</v>
      </c>
      <c r="J955" t="e">
        <v>#REF!</v>
      </c>
    </row>
    <row r="956" spans="4:10" ht="14.4" x14ac:dyDescent="0.3">
      <c r="D956" s="262"/>
      <c r="E956">
        <v>946</v>
      </c>
      <c r="F956" t="e">
        <v>#REF!</v>
      </c>
      <c r="G956" s="262"/>
      <c r="I956">
        <v>946</v>
      </c>
      <c r="J956" t="e">
        <v>#REF!</v>
      </c>
    </row>
    <row r="957" spans="4:10" ht="14.4" x14ac:dyDescent="0.3">
      <c r="D957" s="262"/>
      <c r="E957">
        <v>947</v>
      </c>
      <c r="F957" t="e">
        <v>#REF!</v>
      </c>
      <c r="G957" s="262"/>
      <c r="I957">
        <v>947</v>
      </c>
      <c r="J957" t="e">
        <v>#REF!</v>
      </c>
    </row>
    <row r="958" spans="4:10" ht="14.4" x14ac:dyDescent="0.3">
      <c r="D958" s="262"/>
      <c r="E958">
        <v>948</v>
      </c>
      <c r="F958" t="e">
        <v>#REF!</v>
      </c>
      <c r="G958" s="262"/>
      <c r="I958">
        <v>948</v>
      </c>
      <c r="J958" t="e">
        <v>#REF!</v>
      </c>
    </row>
    <row r="959" spans="4:10" ht="14.4" x14ac:dyDescent="0.3">
      <c r="D959" s="262"/>
      <c r="E959">
        <v>949</v>
      </c>
      <c r="F959" t="e">
        <v>#REF!</v>
      </c>
      <c r="G959" s="262"/>
      <c r="I959">
        <v>949</v>
      </c>
      <c r="J959" t="e">
        <v>#REF!</v>
      </c>
    </row>
    <row r="960" spans="4:10" ht="14.4" x14ac:dyDescent="0.3">
      <c r="D960" s="262"/>
      <c r="E960">
        <v>950</v>
      </c>
      <c r="F960" t="e">
        <v>#REF!</v>
      </c>
      <c r="G960" s="262"/>
      <c r="I960">
        <v>950</v>
      </c>
      <c r="J960" t="e">
        <v>#REF!</v>
      </c>
    </row>
    <row r="961" spans="4:10" ht="14.4" x14ac:dyDescent="0.3">
      <c r="D961" s="262"/>
      <c r="E961">
        <v>951</v>
      </c>
      <c r="F961" t="e">
        <v>#REF!</v>
      </c>
      <c r="G961" s="262"/>
      <c r="I961">
        <v>951</v>
      </c>
      <c r="J961" t="e">
        <v>#REF!</v>
      </c>
    </row>
    <row r="962" spans="4:10" ht="14.4" x14ac:dyDescent="0.3">
      <c r="D962" s="262"/>
      <c r="E962">
        <v>952</v>
      </c>
      <c r="F962" t="e">
        <v>#REF!</v>
      </c>
      <c r="G962" s="262"/>
      <c r="I962">
        <v>952</v>
      </c>
      <c r="J962" t="e">
        <v>#REF!</v>
      </c>
    </row>
    <row r="963" spans="4:10" ht="14.4" x14ac:dyDescent="0.3">
      <c r="D963" s="262"/>
      <c r="E963">
        <v>953</v>
      </c>
      <c r="F963" t="e">
        <v>#REF!</v>
      </c>
      <c r="G963" s="262"/>
      <c r="I963">
        <v>953</v>
      </c>
      <c r="J963" t="e">
        <v>#REF!</v>
      </c>
    </row>
    <row r="964" spans="4:10" ht="14.4" x14ac:dyDescent="0.3">
      <c r="D964" s="262"/>
      <c r="E964">
        <v>954</v>
      </c>
      <c r="F964" t="e">
        <v>#REF!</v>
      </c>
      <c r="G964" s="262"/>
      <c r="I964">
        <v>954</v>
      </c>
      <c r="J964" t="e">
        <v>#REF!</v>
      </c>
    </row>
    <row r="965" spans="4:10" ht="14.4" x14ac:dyDescent="0.3">
      <c r="D965" s="262"/>
      <c r="E965">
        <v>955</v>
      </c>
      <c r="F965" t="e">
        <v>#REF!</v>
      </c>
      <c r="G965" s="262"/>
      <c r="I965">
        <v>955</v>
      </c>
      <c r="J965" t="e">
        <v>#REF!</v>
      </c>
    </row>
    <row r="966" spans="4:10" ht="14.4" x14ac:dyDescent="0.3">
      <c r="D966" s="262"/>
      <c r="E966">
        <v>956</v>
      </c>
      <c r="F966" t="e">
        <v>#REF!</v>
      </c>
      <c r="G966" s="262"/>
      <c r="I966">
        <v>956</v>
      </c>
      <c r="J966" t="e">
        <v>#REF!</v>
      </c>
    </row>
    <row r="967" spans="4:10" ht="14.4" x14ac:dyDescent="0.3">
      <c r="D967" s="262"/>
      <c r="E967">
        <v>957</v>
      </c>
      <c r="F967" t="e">
        <v>#REF!</v>
      </c>
      <c r="G967" s="262"/>
      <c r="I967">
        <v>957</v>
      </c>
      <c r="J967" t="e">
        <v>#REF!</v>
      </c>
    </row>
    <row r="968" spans="4:10" ht="14.4" x14ac:dyDescent="0.3">
      <c r="D968" s="262"/>
      <c r="E968">
        <v>958</v>
      </c>
      <c r="F968" t="e">
        <v>#REF!</v>
      </c>
      <c r="G968" s="262"/>
      <c r="I968">
        <v>958</v>
      </c>
      <c r="J968" t="e">
        <v>#REF!</v>
      </c>
    </row>
    <row r="969" spans="4:10" ht="14.4" x14ac:dyDescent="0.3">
      <c r="D969" s="262"/>
      <c r="E969">
        <v>959</v>
      </c>
      <c r="F969" t="e">
        <v>#REF!</v>
      </c>
      <c r="G969" s="262"/>
      <c r="I969">
        <v>959</v>
      </c>
      <c r="J969" t="e">
        <v>#REF!</v>
      </c>
    </row>
    <row r="970" spans="4:10" ht="14.4" x14ac:dyDescent="0.3">
      <c r="D970" s="262"/>
      <c r="E970">
        <v>960</v>
      </c>
      <c r="F970" t="e">
        <v>#REF!</v>
      </c>
      <c r="G970" s="262"/>
      <c r="I970">
        <v>960</v>
      </c>
      <c r="J970" t="e">
        <v>#REF!</v>
      </c>
    </row>
    <row r="971" spans="4:10" ht="14.4" x14ac:dyDescent="0.3">
      <c r="D971" s="262"/>
      <c r="E971">
        <v>961</v>
      </c>
      <c r="F971" t="e">
        <v>#REF!</v>
      </c>
      <c r="G971" s="262"/>
      <c r="I971">
        <v>961</v>
      </c>
      <c r="J971" t="e">
        <v>#REF!</v>
      </c>
    </row>
    <row r="972" spans="4:10" ht="14.4" x14ac:dyDescent="0.3">
      <c r="D972" s="262"/>
      <c r="E972">
        <v>962</v>
      </c>
      <c r="F972" t="e">
        <v>#REF!</v>
      </c>
      <c r="G972" s="262"/>
      <c r="I972">
        <v>962</v>
      </c>
      <c r="J972" t="e">
        <v>#REF!</v>
      </c>
    </row>
    <row r="973" spans="4:10" ht="14.4" x14ac:dyDescent="0.3">
      <c r="D973" s="262"/>
      <c r="E973">
        <v>963</v>
      </c>
      <c r="F973" t="e">
        <v>#REF!</v>
      </c>
      <c r="G973" s="262"/>
      <c r="I973">
        <v>963</v>
      </c>
      <c r="J973" t="e">
        <v>#REF!</v>
      </c>
    </row>
    <row r="974" spans="4:10" ht="14.4" x14ac:dyDescent="0.3">
      <c r="D974" s="262"/>
      <c r="E974">
        <v>964</v>
      </c>
      <c r="F974" t="e">
        <v>#REF!</v>
      </c>
      <c r="G974" s="262"/>
      <c r="I974">
        <v>964</v>
      </c>
      <c r="J974" t="e">
        <v>#REF!</v>
      </c>
    </row>
    <row r="975" spans="4:10" ht="14.4" x14ac:dyDescent="0.3">
      <c r="D975" s="262"/>
      <c r="E975">
        <v>965</v>
      </c>
      <c r="F975" t="e">
        <v>#REF!</v>
      </c>
      <c r="G975" s="262"/>
      <c r="I975">
        <v>965</v>
      </c>
      <c r="J975" t="e">
        <v>#REF!</v>
      </c>
    </row>
    <row r="976" spans="4:10" ht="14.4" x14ac:dyDescent="0.3">
      <c r="D976" s="262"/>
      <c r="E976">
        <v>966</v>
      </c>
      <c r="F976" t="e">
        <v>#REF!</v>
      </c>
      <c r="G976" s="262"/>
      <c r="I976">
        <v>966</v>
      </c>
      <c r="J976" t="e">
        <v>#REF!</v>
      </c>
    </row>
    <row r="977" spans="4:10" ht="14.4" x14ac:dyDescent="0.3">
      <c r="D977" s="262"/>
      <c r="E977">
        <v>967</v>
      </c>
      <c r="F977" t="e">
        <v>#REF!</v>
      </c>
      <c r="G977" s="262"/>
      <c r="I977">
        <v>967</v>
      </c>
      <c r="J977" t="e">
        <v>#REF!</v>
      </c>
    </row>
    <row r="978" spans="4:10" ht="14.4" x14ac:dyDescent="0.3">
      <c r="D978" s="262"/>
      <c r="E978">
        <v>968</v>
      </c>
      <c r="F978" t="e">
        <v>#REF!</v>
      </c>
      <c r="G978" s="262"/>
      <c r="I978">
        <v>968</v>
      </c>
      <c r="J978" t="e">
        <v>#REF!</v>
      </c>
    </row>
    <row r="979" spans="4:10" ht="14.4" x14ac:dyDescent="0.3">
      <c r="D979" s="262"/>
      <c r="E979">
        <v>969</v>
      </c>
      <c r="F979" t="e">
        <v>#REF!</v>
      </c>
      <c r="G979" s="262"/>
      <c r="I979">
        <v>969</v>
      </c>
      <c r="J979" t="e">
        <v>#REF!</v>
      </c>
    </row>
    <row r="980" spans="4:10" ht="14.4" x14ac:dyDescent="0.3">
      <c r="D980" s="262"/>
      <c r="E980">
        <v>970</v>
      </c>
      <c r="F980" t="e">
        <v>#REF!</v>
      </c>
      <c r="G980" s="262"/>
      <c r="I980">
        <v>970</v>
      </c>
      <c r="J980" t="e">
        <v>#REF!</v>
      </c>
    </row>
    <row r="981" spans="4:10" ht="14.4" x14ac:dyDescent="0.3">
      <c r="D981" s="262"/>
      <c r="E981">
        <v>971</v>
      </c>
      <c r="F981" t="e">
        <v>#REF!</v>
      </c>
      <c r="G981" s="262"/>
      <c r="I981">
        <v>971</v>
      </c>
      <c r="J981" t="e">
        <v>#REF!</v>
      </c>
    </row>
    <row r="982" spans="4:10" ht="14.4" x14ac:dyDescent="0.3">
      <c r="D982" s="262"/>
      <c r="E982">
        <v>972</v>
      </c>
      <c r="F982" t="e">
        <v>#REF!</v>
      </c>
      <c r="G982" s="262"/>
      <c r="I982">
        <v>972</v>
      </c>
      <c r="J982" t="e">
        <v>#REF!</v>
      </c>
    </row>
    <row r="983" spans="4:10" ht="14.4" x14ac:dyDescent="0.3">
      <c r="D983" s="262"/>
      <c r="E983">
        <v>973</v>
      </c>
      <c r="F983" t="e">
        <v>#REF!</v>
      </c>
      <c r="G983" s="262"/>
      <c r="I983">
        <v>973</v>
      </c>
      <c r="J983" t="e">
        <v>#REF!</v>
      </c>
    </row>
    <row r="984" spans="4:10" ht="14.4" x14ac:dyDescent="0.3">
      <c r="D984" s="262"/>
      <c r="E984">
        <v>974</v>
      </c>
      <c r="F984" t="e">
        <v>#REF!</v>
      </c>
      <c r="G984" s="262"/>
      <c r="I984">
        <v>974</v>
      </c>
      <c r="J984" t="e">
        <v>#REF!</v>
      </c>
    </row>
    <row r="985" spans="4:10" ht="14.4" x14ac:dyDescent="0.3">
      <c r="D985" s="262"/>
      <c r="E985">
        <v>975</v>
      </c>
      <c r="F985" t="e">
        <v>#REF!</v>
      </c>
      <c r="G985" s="262"/>
      <c r="I985">
        <v>975</v>
      </c>
      <c r="J985" t="e">
        <v>#REF!</v>
      </c>
    </row>
    <row r="986" spans="4:10" ht="14.4" x14ac:dyDescent="0.3">
      <c r="D986" s="262"/>
      <c r="E986">
        <v>976</v>
      </c>
      <c r="F986" t="e">
        <v>#REF!</v>
      </c>
      <c r="G986" s="262"/>
      <c r="I986">
        <v>976</v>
      </c>
      <c r="J986" t="e">
        <v>#REF!</v>
      </c>
    </row>
    <row r="987" spans="4:10" ht="14.4" x14ac:dyDescent="0.3">
      <c r="D987" s="262"/>
      <c r="E987">
        <v>977</v>
      </c>
      <c r="F987" t="e">
        <v>#REF!</v>
      </c>
      <c r="G987" s="262"/>
      <c r="I987">
        <v>977</v>
      </c>
      <c r="J987" t="e">
        <v>#REF!</v>
      </c>
    </row>
    <row r="988" spans="4:10" ht="14.4" x14ac:dyDescent="0.3">
      <c r="D988" s="262"/>
      <c r="E988">
        <v>978</v>
      </c>
      <c r="F988" t="e">
        <v>#REF!</v>
      </c>
      <c r="G988" s="262"/>
      <c r="I988">
        <v>978</v>
      </c>
      <c r="J988" t="e">
        <v>#REF!</v>
      </c>
    </row>
    <row r="989" spans="4:10" ht="14.4" x14ac:dyDescent="0.3">
      <c r="D989" s="262"/>
      <c r="E989">
        <v>979</v>
      </c>
      <c r="F989" t="e">
        <v>#REF!</v>
      </c>
      <c r="G989" s="262"/>
      <c r="I989">
        <v>979</v>
      </c>
      <c r="J989" t="e">
        <v>#REF!</v>
      </c>
    </row>
    <row r="990" spans="4:10" ht="14.4" x14ac:dyDescent="0.3">
      <c r="D990" s="262"/>
      <c r="E990">
        <v>980</v>
      </c>
      <c r="F990" t="e">
        <v>#REF!</v>
      </c>
      <c r="G990" s="262"/>
      <c r="I990">
        <v>980</v>
      </c>
      <c r="J990" t="e">
        <v>#REF!</v>
      </c>
    </row>
    <row r="991" spans="4:10" ht="14.4" x14ac:dyDescent="0.3">
      <c r="D991" s="262"/>
      <c r="E991">
        <v>981</v>
      </c>
      <c r="F991" t="e">
        <v>#REF!</v>
      </c>
      <c r="G991" s="262"/>
      <c r="I991">
        <v>981</v>
      </c>
      <c r="J991" t="e">
        <v>#REF!</v>
      </c>
    </row>
    <row r="992" spans="4:10" ht="14.4" x14ac:dyDescent="0.3">
      <c r="D992" s="262"/>
      <c r="E992">
        <v>982</v>
      </c>
      <c r="F992" t="e">
        <v>#REF!</v>
      </c>
      <c r="G992" s="262"/>
      <c r="I992">
        <v>982</v>
      </c>
      <c r="J992" t="e">
        <v>#REF!</v>
      </c>
    </row>
    <row r="993" spans="4:10" ht="14.4" x14ac:dyDescent="0.3">
      <c r="D993" s="262"/>
      <c r="E993">
        <v>983</v>
      </c>
      <c r="F993" t="e">
        <v>#REF!</v>
      </c>
      <c r="G993" s="262"/>
      <c r="I993">
        <v>983</v>
      </c>
      <c r="J993" t="e">
        <v>#REF!</v>
      </c>
    </row>
    <row r="994" spans="4:10" ht="14.4" x14ac:dyDescent="0.3">
      <c r="D994" s="262"/>
      <c r="E994">
        <v>984</v>
      </c>
      <c r="F994" t="e">
        <v>#REF!</v>
      </c>
      <c r="G994" s="262"/>
      <c r="I994">
        <v>984</v>
      </c>
      <c r="J994" t="e">
        <v>#REF!</v>
      </c>
    </row>
    <row r="995" spans="4:10" ht="14.4" x14ac:dyDescent="0.3">
      <c r="D995" s="262"/>
      <c r="E995">
        <v>985</v>
      </c>
      <c r="F995" t="e">
        <v>#REF!</v>
      </c>
      <c r="G995" s="262"/>
      <c r="I995">
        <v>985</v>
      </c>
      <c r="J995" t="e">
        <v>#REF!</v>
      </c>
    </row>
    <row r="996" spans="4:10" ht="14.4" x14ac:dyDescent="0.3">
      <c r="D996" s="262"/>
      <c r="E996">
        <v>986</v>
      </c>
      <c r="F996" t="e">
        <v>#REF!</v>
      </c>
      <c r="G996" s="262"/>
      <c r="I996">
        <v>986</v>
      </c>
      <c r="J996" t="e">
        <v>#REF!</v>
      </c>
    </row>
    <row r="997" spans="4:10" ht="14.4" x14ac:dyDescent="0.3">
      <c r="D997" s="262"/>
      <c r="E997">
        <v>987</v>
      </c>
      <c r="F997" t="e">
        <v>#REF!</v>
      </c>
      <c r="G997" s="262"/>
      <c r="I997">
        <v>987</v>
      </c>
      <c r="J997" t="e">
        <v>#REF!</v>
      </c>
    </row>
    <row r="998" spans="4:10" ht="14.4" x14ac:dyDescent="0.3">
      <c r="D998" s="262"/>
      <c r="E998">
        <v>988</v>
      </c>
      <c r="F998" t="e">
        <v>#REF!</v>
      </c>
      <c r="G998" s="262"/>
      <c r="I998">
        <v>988</v>
      </c>
      <c r="J998" t="e">
        <v>#REF!</v>
      </c>
    </row>
    <row r="999" spans="4:10" ht="14.4" x14ac:dyDescent="0.3">
      <c r="D999" s="262"/>
      <c r="E999">
        <v>989</v>
      </c>
      <c r="F999" t="e">
        <v>#REF!</v>
      </c>
      <c r="G999" s="262"/>
      <c r="I999">
        <v>989</v>
      </c>
      <c r="J999" t="e">
        <v>#REF!</v>
      </c>
    </row>
    <row r="1000" spans="4:10" ht="14.4" x14ac:dyDescent="0.3">
      <c r="D1000" s="262"/>
      <c r="E1000">
        <v>990</v>
      </c>
      <c r="F1000" t="e">
        <v>#REF!</v>
      </c>
      <c r="G1000" s="262"/>
      <c r="I1000">
        <v>990</v>
      </c>
      <c r="J1000" t="e">
        <v>#REF!</v>
      </c>
    </row>
    <row r="1001" spans="4:10" ht="14.4" x14ac:dyDescent="0.3">
      <c r="D1001" s="262"/>
      <c r="E1001">
        <v>991</v>
      </c>
      <c r="F1001" t="e">
        <v>#REF!</v>
      </c>
      <c r="G1001" s="262"/>
      <c r="I1001">
        <v>991</v>
      </c>
      <c r="J1001" t="e">
        <v>#REF!</v>
      </c>
    </row>
    <row r="1002" spans="4:10" ht="14.4" x14ac:dyDescent="0.3">
      <c r="D1002" s="262"/>
      <c r="E1002">
        <v>992</v>
      </c>
      <c r="F1002" t="e">
        <v>#REF!</v>
      </c>
      <c r="G1002" s="262"/>
      <c r="I1002">
        <v>992</v>
      </c>
      <c r="J1002" t="e">
        <v>#REF!</v>
      </c>
    </row>
    <row r="1003" spans="4:10" ht="14.4" x14ac:dyDescent="0.3">
      <c r="D1003" s="262"/>
      <c r="E1003">
        <v>993</v>
      </c>
      <c r="F1003" t="e">
        <v>#REF!</v>
      </c>
      <c r="G1003" s="262"/>
      <c r="I1003">
        <v>993</v>
      </c>
      <c r="J1003" t="e">
        <v>#REF!</v>
      </c>
    </row>
    <row r="1004" spans="4:10" ht="14.4" x14ac:dyDescent="0.3">
      <c r="D1004" s="262"/>
      <c r="E1004">
        <v>994</v>
      </c>
      <c r="F1004" t="e">
        <v>#REF!</v>
      </c>
      <c r="G1004" s="262"/>
      <c r="I1004">
        <v>994</v>
      </c>
      <c r="J1004" t="e">
        <v>#REF!</v>
      </c>
    </row>
    <row r="1005" spans="4:10" ht="14.4" x14ac:dyDescent="0.3">
      <c r="D1005" s="262"/>
      <c r="E1005">
        <v>995</v>
      </c>
      <c r="F1005" t="e">
        <v>#REF!</v>
      </c>
      <c r="G1005" s="262"/>
      <c r="I1005">
        <v>995</v>
      </c>
      <c r="J1005" t="e">
        <v>#REF!</v>
      </c>
    </row>
    <row r="1006" spans="4:10" ht="14.4" x14ac:dyDescent="0.3">
      <c r="D1006" s="262"/>
      <c r="E1006">
        <v>996</v>
      </c>
      <c r="F1006" t="e">
        <v>#REF!</v>
      </c>
      <c r="G1006" s="262"/>
      <c r="I1006">
        <v>996</v>
      </c>
      <c r="J1006" t="e">
        <v>#REF!</v>
      </c>
    </row>
    <row r="1007" spans="4:10" ht="14.4" x14ac:dyDescent="0.3">
      <c r="D1007" s="262"/>
      <c r="E1007">
        <v>997</v>
      </c>
      <c r="F1007" t="e">
        <v>#REF!</v>
      </c>
      <c r="G1007" s="262"/>
      <c r="I1007">
        <v>997</v>
      </c>
      <c r="J1007" t="e">
        <v>#REF!</v>
      </c>
    </row>
    <row r="1008" spans="4:10" ht="14.4" x14ac:dyDescent="0.3">
      <c r="D1008" s="262"/>
      <c r="E1008">
        <v>998</v>
      </c>
      <c r="F1008" t="e">
        <v>#REF!</v>
      </c>
      <c r="G1008" s="262"/>
      <c r="I1008">
        <v>998</v>
      </c>
      <c r="J1008" t="e">
        <v>#REF!</v>
      </c>
    </row>
    <row r="1009" spans="4:10" ht="14.4" x14ac:dyDescent="0.3">
      <c r="D1009" s="262"/>
      <c r="E1009">
        <v>999</v>
      </c>
      <c r="F1009" t="e">
        <v>#REF!</v>
      </c>
      <c r="G1009" s="262"/>
      <c r="I1009">
        <v>999</v>
      </c>
      <c r="J1009" t="e">
        <v>#REF!</v>
      </c>
    </row>
    <row r="1010" spans="4:10" ht="14.4" x14ac:dyDescent="0.3">
      <c r="D1010" s="262"/>
      <c r="E1010">
        <v>1000</v>
      </c>
      <c r="F1010" t="e">
        <v>#REF!</v>
      </c>
      <c r="G1010" s="262"/>
      <c r="I1010">
        <v>1000</v>
      </c>
      <c r="J1010" t="e">
        <v>#REF!</v>
      </c>
    </row>
    <row r="1011" spans="4:10" ht="14.4" x14ac:dyDescent="0.3">
      <c r="D1011" s="262"/>
      <c r="G1011" s="262"/>
    </row>
    <row r="1012" spans="4:10" ht="14.4" x14ac:dyDescent="0.3">
      <c r="D1012" s="262"/>
      <c r="G1012" s="262"/>
    </row>
    <row r="1013" spans="4:10" ht="14.4" x14ac:dyDescent="0.3">
      <c r="D1013" s="262"/>
      <c r="G1013" s="262"/>
    </row>
    <row r="1014" spans="4:10" ht="14.4" x14ac:dyDescent="0.3">
      <c r="D1014" s="262"/>
      <c r="G1014" s="262"/>
    </row>
    <row r="1015" spans="4:10" ht="14.4" x14ac:dyDescent="0.3">
      <c r="D1015" s="262"/>
      <c r="G1015" s="262"/>
    </row>
    <row r="1016" spans="4:10" ht="14.4" x14ac:dyDescent="0.3">
      <c r="D1016" s="262"/>
      <c r="G1016" s="262"/>
    </row>
    <row r="1017" spans="4:10" ht="14.4" x14ac:dyDescent="0.3">
      <c r="D1017" s="262"/>
      <c r="G1017" s="262"/>
    </row>
    <row r="1018" spans="4:10" ht="14.4" x14ac:dyDescent="0.3">
      <c r="D1018" s="262"/>
      <c r="G1018" s="262"/>
    </row>
    <row r="1019" spans="4:10" ht="14.4" x14ac:dyDescent="0.3">
      <c r="D1019" s="262"/>
      <c r="G1019" s="262"/>
    </row>
    <row r="1020" spans="4:10" ht="14.4" x14ac:dyDescent="0.3">
      <c r="D1020" s="262"/>
      <c r="G1020" s="262"/>
    </row>
    <row r="1021" spans="4:10" ht="14.4" x14ac:dyDescent="0.3">
      <c r="D1021" s="262"/>
      <c r="G1021" s="262"/>
    </row>
    <row r="1022" spans="4:10" ht="14.4" x14ac:dyDescent="0.3">
      <c r="D1022" s="262"/>
      <c r="G1022" s="262"/>
    </row>
    <row r="1023" spans="4:10" ht="14.4" x14ac:dyDescent="0.3">
      <c r="D1023" s="262"/>
      <c r="G1023" s="262"/>
    </row>
    <row r="1024" spans="4:10" ht="14.4" x14ac:dyDescent="0.3">
      <c r="D1024" s="262"/>
      <c r="G1024" s="262"/>
    </row>
    <row r="1025" spans="4:7" ht="14.4" x14ac:dyDescent="0.3">
      <c r="D1025" s="262"/>
      <c r="G1025" s="262"/>
    </row>
    <row r="1026" spans="4:7" ht="14.4" x14ac:dyDescent="0.3">
      <c r="D1026" s="262"/>
      <c r="G1026" s="262"/>
    </row>
    <row r="1027" spans="4:7" ht="14.4" x14ac:dyDescent="0.3">
      <c r="D1027" s="262"/>
      <c r="G1027" s="262"/>
    </row>
    <row r="1028" spans="4:7" ht="14.4" x14ac:dyDescent="0.3">
      <c r="D1028" s="262"/>
      <c r="G1028" s="262"/>
    </row>
    <row r="1029" spans="4:7" ht="14.4" x14ac:dyDescent="0.3">
      <c r="D1029" s="262"/>
      <c r="G1029" s="262"/>
    </row>
    <row r="1030" spans="4:7" ht="14.4" x14ac:dyDescent="0.3">
      <c r="D1030" s="262"/>
      <c r="G1030" s="262"/>
    </row>
    <row r="1031" spans="4:7" ht="14.4" x14ac:dyDescent="0.3">
      <c r="D1031" s="262"/>
      <c r="G1031" s="262"/>
    </row>
    <row r="1032" spans="4:7" ht="14.4" x14ac:dyDescent="0.3">
      <c r="D1032" s="262"/>
      <c r="G1032" s="262"/>
    </row>
    <row r="1033" spans="4:7" ht="14.4" x14ac:dyDescent="0.3">
      <c r="D1033" s="262"/>
      <c r="G1033" s="262"/>
    </row>
    <row r="1034" spans="4:7" ht="14.4" x14ac:dyDescent="0.3">
      <c r="D1034" s="262"/>
      <c r="G1034" s="262"/>
    </row>
    <row r="1035" spans="4:7" ht="14.4" x14ac:dyDescent="0.3">
      <c r="D1035" s="262"/>
      <c r="G1035" s="262"/>
    </row>
    <row r="1036" spans="4:7" ht="14.4" x14ac:dyDescent="0.3">
      <c r="D1036" s="262"/>
      <c r="G1036" s="262"/>
    </row>
    <row r="1037" spans="4:7" ht="14.4" x14ac:dyDescent="0.3">
      <c r="D1037" s="262"/>
      <c r="G1037" s="262"/>
    </row>
    <row r="1038" spans="4:7" ht="14.4" x14ac:dyDescent="0.3">
      <c r="D1038" s="262"/>
      <c r="G1038" s="262"/>
    </row>
    <row r="1039" spans="4:7" ht="14.4" x14ac:dyDescent="0.3">
      <c r="D1039" s="262"/>
      <c r="G1039" s="262"/>
    </row>
    <row r="1040" spans="4:7" ht="14.4" x14ac:dyDescent="0.3">
      <c r="D1040" s="262"/>
      <c r="G1040" s="262"/>
    </row>
    <row r="1041" spans="4:7" ht="14.4" x14ac:dyDescent="0.3">
      <c r="D1041" s="262"/>
      <c r="G1041" s="262"/>
    </row>
    <row r="1042" spans="4:7" ht="14.4" x14ac:dyDescent="0.3">
      <c r="D1042" s="262"/>
      <c r="G1042" s="262"/>
    </row>
    <row r="1043" spans="4:7" ht="14.4" x14ac:dyDescent="0.3">
      <c r="D1043" s="262"/>
      <c r="G1043" s="262"/>
    </row>
    <row r="1044" spans="4:7" ht="14.4" x14ac:dyDescent="0.3">
      <c r="D1044" s="262"/>
      <c r="G1044" s="262"/>
    </row>
    <row r="1045" spans="4:7" ht="14.4" x14ac:dyDescent="0.3">
      <c r="D1045" s="262"/>
      <c r="G1045" s="262"/>
    </row>
    <row r="1046" spans="4:7" ht="14.4" x14ac:dyDescent="0.3">
      <c r="D1046" s="262"/>
      <c r="G1046" s="262"/>
    </row>
    <row r="1047" spans="4:7" ht="14.4" x14ac:dyDescent="0.3">
      <c r="D1047" s="262"/>
      <c r="G1047" s="262"/>
    </row>
    <row r="1048" spans="4:7" ht="14.4" x14ac:dyDescent="0.3">
      <c r="D1048" s="262"/>
      <c r="G1048" s="262"/>
    </row>
    <row r="1049" spans="4:7" ht="14.4" x14ac:dyDescent="0.3">
      <c r="D1049" s="262"/>
      <c r="G1049" s="262"/>
    </row>
    <row r="1050" spans="4:7" ht="14.4" x14ac:dyDescent="0.3">
      <c r="D1050" s="262"/>
      <c r="G1050" s="262"/>
    </row>
    <row r="1051" spans="4:7" ht="14.4" x14ac:dyDescent="0.3">
      <c r="D1051" s="262"/>
      <c r="G1051" s="262"/>
    </row>
    <row r="1052" spans="4:7" ht="14.4" x14ac:dyDescent="0.3">
      <c r="D1052" s="262"/>
      <c r="G1052" s="262"/>
    </row>
    <row r="1053" spans="4:7" ht="14.4" x14ac:dyDescent="0.3">
      <c r="D1053" s="262"/>
      <c r="G1053" s="262"/>
    </row>
    <row r="1054" spans="4:7" ht="14.4" x14ac:dyDescent="0.3">
      <c r="D1054" s="262"/>
      <c r="G1054" s="262"/>
    </row>
    <row r="1055" spans="4:7" ht="14.4" x14ac:dyDescent="0.3">
      <c r="D1055" s="262"/>
      <c r="G1055" s="262"/>
    </row>
    <row r="1056" spans="4:7" ht="14.4" x14ac:dyDescent="0.3">
      <c r="D1056" s="262"/>
      <c r="G1056" s="262"/>
    </row>
    <row r="1057" spans="4:7" ht="14.4" x14ac:dyDescent="0.3">
      <c r="D1057" s="262"/>
      <c r="G1057" s="262"/>
    </row>
    <row r="1058" spans="4:7" ht="14.4" x14ac:dyDescent="0.3">
      <c r="D1058" s="262"/>
      <c r="G1058" s="262"/>
    </row>
    <row r="1059" spans="4:7" ht="14.4" x14ac:dyDescent="0.3">
      <c r="D1059" s="262"/>
      <c r="G1059" s="262"/>
    </row>
    <row r="1060" spans="4:7" ht="14.4" x14ac:dyDescent="0.3">
      <c r="D1060" s="262"/>
      <c r="G1060" s="262"/>
    </row>
    <row r="1061" spans="4:7" ht="14.4" x14ac:dyDescent="0.3">
      <c r="D1061" s="262"/>
      <c r="G1061" s="262"/>
    </row>
    <row r="1062" spans="4:7" ht="14.4" x14ac:dyDescent="0.3">
      <c r="D1062" s="262"/>
      <c r="G1062" s="262"/>
    </row>
    <row r="1063" spans="4:7" ht="14.4" x14ac:dyDescent="0.3">
      <c r="D1063" s="262"/>
      <c r="G1063" s="262"/>
    </row>
    <row r="1064" spans="4:7" ht="14.4" x14ac:dyDescent="0.3">
      <c r="D1064" s="262"/>
      <c r="G1064" s="262"/>
    </row>
    <row r="1065" spans="4:7" ht="14.4" x14ac:dyDescent="0.3">
      <c r="D1065" s="262"/>
      <c r="G1065" s="262"/>
    </row>
    <row r="1066" spans="4:7" ht="14.4" x14ac:dyDescent="0.3">
      <c r="D1066" s="262"/>
      <c r="G1066" s="262"/>
    </row>
    <row r="1067" spans="4:7" ht="14.4" x14ac:dyDescent="0.3">
      <c r="D1067" s="262"/>
      <c r="G1067" s="262"/>
    </row>
    <row r="1068" spans="4:7" ht="14.4" x14ac:dyDescent="0.3">
      <c r="D1068" s="262"/>
      <c r="G1068" s="262"/>
    </row>
    <row r="1069" spans="4:7" ht="14.4" x14ac:dyDescent="0.3">
      <c r="D1069" s="262"/>
      <c r="G1069" s="262"/>
    </row>
    <row r="1070" spans="4:7" ht="14.4" x14ac:dyDescent="0.3">
      <c r="D1070" s="262"/>
      <c r="G1070" s="262"/>
    </row>
    <row r="1071" spans="4:7" ht="14.4" x14ac:dyDescent="0.3">
      <c r="D1071" s="262"/>
      <c r="G1071" s="262"/>
    </row>
    <row r="1072" spans="4:7" ht="14.4" x14ac:dyDescent="0.3">
      <c r="D1072" s="262"/>
      <c r="G1072" s="262"/>
    </row>
    <row r="1073" spans="4:7" ht="14.4" x14ac:dyDescent="0.3">
      <c r="D1073" s="262"/>
      <c r="G1073" s="262"/>
    </row>
    <row r="1074" spans="4:7" ht="14.4" x14ac:dyDescent="0.3">
      <c r="D1074" s="262"/>
      <c r="G1074" s="262"/>
    </row>
    <row r="1075" spans="4:7" ht="14.4" x14ac:dyDescent="0.3">
      <c r="D1075" s="262"/>
      <c r="G1075" s="262"/>
    </row>
    <row r="1076" spans="4:7" ht="14.4" x14ac:dyDescent="0.3">
      <c r="D1076" s="262"/>
      <c r="G1076" s="262"/>
    </row>
    <row r="1077" spans="4:7" ht="14.4" x14ac:dyDescent="0.3">
      <c r="D1077" s="262"/>
      <c r="G1077" s="262"/>
    </row>
    <row r="1078" spans="4:7" ht="14.4" x14ac:dyDescent="0.3">
      <c r="D1078" s="262"/>
      <c r="G1078" s="262"/>
    </row>
    <row r="1079" spans="4:7" ht="14.4" x14ac:dyDescent="0.3">
      <c r="D1079" s="262"/>
      <c r="G1079" s="262"/>
    </row>
    <row r="1080" spans="4:7" ht="14.4" x14ac:dyDescent="0.3">
      <c r="D1080" s="262"/>
      <c r="G1080" s="262"/>
    </row>
    <row r="1081" spans="4:7" ht="14.4" x14ac:dyDescent="0.3">
      <c r="D1081" s="262"/>
      <c r="G1081" s="262"/>
    </row>
    <row r="1082" spans="4:7" ht="14.4" x14ac:dyDescent="0.3">
      <c r="D1082" s="262"/>
      <c r="G1082" s="262"/>
    </row>
    <row r="1083" spans="4:7" ht="14.4" x14ac:dyDescent="0.3">
      <c r="D1083" s="262"/>
      <c r="G1083" s="262"/>
    </row>
    <row r="1084" spans="4:7" ht="14.4" x14ac:dyDescent="0.3">
      <c r="D1084" s="262"/>
      <c r="G1084" s="262"/>
    </row>
    <row r="1085" spans="4:7" ht="14.4" x14ac:dyDescent="0.3">
      <c r="D1085" s="262"/>
      <c r="G1085" s="262"/>
    </row>
    <row r="1086" spans="4:7" ht="14.4" x14ac:dyDescent="0.3">
      <c r="D1086" s="262"/>
      <c r="G1086" s="262"/>
    </row>
    <row r="1087" spans="4:7" ht="14.4" x14ac:dyDescent="0.3">
      <c r="D1087" s="262"/>
      <c r="G1087" s="262"/>
    </row>
    <row r="1088" spans="4:7" ht="14.4" x14ac:dyDescent="0.3">
      <c r="D1088" s="262"/>
      <c r="G1088" s="262"/>
    </row>
    <row r="1089" spans="4:7" ht="14.4" x14ac:dyDescent="0.3">
      <c r="D1089" s="262"/>
      <c r="G1089" s="262"/>
    </row>
    <row r="1090" spans="4:7" ht="14.4" x14ac:dyDescent="0.3">
      <c r="D1090" s="262"/>
      <c r="G1090" s="262"/>
    </row>
    <row r="1091" spans="4:7" ht="14.4" x14ac:dyDescent="0.3">
      <c r="D1091" s="262"/>
      <c r="G1091" s="262"/>
    </row>
    <row r="1092" spans="4:7" ht="14.4" x14ac:dyDescent="0.3">
      <c r="D1092" s="262"/>
      <c r="G1092" s="262"/>
    </row>
    <row r="1093" spans="4:7" ht="14.4" x14ac:dyDescent="0.3">
      <c r="D1093" s="262"/>
      <c r="G1093" s="262"/>
    </row>
    <row r="1094" spans="4:7" ht="14.4" x14ac:dyDescent="0.3">
      <c r="D1094" s="262"/>
      <c r="G1094" s="262"/>
    </row>
    <row r="1095" spans="4:7" ht="14.4" x14ac:dyDescent="0.3">
      <c r="D1095" s="262"/>
      <c r="G1095" s="262"/>
    </row>
    <row r="1096" spans="4:7" ht="14.4" x14ac:dyDescent="0.3">
      <c r="D1096" s="262"/>
      <c r="G1096" s="262"/>
    </row>
    <row r="1097" spans="4:7" ht="14.4" x14ac:dyDescent="0.3">
      <c r="D1097" s="262"/>
      <c r="G1097" s="262"/>
    </row>
    <row r="1098" spans="4:7" ht="14.4" x14ac:dyDescent="0.3">
      <c r="D1098" s="262"/>
      <c r="G1098" s="262"/>
    </row>
    <row r="1099" spans="4:7" ht="14.4" x14ac:dyDescent="0.3">
      <c r="D1099" s="262"/>
      <c r="G1099" s="262"/>
    </row>
    <row r="1100" spans="4:7" ht="14.4" x14ac:dyDescent="0.3">
      <c r="D1100" s="262"/>
      <c r="G1100" s="262"/>
    </row>
    <row r="1101" spans="4:7" ht="14.4" x14ac:dyDescent="0.3">
      <c r="D1101" s="262"/>
      <c r="G1101" s="262"/>
    </row>
    <row r="1102" spans="4:7" ht="14.4" x14ac:dyDescent="0.3">
      <c r="D1102" s="262"/>
      <c r="G1102" s="262"/>
    </row>
    <row r="1103" spans="4:7" ht="14.4" x14ac:dyDescent="0.3">
      <c r="D1103" s="262"/>
      <c r="G1103" s="262"/>
    </row>
    <row r="1104" spans="4:7" ht="14.4" x14ac:dyDescent="0.3">
      <c r="D1104" s="262"/>
      <c r="G1104" s="262"/>
    </row>
    <row r="1105" spans="4:7" ht="14.4" x14ac:dyDescent="0.3">
      <c r="D1105" s="262"/>
      <c r="G1105" s="262"/>
    </row>
    <row r="1106" spans="4:7" ht="14.4" x14ac:dyDescent="0.3">
      <c r="D1106" s="262"/>
      <c r="G1106" s="262"/>
    </row>
    <row r="1107" spans="4:7" ht="14.4" x14ac:dyDescent="0.3">
      <c r="D1107" s="262"/>
      <c r="G1107" s="262"/>
    </row>
    <row r="1108" spans="4:7" ht="14.4" x14ac:dyDescent="0.3">
      <c r="D1108" s="262"/>
      <c r="G1108" s="262"/>
    </row>
    <row r="1109" spans="4:7" ht="14.4" x14ac:dyDescent="0.3">
      <c r="D1109" s="262"/>
      <c r="G1109" s="262"/>
    </row>
    <row r="1110" spans="4:7" ht="14.4" x14ac:dyDescent="0.3">
      <c r="D1110" s="262"/>
      <c r="G1110" s="262"/>
    </row>
    <row r="1111" spans="4:7" ht="14.4" x14ac:dyDescent="0.3">
      <c r="D1111" s="262"/>
      <c r="G1111" s="262"/>
    </row>
    <row r="1112" spans="4:7" ht="14.4" x14ac:dyDescent="0.3">
      <c r="D1112" s="262"/>
      <c r="G1112" s="262"/>
    </row>
    <row r="1113" spans="4:7" ht="14.4" x14ac:dyDescent="0.3">
      <c r="D1113" s="262"/>
      <c r="G1113" s="262"/>
    </row>
    <row r="1114" spans="4:7" ht="14.4" x14ac:dyDescent="0.3">
      <c r="D1114" s="262"/>
      <c r="G1114" s="262"/>
    </row>
    <row r="1115" spans="4:7" ht="14.4" x14ac:dyDescent="0.3">
      <c r="D1115" s="262"/>
      <c r="G1115" s="262"/>
    </row>
    <row r="1116" spans="4:7" ht="14.4" x14ac:dyDescent="0.3">
      <c r="D1116" s="262"/>
      <c r="G1116" s="262"/>
    </row>
    <row r="1117" spans="4:7" ht="14.4" x14ac:dyDescent="0.3">
      <c r="D1117" s="262"/>
      <c r="G1117" s="262"/>
    </row>
    <row r="1118" spans="4:7" ht="14.4" x14ac:dyDescent="0.3">
      <c r="D1118" s="262"/>
      <c r="G1118" s="262"/>
    </row>
    <row r="1119" spans="4:7" ht="14.4" x14ac:dyDescent="0.3">
      <c r="D1119" s="262"/>
      <c r="G1119" s="262"/>
    </row>
    <row r="1120" spans="4:7" ht="14.4" x14ac:dyDescent="0.3">
      <c r="D1120" s="262"/>
      <c r="G1120" s="262"/>
    </row>
    <row r="1121" spans="4:7" ht="14.4" x14ac:dyDescent="0.3">
      <c r="D1121" s="262"/>
      <c r="G1121" s="262"/>
    </row>
    <row r="1122" spans="4:7" ht="14.4" x14ac:dyDescent="0.3">
      <c r="D1122" s="262"/>
      <c r="G1122" s="262"/>
    </row>
    <row r="1123" spans="4:7" ht="14.4" x14ac:dyDescent="0.3">
      <c r="D1123" s="262"/>
      <c r="G1123" s="262"/>
    </row>
    <row r="1124" spans="4:7" ht="14.4" x14ac:dyDescent="0.3">
      <c r="D1124" s="262"/>
      <c r="G1124" s="262"/>
    </row>
    <row r="1125" spans="4:7" ht="14.4" x14ac:dyDescent="0.3">
      <c r="D1125" s="262"/>
      <c r="G1125" s="262"/>
    </row>
    <row r="1126" spans="4:7" ht="14.4" x14ac:dyDescent="0.3">
      <c r="D1126" s="262"/>
      <c r="G1126" s="262"/>
    </row>
    <row r="1127" spans="4:7" ht="14.4" x14ac:dyDescent="0.3">
      <c r="D1127" s="262"/>
      <c r="G1127" s="262"/>
    </row>
    <row r="1128" spans="4:7" ht="14.4" x14ac:dyDescent="0.3">
      <c r="D1128" s="262"/>
      <c r="G1128" s="262"/>
    </row>
    <row r="1129" spans="4:7" ht="14.4" x14ac:dyDescent="0.3">
      <c r="D1129" s="262"/>
      <c r="G1129" s="262"/>
    </row>
    <row r="1130" spans="4:7" ht="14.4" x14ac:dyDescent="0.3">
      <c r="D1130" s="262"/>
      <c r="G1130" s="262"/>
    </row>
    <row r="1131" spans="4:7" ht="14.4" x14ac:dyDescent="0.3">
      <c r="D1131" s="262"/>
      <c r="G1131" s="262"/>
    </row>
    <row r="1132" spans="4:7" ht="14.4" x14ac:dyDescent="0.3">
      <c r="D1132" s="262"/>
      <c r="G1132" s="262"/>
    </row>
    <row r="1133" spans="4:7" ht="14.4" x14ac:dyDescent="0.3">
      <c r="D1133" s="262"/>
      <c r="G1133" s="262"/>
    </row>
    <row r="1134" spans="4:7" ht="14.4" x14ac:dyDescent="0.3">
      <c r="D1134" s="262"/>
      <c r="G1134" s="262"/>
    </row>
    <row r="1135" spans="4:7" ht="14.4" x14ac:dyDescent="0.3">
      <c r="D1135" s="262"/>
      <c r="G1135" s="262"/>
    </row>
    <row r="1136" spans="4:7" ht="14.4" x14ac:dyDescent="0.3">
      <c r="D1136" s="262"/>
      <c r="G1136" s="262"/>
    </row>
    <row r="1137" spans="4:7" ht="14.4" x14ac:dyDescent="0.3">
      <c r="D1137" s="262"/>
      <c r="G1137" s="262"/>
    </row>
    <row r="1138" spans="4:7" ht="14.4" x14ac:dyDescent="0.3">
      <c r="D1138" s="262"/>
      <c r="G1138" s="262"/>
    </row>
    <row r="1139" spans="4:7" ht="14.4" x14ac:dyDescent="0.3">
      <c r="D1139" s="262"/>
      <c r="G1139" s="262"/>
    </row>
    <row r="1140" spans="4:7" ht="14.4" x14ac:dyDescent="0.3">
      <c r="D1140" s="262"/>
      <c r="G1140" s="262"/>
    </row>
    <row r="1141" spans="4:7" ht="14.4" x14ac:dyDescent="0.3">
      <c r="D1141" s="262"/>
      <c r="G1141" s="262"/>
    </row>
    <row r="1142" spans="4:7" ht="14.4" x14ac:dyDescent="0.3">
      <c r="D1142" s="262"/>
      <c r="G1142" s="262"/>
    </row>
    <row r="1143" spans="4:7" ht="14.4" x14ac:dyDescent="0.3">
      <c r="D1143" s="262"/>
      <c r="G1143" s="262"/>
    </row>
    <row r="1144" spans="4:7" ht="14.4" x14ac:dyDescent="0.3">
      <c r="D1144" s="262"/>
      <c r="G1144" s="262"/>
    </row>
    <row r="1145" spans="4:7" ht="14.4" x14ac:dyDescent="0.3">
      <c r="D1145" s="262"/>
      <c r="G1145" s="262"/>
    </row>
    <row r="1146" spans="4:7" ht="14.4" x14ac:dyDescent="0.3">
      <c r="D1146" s="262"/>
      <c r="G1146" s="262"/>
    </row>
    <row r="1147" spans="4:7" ht="14.4" x14ac:dyDescent="0.3">
      <c r="D1147" s="262"/>
      <c r="G1147" s="262"/>
    </row>
    <row r="1148" spans="4:7" ht="14.4" x14ac:dyDescent="0.3">
      <c r="D1148" s="262"/>
      <c r="G1148" s="262"/>
    </row>
    <row r="1149" spans="4:7" ht="14.4" x14ac:dyDescent="0.3">
      <c r="D1149" s="262"/>
      <c r="G1149" s="262"/>
    </row>
    <row r="1150" spans="4:7" ht="14.4" x14ac:dyDescent="0.3">
      <c r="D1150" s="262"/>
      <c r="G1150" s="262"/>
    </row>
    <row r="1151" spans="4:7" ht="14.4" x14ac:dyDescent="0.3">
      <c r="D1151" s="262"/>
      <c r="G1151" s="262"/>
    </row>
    <row r="1152" spans="4:7" ht="14.4" x14ac:dyDescent="0.3">
      <c r="D1152" s="262"/>
      <c r="G1152" s="262"/>
    </row>
    <row r="1153" spans="4:7" ht="14.4" x14ac:dyDescent="0.3">
      <c r="D1153" s="262"/>
      <c r="G1153" s="262"/>
    </row>
    <row r="1154" spans="4:7" ht="14.4" x14ac:dyDescent="0.3">
      <c r="D1154" s="262"/>
      <c r="G1154" s="262"/>
    </row>
    <row r="1155" spans="4:7" ht="14.4" x14ac:dyDescent="0.3">
      <c r="D1155" s="262"/>
      <c r="G1155" s="262"/>
    </row>
    <row r="1156" spans="4:7" ht="14.4" x14ac:dyDescent="0.3">
      <c r="D1156" s="262"/>
      <c r="G1156" s="262"/>
    </row>
    <row r="1157" spans="4:7" ht="14.4" x14ac:dyDescent="0.3">
      <c r="D1157" s="262"/>
      <c r="G1157" s="262"/>
    </row>
    <row r="1158" spans="4:7" ht="14.4" x14ac:dyDescent="0.3">
      <c r="D1158" s="262"/>
      <c r="G1158" s="262"/>
    </row>
    <row r="1159" spans="4:7" ht="14.4" x14ac:dyDescent="0.3">
      <c r="D1159" s="262"/>
      <c r="G1159" s="262"/>
    </row>
    <row r="1160" spans="4:7" ht="14.4" x14ac:dyDescent="0.3">
      <c r="D1160" s="262"/>
      <c r="G1160" s="262"/>
    </row>
    <row r="1161" spans="4:7" ht="14.4" x14ac:dyDescent="0.3">
      <c r="D1161" s="262"/>
      <c r="G1161" s="262"/>
    </row>
    <row r="1162" spans="4:7" ht="14.4" x14ac:dyDescent="0.3">
      <c r="D1162" s="262"/>
      <c r="G1162" s="262"/>
    </row>
    <row r="1163" spans="4:7" ht="14.4" x14ac:dyDescent="0.3">
      <c r="D1163" s="262"/>
      <c r="G1163" s="262"/>
    </row>
    <row r="1164" spans="4:7" ht="14.4" x14ac:dyDescent="0.3">
      <c r="D1164" s="262"/>
      <c r="G1164" s="262"/>
    </row>
    <row r="1165" spans="4:7" ht="14.4" x14ac:dyDescent="0.3">
      <c r="D1165" s="262"/>
      <c r="G1165" s="262"/>
    </row>
    <row r="1166" spans="4:7" ht="14.4" x14ac:dyDescent="0.3">
      <c r="D1166" s="262"/>
      <c r="G1166" s="262"/>
    </row>
    <row r="1167" spans="4:7" ht="14.4" x14ac:dyDescent="0.3">
      <c r="D1167" s="262"/>
      <c r="G1167" s="262"/>
    </row>
    <row r="1168" spans="4:7" ht="14.4" x14ac:dyDescent="0.3">
      <c r="D1168" s="262"/>
      <c r="G1168" s="262"/>
    </row>
    <row r="1169" spans="4:7" ht="14.4" x14ac:dyDescent="0.3">
      <c r="D1169" s="262"/>
      <c r="G1169" s="262"/>
    </row>
    <row r="1170" spans="4:7" ht="14.4" x14ac:dyDescent="0.3">
      <c r="D1170" s="262"/>
      <c r="G1170" s="262"/>
    </row>
    <row r="1171" spans="4:7" ht="14.4" x14ac:dyDescent="0.3">
      <c r="D1171" s="262"/>
      <c r="G1171" s="262"/>
    </row>
    <row r="1172" spans="4:7" ht="14.4" x14ac:dyDescent="0.3">
      <c r="D1172" s="262"/>
      <c r="G1172" s="262"/>
    </row>
    <row r="1173" spans="4:7" ht="14.4" x14ac:dyDescent="0.3">
      <c r="D1173" s="262"/>
      <c r="G1173" s="262"/>
    </row>
    <row r="1174" spans="4:7" ht="14.4" x14ac:dyDescent="0.3">
      <c r="D1174" s="262"/>
      <c r="G1174" s="262"/>
    </row>
    <row r="1175" spans="4:7" ht="14.4" x14ac:dyDescent="0.3">
      <c r="D1175" s="262"/>
      <c r="G1175" s="262"/>
    </row>
    <row r="1176" spans="4:7" ht="14.4" x14ac:dyDescent="0.3">
      <c r="D1176" s="262"/>
      <c r="G1176" s="262"/>
    </row>
    <row r="1177" spans="4:7" ht="14.4" x14ac:dyDescent="0.3">
      <c r="D1177" s="262"/>
      <c r="G1177" s="262"/>
    </row>
    <row r="1178" spans="4:7" ht="14.4" x14ac:dyDescent="0.3">
      <c r="D1178" s="262"/>
      <c r="G1178" s="262"/>
    </row>
    <row r="1179" spans="4:7" ht="14.4" x14ac:dyDescent="0.3">
      <c r="D1179" s="262"/>
      <c r="G1179" s="262"/>
    </row>
    <row r="1180" spans="4:7" ht="14.4" x14ac:dyDescent="0.3">
      <c r="D1180" s="262"/>
      <c r="G1180" s="262"/>
    </row>
    <row r="1181" spans="4:7" ht="14.4" x14ac:dyDescent="0.3">
      <c r="D1181" s="262"/>
      <c r="G1181" s="262"/>
    </row>
    <row r="1182" spans="4:7" ht="14.4" x14ac:dyDescent="0.3">
      <c r="D1182" s="262"/>
      <c r="G1182" s="262"/>
    </row>
    <row r="1183" spans="4:7" ht="14.4" x14ac:dyDescent="0.3">
      <c r="D1183" s="262"/>
      <c r="G1183" s="262"/>
    </row>
    <row r="1184" spans="4:7" ht="14.4" x14ac:dyDescent="0.3">
      <c r="D1184" s="262"/>
      <c r="G1184" s="262"/>
    </row>
    <row r="1185" spans="4:7" ht="14.4" x14ac:dyDescent="0.3">
      <c r="D1185" s="262"/>
      <c r="G1185" s="262"/>
    </row>
    <row r="1186" spans="4:7" ht="14.4" x14ac:dyDescent="0.3">
      <c r="D1186" s="262"/>
      <c r="G1186" s="262"/>
    </row>
    <row r="1187" spans="4:7" ht="14.4" x14ac:dyDescent="0.3">
      <c r="D1187" s="262"/>
      <c r="G1187" s="262"/>
    </row>
    <row r="1188" spans="4:7" ht="14.4" x14ac:dyDescent="0.3">
      <c r="D1188" s="262"/>
      <c r="G1188" s="262"/>
    </row>
    <row r="1189" spans="4:7" ht="14.4" x14ac:dyDescent="0.3">
      <c r="D1189" s="262"/>
      <c r="G1189" s="262"/>
    </row>
    <row r="1190" spans="4:7" ht="14.4" x14ac:dyDescent="0.3">
      <c r="D1190" s="262"/>
      <c r="G1190" s="262"/>
    </row>
    <row r="1191" spans="4:7" ht="14.4" x14ac:dyDescent="0.3">
      <c r="D1191" s="262"/>
      <c r="G1191" s="262"/>
    </row>
    <row r="1192" spans="4:7" ht="14.4" x14ac:dyDescent="0.3">
      <c r="D1192" s="262"/>
      <c r="G1192" s="262"/>
    </row>
    <row r="1193" spans="4:7" ht="14.4" x14ac:dyDescent="0.3">
      <c r="D1193" s="262"/>
      <c r="G1193" s="262"/>
    </row>
    <row r="1194" spans="4:7" ht="14.4" x14ac:dyDescent="0.3">
      <c r="D1194" s="262"/>
      <c r="G1194" s="262"/>
    </row>
    <row r="1195" spans="4:7" ht="14.4" x14ac:dyDescent="0.3">
      <c r="D1195" s="262"/>
      <c r="G1195" s="262"/>
    </row>
    <row r="1196" spans="4:7" ht="14.4" x14ac:dyDescent="0.3">
      <c r="D1196" s="262"/>
      <c r="G1196" s="262"/>
    </row>
    <row r="1197" spans="4:7" ht="14.4" x14ac:dyDescent="0.3">
      <c r="D1197" s="262"/>
      <c r="G1197" s="262"/>
    </row>
    <row r="1198" spans="4:7" ht="14.4" x14ac:dyDescent="0.3">
      <c r="D1198" s="262"/>
      <c r="G1198" s="262"/>
    </row>
    <row r="1199" spans="4:7" ht="14.4" x14ac:dyDescent="0.3">
      <c r="D1199" s="262"/>
      <c r="G1199" s="262"/>
    </row>
    <row r="1200" spans="4:7" ht="14.4" x14ac:dyDescent="0.3">
      <c r="D1200" s="262"/>
      <c r="G1200" s="262"/>
    </row>
    <row r="1201" spans="4:7" ht="14.4" x14ac:dyDescent="0.3">
      <c r="D1201" s="262"/>
      <c r="G1201" s="262"/>
    </row>
    <row r="1202" spans="4:7" ht="14.4" x14ac:dyDescent="0.3">
      <c r="D1202" s="262"/>
      <c r="G1202" s="262"/>
    </row>
    <row r="1203" spans="4:7" ht="14.4" x14ac:dyDescent="0.3">
      <c r="D1203" s="262"/>
      <c r="G1203" s="262"/>
    </row>
    <row r="1204" spans="4:7" ht="14.4" x14ac:dyDescent="0.3">
      <c r="D1204" s="262"/>
      <c r="G1204" s="262"/>
    </row>
    <row r="1205" spans="4:7" ht="14.4" x14ac:dyDescent="0.3">
      <c r="D1205" s="262"/>
      <c r="G1205" s="262"/>
    </row>
    <row r="1206" spans="4:7" ht="14.4" x14ac:dyDescent="0.3">
      <c r="D1206" s="262"/>
      <c r="G1206" s="262"/>
    </row>
    <row r="1207" spans="4:7" ht="14.4" x14ac:dyDescent="0.3">
      <c r="D1207" s="262"/>
      <c r="G1207" s="262"/>
    </row>
    <row r="1208" spans="4:7" ht="14.4" x14ac:dyDescent="0.3">
      <c r="D1208" s="262"/>
      <c r="G1208" s="262"/>
    </row>
    <row r="1209" spans="4:7" ht="14.4" x14ac:dyDescent="0.3">
      <c r="D1209" s="262"/>
      <c r="G1209" s="262"/>
    </row>
    <row r="1210" spans="4:7" ht="14.4" x14ac:dyDescent="0.3">
      <c r="D1210" s="262"/>
      <c r="G1210" s="262"/>
    </row>
    <row r="1211" spans="4:7" ht="14.4" x14ac:dyDescent="0.3">
      <c r="D1211" s="262"/>
      <c r="G1211" s="262"/>
    </row>
    <row r="1212" spans="4:7" ht="14.4" x14ac:dyDescent="0.3">
      <c r="D1212" s="262"/>
      <c r="G1212" s="262"/>
    </row>
    <row r="1213" spans="4:7" ht="14.4" x14ac:dyDescent="0.3">
      <c r="D1213" s="262"/>
      <c r="G1213" s="262"/>
    </row>
    <row r="1214" spans="4:7" ht="14.4" x14ac:dyDescent="0.3">
      <c r="D1214" s="262"/>
      <c r="G1214" s="262"/>
    </row>
    <row r="1215" spans="4:7" ht="14.4" x14ac:dyDescent="0.3">
      <c r="D1215" s="262"/>
      <c r="G1215" s="262"/>
    </row>
    <row r="1216" spans="4:7" ht="14.4" x14ac:dyDescent="0.3">
      <c r="D1216" s="262"/>
      <c r="G1216" s="262"/>
    </row>
    <row r="1217" spans="4:7" ht="14.4" x14ac:dyDescent="0.3">
      <c r="D1217" s="262"/>
      <c r="G1217" s="262"/>
    </row>
    <row r="1218" spans="4:7" ht="14.4" x14ac:dyDescent="0.3">
      <c r="D1218" s="262"/>
      <c r="G1218" s="262"/>
    </row>
    <row r="1219" spans="4:7" ht="14.4" x14ac:dyDescent="0.3">
      <c r="D1219" s="262"/>
      <c r="G1219" s="262"/>
    </row>
    <row r="1220" spans="4:7" ht="14.4" x14ac:dyDescent="0.3">
      <c r="D1220" s="262"/>
      <c r="G1220" s="262"/>
    </row>
    <row r="1221" spans="4:7" ht="14.4" x14ac:dyDescent="0.3">
      <c r="D1221" s="262"/>
      <c r="G1221" s="262"/>
    </row>
    <row r="1222" spans="4:7" ht="14.4" x14ac:dyDescent="0.3">
      <c r="D1222" s="262"/>
      <c r="G1222" s="262"/>
    </row>
    <row r="1223" spans="4:7" ht="14.4" x14ac:dyDescent="0.3">
      <c r="D1223" s="262"/>
      <c r="G1223" s="262"/>
    </row>
    <row r="1224" spans="4:7" ht="14.4" x14ac:dyDescent="0.3">
      <c r="D1224" s="262"/>
      <c r="G1224" s="262"/>
    </row>
    <row r="1225" spans="4:7" ht="14.4" x14ac:dyDescent="0.3">
      <c r="D1225" s="262"/>
      <c r="G1225" s="262"/>
    </row>
    <row r="1226" spans="4:7" ht="14.4" x14ac:dyDescent="0.3">
      <c r="D1226" s="262"/>
      <c r="G1226" s="262"/>
    </row>
    <row r="1227" spans="4:7" ht="14.4" x14ac:dyDescent="0.3">
      <c r="D1227" s="262"/>
      <c r="G1227" s="262"/>
    </row>
    <row r="1228" spans="4:7" ht="14.4" x14ac:dyDescent="0.3">
      <c r="D1228" s="262"/>
      <c r="G1228" s="262"/>
    </row>
    <row r="1229" spans="4:7" ht="14.4" x14ac:dyDescent="0.3">
      <c r="D1229" s="262"/>
      <c r="G1229" s="262"/>
    </row>
    <row r="1230" spans="4:7" ht="14.4" x14ac:dyDescent="0.3">
      <c r="D1230" s="262"/>
      <c r="G1230" s="262"/>
    </row>
    <row r="1231" spans="4:7" ht="14.4" x14ac:dyDescent="0.3">
      <c r="D1231" s="262"/>
      <c r="G1231" s="262"/>
    </row>
    <row r="1232" spans="4:7" ht="14.4" x14ac:dyDescent="0.3">
      <c r="D1232" s="262"/>
      <c r="G1232" s="262"/>
    </row>
    <row r="1233" spans="4:7" ht="14.4" x14ac:dyDescent="0.3">
      <c r="D1233" s="262"/>
      <c r="G1233" s="262"/>
    </row>
    <row r="1234" spans="4:7" ht="14.4" x14ac:dyDescent="0.3">
      <c r="D1234" s="262"/>
      <c r="G1234" s="262"/>
    </row>
    <row r="1235" spans="4:7" ht="14.4" x14ac:dyDescent="0.3">
      <c r="D1235" s="262"/>
      <c r="G1235" s="262"/>
    </row>
    <row r="1236" spans="4:7" ht="14.4" x14ac:dyDescent="0.3">
      <c r="D1236" s="262"/>
      <c r="G1236" s="262"/>
    </row>
    <row r="1237" spans="4:7" ht="14.4" x14ac:dyDescent="0.3">
      <c r="D1237" s="262"/>
      <c r="G1237" s="262"/>
    </row>
    <row r="1238" spans="4:7" ht="14.4" x14ac:dyDescent="0.3">
      <c r="D1238" s="262"/>
      <c r="G1238" s="262"/>
    </row>
    <row r="1239" spans="4:7" ht="14.4" x14ac:dyDescent="0.3">
      <c r="D1239" s="262"/>
      <c r="G1239" s="262"/>
    </row>
    <row r="1240" spans="4:7" ht="14.4" x14ac:dyDescent="0.3">
      <c r="D1240" s="262"/>
      <c r="G1240" s="262"/>
    </row>
    <row r="1241" spans="4:7" ht="14.4" x14ac:dyDescent="0.3">
      <c r="D1241" s="262"/>
      <c r="G1241" s="262"/>
    </row>
    <row r="1242" spans="4:7" ht="14.4" x14ac:dyDescent="0.3">
      <c r="D1242" s="262"/>
      <c r="G1242" s="262"/>
    </row>
    <row r="1243" spans="4:7" ht="14.4" x14ac:dyDescent="0.3">
      <c r="D1243" s="262"/>
      <c r="G1243" s="262"/>
    </row>
    <row r="1244" spans="4:7" ht="14.4" x14ac:dyDescent="0.3">
      <c r="D1244" s="262"/>
      <c r="G1244" s="262"/>
    </row>
    <row r="1245" spans="4:7" ht="14.4" x14ac:dyDescent="0.3">
      <c r="D1245" s="262"/>
      <c r="G1245" s="262"/>
    </row>
    <row r="1246" spans="4:7" ht="14.4" x14ac:dyDescent="0.3">
      <c r="D1246" s="262"/>
      <c r="G1246" s="262"/>
    </row>
    <row r="1247" spans="4:7" ht="14.4" x14ac:dyDescent="0.3">
      <c r="D1247" s="262"/>
      <c r="G1247" s="262"/>
    </row>
    <row r="1248" spans="4:7" ht="14.4" x14ac:dyDescent="0.3">
      <c r="D1248" s="262"/>
      <c r="G1248" s="262"/>
    </row>
    <row r="1249" spans="4:7" ht="14.4" x14ac:dyDescent="0.3">
      <c r="D1249" s="262"/>
      <c r="G1249" s="262"/>
    </row>
    <row r="1250" spans="4:7" ht="14.4" x14ac:dyDescent="0.3">
      <c r="D1250" s="262"/>
      <c r="G1250" s="262"/>
    </row>
    <row r="1251" spans="4:7" ht="14.4" x14ac:dyDescent="0.3">
      <c r="D1251" s="262"/>
      <c r="G1251" s="262"/>
    </row>
    <row r="1252" spans="4:7" ht="14.4" x14ac:dyDescent="0.3">
      <c r="D1252" s="262"/>
      <c r="G1252" s="262"/>
    </row>
    <row r="1253" spans="4:7" ht="14.4" x14ac:dyDescent="0.3">
      <c r="D1253" s="262"/>
      <c r="G1253" s="262"/>
    </row>
    <row r="1254" spans="4:7" ht="14.4" x14ac:dyDescent="0.3">
      <c r="D1254" s="262"/>
      <c r="G1254" s="262"/>
    </row>
    <row r="1255" spans="4:7" ht="14.4" x14ac:dyDescent="0.3">
      <c r="D1255" s="262"/>
      <c r="G1255" s="262"/>
    </row>
    <row r="1256" spans="4:7" ht="14.4" x14ac:dyDescent="0.3">
      <c r="D1256" s="262"/>
      <c r="G1256" s="262"/>
    </row>
    <row r="1257" spans="4:7" ht="14.4" x14ac:dyDescent="0.3">
      <c r="D1257" s="262"/>
      <c r="G1257" s="262"/>
    </row>
    <row r="1258" spans="4:7" ht="14.4" x14ac:dyDescent="0.3">
      <c r="D1258" s="262"/>
      <c r="G1258" s="262"/>
    </row>
    <row r="1259" spans="4:7" ht="14.4" x14ac:dyDescent="0.3">
      <c r="D1259" s="262"/>
      <c r="G1259" s="262"/>
    </row>
    <row r="1260" spans="4:7" ht="14.4" x14ac:dyDescent="0.3">
      <c r="D1260" s="262"/>
      <c r="G1260" s="262"/>
    </row>
    <row r="1261" spans="4:7" ht="14.4" x14ac:dyDescent="0.3">
      <c r="D1261" s="262"/>
      <c r="G1261" s="262"/>
    </row>
    <row r="1262" spans="4:7" ht="14.4" x14ac:dyDescent="0.3">
      <c r="D1262" s="262"/>
      <c r="G1262" s="262"/>
    </row>
    <row r="1263" spans="4:7" ht="14.4" x14ac:dyDescent="0.3">
      <c r="D1263" s="262"/>
      <c r="G1263" s="262"/>
    </row>
    <row r="1264" spans="4:7" ht="14.4" x14ac:dyDescent="0.3">
      <c r="D1264" s="262"/>
      <c r="G1264" s="262"/>
    </row>
    <row r="1265" spans="4:7" ht="14.4" x14ac:dyDescent="0.3">
      <c r="D1265" s="262"/>
      <c r="G1265" s="262"/>
    </row>
    <row r="1266" spans="4:7" ht="14.4" x14ac:dyDescent="0.3">
      <c r="D1266" s="262"/>
      <c r="G1266" s="262"/>
    </row>
    <row r="1267" spans="4:7" ht="14.4" x14ac:dyDescent="0.3">
      <c r="D1267" s="262"/>
      <c r="G1267" s="262"/>
    </row>
    <row r="1268" spans="4:7" ht="14.4" x14ac:dyDescent="0.3">
      <c r="D1268" s="262"/>
      <c r="G1268" s="262"/>
    </row>
    <row r="1269" spans="4:7" ht="14.4" x14ac:dyDescent="0.3">
      <c r="D1269" s="262"/>
      <c r="G1269" s="262"/>
    </row>
    <row r="1270" spans="4:7" ht="14.4" x14ac:dyDescent="0.3">
      <c r="D1270" s="262"/>
      <c r="G1270" s="262"/>
    </row>
    <row r="1271" spans="4:7" ht="14.4" x14ac:dyDescent="0.3">
      <c r="D1271" s="262"/>
      <c r="G1271" s="262"/>
    </row>
    <row r="1272" spans="4:7" ht="14.4" x14ac:dyDescent="0.3">
      <c r="D1272" s="262"/>
      <c r="G1272" s="262"/>
    </row>
    <row r="1273" spans="4:7" ht="14.4" x14ac:dyDescent="0.3">
      <c r="D1273" s="262"/>
      <c r="G1273" s="262"/>
    </row>
    <row r="1274" spans="4:7" ht="14.4" x14ac:dyDescent="0.3">
      <c r="D1274" s="262"/>
      <c r="G1274" s="262"/>
    </row>
    <row r="1275" spans="4:7" ht="14.4" x14ac:dyDescent="0.3">
      <c r="D1275" s="262"/>
      <c r="G1275" s="262"/>
    </row>
    <row r="1276" spans="4:7" ht="14.4" x14ac:dyDescent="0.3">
      <c r="D1276" s="262"/>
      <c r="G1276" s="262"/>
    </row>
    <row r="1277" spans="4:7" ht="14.4" x14ac:dyDescent="0.3">
      <c r="D1277" s="262"/>
      <c r="G1277" s="262"/>
    </row>
    <row r="1278" spans="4:7" ht="14.4" x14ac:dyDescent="0.3">
      <c r="D1278" s="262"/>
      <c r="G1278" s="262"/>
    </row>
    <row r="1279" spans="4:7" ht="14.4" x14ac:dyDescent="0.3">
      <c r="D1279" s="262"/>
      <c r="G1279" s="262"/>
    </row>
    <row r="1280" spans="4:7" ht="14.4" x14ac:dyDescent="0.3">
      <c r="D1280" s="262"/>
      <c r="G1280" s="262"/>
    </row>
    <row r="1281" spans="4:7" ht="14.4" x14ac:dyDescent="0.3">
      <c r="D1281" s="262"/>
      <c r="G1281" s="262"/>
    </row>
    <row r="1282" spans="4:7" ht="14.4" x14ac:dyDescent="0.3">
      <c r="D1282" s="262"/>
      <c r="G1282" s="262"/>
    </row>
    <row r="1283" spans="4:7" ht="14.4" x14ac:dyDescent="0.3">
      <c r="D1283" s="262"/>
      <c r="G1283" s="262"/>
    </row>
    <row r="1284" spans="4:7" ht="14.4" x14ac:dyDescent="0.3">
      <c r="D1284" s="262"/>
      <c r="G1284" s="262"/>
    </row>
    <row r="1285" spans="4:7" ht="14.4" x14ac:dyDescent="0.3">
      <c r="D1285" s="262"/>
      <c r="G1285" s="262"/>
    </row>
    <row r="1286" spans="4:7" ht="14.4" x14ac:dyDescent="0.3">
      <c r="D1286" s="262"/>
      <c r="G1286" s="262"/>
    </row>
    <row r="1287" spans="4:7" ht="14.4" x14ac:dyDescent="0.3">
      <c r="D1287" s="262"/>
      <c r="G1287" s="262"/>
    </row>
    <row r="1288" spans="4:7" ht="14.4" x14ac:dyDescent="0.3">
      <c r="D1288" s="262"/>
      <c r="G1288" s="262"/>
    </row>
    <row r="1289" spans="4:7" ht="14.4" x14ac:dyDescent="0.3">
      <c r="D1289" s="262"/>
      <c r="G1289" s="262"/>
    </row>
    <row r="1290" spans="4:7" ht="14.4" x14ac:dyDescent="0.3">
      <c r="D1290" s="262"/>
      <c r="G1290" s="262"/>
    </row>
    <row r="1291" spans="4:7" ht="14.4" x14ac:dyDescent="0.3">
      <c r="D1291" s="262"/>
      <c r="G1291" s="262"/>
    </row>
    <row r="1292" spans="4:7" ht="14.4" x14ac:dyDescent="0.3">
      <c r="D1292" s="262"/>
      <c r="G1292" s="262"/>
    </row>
    <row r="1293" spans="4:7" ht="14.4" x14ac:dyDescent="0.3">
      <c r="D1293" s="262"/>
      <c r="G1293" s="262"/>
    </row>
    <row r="1294" spans="4:7" ht="14.4" x14ac:dyDescent="0.3">
      <c r="D1294" s="262"/>
      <c r="G1294" s="262"/>
    </row>
    <row r="1295" spans="4:7" ht="14.4" x14ac:dyDescent="0.3">
      <c r="D1295" s="262"/>
      <c r="G1295" s="262"/>
    </row>
    <row r="1296" spans="4:7" ht="14.4" x14ac:dyDescent="0.3">
      <c r="D1296" s="262"/>
      <c r="G1296" s="262"/>
    </row>
    <row r="1297" spans="4:7" ht="14.4" x14ac:dyDescent="0.3">
      <c r="D1297" s="262"/>
      <c r="G1297" s="262"/>
    </row>
    <row r="1298" spans="4:7" ht="14.4" x14ac:dyDescent="0.3">
      <c r="D1298" s="262"/>
      <c r="G1298" s="262"/>
    </row>
    <row r="1299" spans="4:7" ht="14.4" x14ac:dyDescent="0.3">
      <c r="D1299" s="262"/>
      <c r="G1299" s="262"/>
    </row>
    <row r="1300" spans="4:7" ht="14.4" x14ac:dyDescent="0.3">
      <c r="D1300" s="262"/>
      <c r="G1300" s="262"/>
    </row>
    <row r="1301" spans="4:7" ht="14.4" x14ac:dyDescent="0.3">
      <c r="D1301" s="262"/>
      <c r="G1301" s="262"/>
    </row>
    <row r="1302" spans="4:7" ht="14.4" x14ac:dyDescent="0.3">
      <c r="D1302" s="262"/>
      <c r="G1302" s="262"/>
    </row>
    <row r="1303" spans="4:7" ht="14.4" x14ac:dyDescent="0.3">
      <c r="D1303" s="262"/>
      <c r="G1303" s="262"/>
    </row>
    <row r="1304" spans="4:7" ht="14.4" x14ac:dyDescent="0.3">
      <c r="D1304" s="262"/>
      <c r="G1304" s="262"/>
    </row>
    <row r="1305" spans="4:7" ht="14.4" x14ac:dyDescent="0.3">
      <c r="D1305" s="262"/>
      <c r="G1305" s="262"/>
    </row>
    <row r="1306" spans="4:7" ht="14.4" x14ac:dyDescent="0.3">
      <c r="D1306" s="262"/>
      <c r="G1306" s="262"/>
    </row>
    <row r="1307" spans="4:7" ht="14.4" x14ac:dyDescent="0.3">
      <c r="D1307" s="262"/>
      <c r="G1307" s="262"/>
    </row>
    <row r="1308" spans="4:7" ht="14.4" x14ac:dyDescent="0.3">
      <c r="D1308" s="262"/>
      <c r="G1308" s="262"/>
    </row>
    <row r="1309" spans="4:7" ht="14.4" x14ac:dyDescent="0.3">
      <c r="D1309" s="262"/>
      <c r="G1309" s="262"/>
    </row>
    <row r="1310" spans="4:7" ht="14.4" x14ac:dyDescent="0.3">
      <c r="D1310" s="262"/>
      <c r="G1310" s="262"/>
    </row>
    <row r="1311" spans="4:7" ht="14.4" x14ac:dyDescent="0.3">
      <c r="D1311" s="262"/>
      <c r="G1311" s="262"/>
    </row>
    <row r="1312" spans="4:7" ht="14.4" x14ac:dyDescent="0.3">
      <c r="D1312" s="262"/>
      <c r="G1312" s="262"/>
    </row>
    <row r="1313" spans="4:7" ht="14.4" x14ac:dyDescent="0.3">
      <c r="D1313" s="262"/>
      <c r="G1313" s="262"/>
    </row>
    <row r="1314" spans="4:7" ht="14.4" x14ac:dyDescent="0.3">
      <c r="D1314" s="262"/>
      <c r="G1314" s="262"/>
    </row>
    <row r="1315" spans="4:7" ht="14.4" x14ac:dyDescent="0.3">
      <c r="D1315" s="262"/>
      <c r="G1315" s="262"/>
    </row>
    <row r="1316" spans="4:7" ht="14.4" x14ac:dyDescent="0.3">
      <c r="D1316" s="262"/>
      <c r="G1316" s="262"/>
    </row>
    <row r="1317" spans="4:7" ht="14.4" x14ac:dyDescent="0.3">
      <c r="D1317" s="262"/>
      <c r="G1317" s="262"/>
    </row>
    <row r="1318" spans="4:7" ht="14.4" x14ac:dyDescent="0.3">
      <c r="D1318" s="262"/>
      <c r="G1318" s="262"/>
    </row>
    <row r="1319" spans="4:7" ht="14.4" x14ac:dyDescent="0.3">
      <c r="D1319" s="262"/>
      <c r="G1319" s="262"/>
    </row>
    <row r="1320" spans="4:7" ht="14.4" x14ac:dyDescent="0.3">
      <c r="D1320" s="262"/>
      <c r="G1320" s="262"/>
    </row>
    <row r="1321" spans="4:7" ht="14.4" x14ac:dyDescent="0.3">
      <c r="D1321" s="262"/>
      <c r="G1321" s="262"/>
    </row>
    <row r="1322" spans="4:7" ht="14.4" x14ac:dyDescent="0.3">
      <c r="D1322" s="262"/>
      <c r="G1322" s="262"/>
    </row>
    <row r="1323" spans="4:7" ht="14.4" x14ac:dyDescent="0.3">
      <c r="D1323" s="262"/>
      <c r="G1323" s="262"/>
    </row>
    <row r="1324" spans="4:7" ht="14.4" x14ac:dyDescent="0.3">
      <c r="D1324" s="262"/>
      <c r="G1324" s="262"/>
    </row>
    <row r="1325" spans="4:7" ht="14.4" x14ac:dyDescent="0.3">
      <c r="D1325" s="262"/>
      <c r="G1325" s="262"/>
    </row>
    <row r="1326" spans="4:7" ht="14.4" x14ac:dyDescent="0.3">
      <c r="D1326" s="262"/>
      <c r="G1326" s="262"/>
    </row>
    <row r="1327" spans="4:7" ht="14.4" x14ac:dyDescent="0.3">
      <c r="D1327" s="262"/>
      <c r="G1327" s="262"/>
    </row>
    <row r="1328" spans="4:7" ht="14.4" x14ac:dyDescent="0.3">
      <c r="D1328" s="262"/>
      <c r="G1328" s="262"/>
    </row>
    <row r="1329" spans="4:7" ht="14.4" x14ac:dyDescent="0.3">
      <c r="D1329" s="262"/>
      <c r="G1329" s="262"/>
    </row>
    <row r="1330" spans="4:7" ht="14.4" x14ac:dyDescent="0.3">
      <c r="D1330" s="262"/>
      <c r="G1330" s="262"/>
    </row>
    <row r="1331" spans="4:7" ht="14.4" x14ac:dyDescent="0.3">
      <c r="D1331" s="262"/>
      <c r="G1331" s="262"/>
    </row>
    <row r="1332" spans="4:7" ht="14.4" x14ac:dyDescent="0.3">
      <c r="D1332" s="262"/>
      <c r="G1332" s="262"/>
    </row>
    <row r="1333" spans="4:7" ht="14.4" x14ac:dyDescent="0.3">
      <c r="D1333" s="262"/>
      <c r="G1333" s="262"/>
    </row>
    <row r="1334" spans="4:7" ht="14.4" x14ac:dyDescent="0.3">
      <c r="D1334" s="262"/>
      <c r="G1334" s="262"/>
    </row>
    <row r="1335" spans="4:7" ht="14.4" x14ac:dyDescent="0.3">
      <c r="D1335" s="262"/>
      <c r="G1335" s="262"/>
    </row>
    <row r="1336" spans="4:7" ht="14.4" x14ac:dyDescent="0.3">
      <c r="D1336" s="262"/>
      <c r="G1336" s="262"/>
    </row>
    <row r="1337" spans="4:7" ht="14.4" x14ac:dyDescent="0.3">
      <c r="D1337" s="262"/>
      <c r="G1337" s="262"/>
    </row>
    <row r="1338" spans="4:7" ht="14.4" x14ac:dyDescent="0.3">
      <c r="D1338" s="262"/>
      <c r="G1338" s="262"/>
    </row>
    <row r="1339" spans="4:7" ht="14.4" x14ac:dyDescent="0.3">
      <c r="D1339" s="262"/>
      <c r="G1339" s="262"/>
    </row>
    <row r="1340" spans="4:7" ht="14.4" x14ac:dyDescent="0.3">
      <c r="D1340" s="262"/>
      <c r="G1340" s="262"/>
    </row>
    <row r="1341" spans="4:7" ht="14.4" x14ac:dyDescent="0.3">
      <c r="D1341" s="262"/>
      <c r="G1341" s="262"/>
    </row>
    <row r="1342" spans="4:7" ht="14.4" x14ac:dyDescent="0.3">
      <c r="D1342" s="262"/>
      <c r="G1342" s="262"/>
    </row>
    <row r="1343" spans="4:7" ht="14.4" x14ac:dyDescent="0.3">
      <c r="D1343" s="262"/>
      <c r="G1343" s="262"/>
    </row>
    <row r="1344" spans="4:7" ht="14.4" x14ac:dyDescent="0.3">
      <c r="D1344" s="262"/>
      <c r="G1344" s="262"/>
    </row>
    <row r="1345" spans="4:7" ht="14.4" x14ac:dyDescent="0.3">
      <c r="D1345" s="262"/>
      <c r="G1345" s="262"/>
    </row>
    <row r="1346" spans="4:7" ht="14.4" x14ac:dyDescent="0.3">
      <c r="D1346" s="262"/>
      <c r="G1346" s="262"/>
    </row>
    <row r="1347" spans="4:7" ht="14.4" x14ac:dyDescent="0.3">
      <c r="D1347" s="262"/>
      <c r="G1347" s="262"/>
    </row>
    <row r="1348" spans="4:7" ht="14.4" x14ac:dyDescent="0.3">
      <c r="D1348" s="262"/>
      <c r="G1348" s="262"/>
    </row>
    <row r="1349" spans="4:7" ht="14.4" x14ac:dyDescent="0.3">
      <c r="D1349" s="262"/>
      <c r="G1349" s="262"/>
    </row>
    <row r="1350" spans="4:7" ht="14.4" x14ac:dyDescent="0.3">
      <c r="D1350" s="262"/>
      <c r="G1350" s="262"/>
    </row>
    <row r="1351" spans="4:7" ht="14.4" x14ac:dyDescent="0.3">
      <c r="D1351" s="262"/>
      <c r="G1351" s="262"/>
    </row>
    <row r="1352" spans="4:7" ht="14.4" x14ac:dyDescent="0.3">
      <c r="D1352" s="262"/>
      <c r="G1352" s="262"/>
    </row>
    <row r="1353" spans="4:7" ht="14.4" x14ac:dyDescent="0.3">
      <c r="D1353" s="262"/>
      <c r="G1353" s="262"/>
    </row>
    <row r="1354" spans="4:7" ht="14.4" x14ac:dyDescent="0.3">
      <c r="D1354" s="262"/>
      <c r="G1354" s="262"/>
    </row>
    <row r="1355" spans="4:7" ht="14.4" x14ac:dyDescent="0.3">
      <c r="D1355" s="262"/>
      <c r="G1355" s="262"/>
    </row>
    <row r="1356" spans="4:7" ht="14.4" x14ac:dyDescent="0.3">
      <c r="D1356" s="262"/>
      <c r="G1356" s="262"/>
    </row>
    <row r="1357" spans="4:7" ht="14.4" x14ac:dyDescent="0.3">
      <c r="D1357" s="262"/>
      <c r="G1357" s="262"/>
    </row>
    <row r="1358" spans="4:7" ht="14.4" x14ac:dyDescent="0.3">
      <c r="D1358" s="262"/>
      <c r="G1358" s="262"/>
    </row>
    <row r="1359" spans="4:7" ht="14.4" x14ac:dyDescent="0.3">
      <c r="D1359" s="262"/>
      <c r="G1359" s="262"/>
    </row>
    <row r="1360" spans="4:7" ht="14.4" x14ac:dyDescent="0.3">
      <c r="D1360" s="262"/>
      <c r="G1360" s="262"/>
    </row>
    <row r="1361" spans="4:7" ht="14.4" x14ac:dyDescent="0.3">
      <c r="D1361" s="262"/>
      <c r="G1361" s="262"/>
    </row>
    <row r="1362" spans="4:7" ht="14.4" x14ac:dyDescent="0.3">
      <c r="D1362" s="262"/>
      <c r="G1362" s="262"/>
    </row>
    <row r="1363" spans="4:7" ht="14.4" x14ac:dyDescent="0.3">
      <c r="D1363" s="262"/>
      <c r="G1363" s="262"/>
    </row>
    <row r="1364" spans="4:7" ht="14.4" x14ac:dyDescent="0.3">
      <c r="D1364" s="262"/>
      <c r="G1364" s="262"/>
    </row>
    <row r="1365" spans="4:7" ht="14.4" x14ac:dyDescent="0.3">
      <c r="D1365" s="262"/>
      <c r="G1365" s="262"/>
    </row>
    <row r="1366" spans="4:7" ht="14.4" x14ac:dyDescent="0.3">
      <c r="D1366" s="262"/>
      <c r="G1366" s="262"/>
    </row>
    <row r="1367" spans="4:7" ht="14.4" x14ac:dyDescent="0.3">
      <c r="D1367" s="262"/>
      <c r="G1367" s="262"/>
    </row>
    <row r="1368" spans="4:7" ht="14.4" x14ac:dyDescent="0.3">
      <c r="D1368" s="262"/>
      <c r="G1368" s="262"/>
    </row>
    <row r="1369" spans="4:7" ht="14.4" x14ac:dyDescent="0.3">
      <c r="D1369" s="262"/>
      <c r="G1369" s="262"/>
    </row>
    <row r="1370" spans="4:7" ht="14.4" x14ac:dyDescent="0.3">
      <c r="D1370" s="262"/>
      <c r="G1370" s="262"/>
    </row>
    <row r="1371" spans="4:7" ht="14.4" x14ac:dyDescent="0.3">
      <c r="D1371" s="262"/>
      <c r="G1371" s="262"/>
    </row>
    <row r="1372" spans="4:7" ht="14.4" x14ac:dyDescent="0.3">
      <c r="D1372" s="262"/>
      <c r="G1372" s="262"/>
    </row>
    <row r="1373" spans="4:7" ht="14.4" x14ac:dyDescent="0.3">
      <c r="D1373" s="262"/>
      <c r="G1373" s="262"/>
    </row>
    <row r="1374" spans="4:7" ht="14.4" x14ac:dyDescent="0.3">
      <c r="D1374" s="262"/>
      <c r="G1374" s="262"/>
    </row>
    <row r="1375" spans="4:7" ht="14.4" x14ac:dyDescent="0.3">
      <c r="D1375" s="262"/>
      <c r="G1375" s="262"/>
    </row>
    <row r="1376" spans="4:7" ht="14.4" x14ac:dyDescent="0.3">
      <c r="D1376" s="262"/>
      <c r="G1376" s="262"/>
    </row>
    <row r="1377" spans="4:7" ht="14.4" x14ac:dyDescent="0.3">
      <c r="D1377" s="262"/>
      <c r="G1377" s="262"/>
    </row>
    <row r="1378" spans="4:7" ht="14.4" x14ac:dyDescent="0.3">
      <c r="D1378" s="262"/>
      <c r="G1378" s="262"/>
    </row>
    <row r="1379" spans="4:7" ht="14.4" x14ac:dyDescent="0.3">
      <c r="D1379" s="262"/>
      <c r="G1379" s="262"/>
    </row>
    <row r="1380" spans="4:7" ht="14.4" x14ac:dyDescent="0.3">
      <c r="D1380" s="262"/>
      <c r="G1380" s="262"/>
    </row>
    <row r="1381" spans="4:7" ht="14.4" x14ac:dyDescent="0.3">
      <c r="D1381" s="262"/>
      <c r="G1381" s="262"/>
    </row>
    <row r="1382" spans="4:7" ht="14.4" x14ac:dyDescent="0.3">
      <c r="D1382" s="262"/>
      <c r="G1382" s="262"/>
    </row>
    <row r="1383" spans="4:7" ht="14.4" x14ac:dyDescent="0.3">
      <c r="D1383" s="262"/>
      <c r="G1383" s="262"/>
    </row>
    <row r="1384" spans="4:7" ht="14.4" x14ac:dyDescent="0.3">
      <c r="D1384" s="262"/>
      <c r="G1384" s="262"/>
    </row>
    <row r="1385" spans="4:7" ht="14.4" x14ac:dyDescent="0.3">
      <c r="D1385" s="262"/>
      <c r="G1385" s="262"/>
    </row>
    <row r="1386" spans="4:7" ht="14.4" x14ac:dyDescent="0.3">
      <c r="D1386" s="262"/>
      <c r="G1386" s="262"/>
    </row>
    <row r="1387" spans="4:7" ht="14.4" x14ac:dyDescent="0.3">
      <c r="D1387" s="262"/>
      <c r="G1387" s="262"/>
    </row>
    <row r="1388" spans="4:7" ht="14.4" x14ac:dyDescent="0.3">
      <c r="D1388" s="262"/>
      <c r="G1388" s="262"/>
    </row>
    <row r="1389" spans="4:7" ht="14.4" x14ac:dyDescent="0.3">
      <c r="D1389" s="262"/>
      <c r="G1389" s="262"/>
    </row>
    <row r="1390" spans="4:7" ht="14.4" x14ac:dyDescent="0.3">
      <c r="D1390" s="262"/>
      <c r="G1390" s="262"/>
    </row>
    <row r="1391" spans="4:7" ht="14.4" x14ac:dyDescent="0.3">
      <c r="D1391" s="262"/>
      <c r="G1391" s="262"/>
    </row>
    <row r="1392" spans="4:7" ht="14.4" x14ac:dyDescent="0.3">
      <c r="D1392" s="262"/>
      <c r="G1392" s="262"/>
    </row>
    <row r="1393" spans="4:7" ht="14.4" x14ac:dyDescent="0.3">
      <c r="D1393" s="262"/>
      <c r="G1393" s="262"/>
    </row>
    <row r="1394" spans="4:7" ht="14.4" x14ac:dyDescent="0.3">
      <c r="D1394" s="262"/>
      <c r="G1394" s="262"/>
    </row>
    <row r="1395" spans="4:7" ht="14.4" x14ac:dyDescent="0.3">
      <c r="D1395" s="262"/>
      <c r="G1395" s="262"/>
    </row>
    <row r="1396" spans="4:7" ht="14.4" x14ac:dyDescent="0.3">
      <c r="D1396" s="262"/>
      <c r="G1396" s="262"/>
    </row>
    <row r="1397" spans="4:7" ht="14.4" x14ac:dyDescent="0.3">
      <c r="D1397" s="262"/>
      <c r="G1397" s="262"/>
    </row>
    <row r="1398" spans="4:7" ht="14.4" x14ac:dyDescent="0.3">
      <c r="D1398" s="262"/>
      <c r="G1398" s="262"/>
    </row>
    <row r="1399" spans="4:7" ht="14.4" x14ac:dyDescent="0.3">
      <c r="D1399" s="262"/>
      <c r="G1399" s="262"/>
    </row>
    <row r="1400" spans="4:7" ht="14.4" x14ac:dyDescent="0.3">
      <c r="D1400" s="262"/>
      <c r="G1400" s="262"/>
    </row>
    <row r="1401" spans="4:7" ht="14.4" x14ac:dyDescent="0.3">
      <c r="D1401" s="262"/>
      <c r="G1401" s="262"/>
    </row>
    <row r="1402" spans="4:7" ht="14.4" x14ac:dyDescent="0.3">
      <c r="D1402" s="262"/>
      <c r="G1402" s="262"/>
    </row>
    <row r="1403" spans="4:7" ht="14.4" x14ac:dyDescent="0.3">
      <c r="D1403" s="262"/>
      <c r="G1403" s="262"/>
    </row>
    <row r="1404" spans="4:7" ht="14.4" x14ac:dyDescent="0.3">
      <c r="D1404" s="262"/>
      <c r="G1404" s="262"/>
    </row>
    <row r="1405" spans="4:7" ht="14.4" x14ac:dyDescent="0.3">
      <c r="D1405" s="262"/>
      <c r="G1405" s="262"/>
    </row>
    <row r="1406" spans="4:7" ht="14.4" x14ac:dyDescent="0.3">
      <c r="D1406" s="262"/>
      <c r="G1406" s="262"/>
    </row>
    <row r="1407" spans="4:7" ht="14.4" x14ac:dyDescent="0.3">
      <c r="D1407" s="262"/>
      <c r="G1407" s="262"/>
    </row>
    <row r="1408" spans="4:7" ht="14.4" x14ac:dyDescent="0.3">
      <c r="D1408" s="262"/>
      <c r="G1408" s="262"/>
    </row>
    <row r="1409" spans="4:7" ht="14.4" x14ac:dyDescent="0.3">
      <c r="D1409" s="262"/>
      <c r="G1409" s="262"/>
    </row>
    <row r="1410" spans="4:7" ht="14.4" x14ac:dyDescent="0.3">
      <c r="D1410" s="262"/>
      <c r="G1410" s="262"/>
    </row>
    <row r="1411" spans="4:7" ht="14.4" x14ac:dyDescent="0.3">
      <c r="D1411" s="262"/>
      <c r="G1411" s="262"/>
    </row>
    <row r="1412" spans="4:7" ht="14.4" x14ac:dyDescent="0.3">
      <c r="D1412" s="262"/>
      <c r="G1412" s="262"/>
    </row>
    <row r="1413" spans="4:7" ht="14.4" x14ac:dyDescent="0.3">
      <c r="D1413" s="262"/>
      <c r="G1413" s="262"/>
    </row>
    <row r="1414" spans="4:7" ht="14.4" x14ac:dyDescent="0.3">
      <c r="D1414" s="262"/>
      <c r="G1414" s="262"/>
    </row>
    <row r="1415" spans="4:7" ht="14.4" x14ac:dyDescent="0.3">
      <c r="D1415" s="262"/>
      <c r="G1415" s="262"/>
    </row>
    <row r="1416" spans="4:7" ht="14.4" x14ac:dyDescent="0.3">
      <c r="D1416" s="262"/>
      <c r="G1416" s="262"/>
    </row>
    <row r="1417" spans="4:7" ht="14.4" x14ac:dyDescent="0.3">
      <c r="D1417" s="262"/>
      <c r="G1417" s="262"/>
    </row>
    <row r="1418" spans="4:7" ht="14.4" x14ac:dyDescent="0.3">
      <c r="D1418" s="262"/>
      <c r="G1418" s="262"/>
    </row>
    <row r="1419" spans="4:7" ht="14.4" x14ac:dyDescent="0.3">
      <c r="D1419" s="262"/>
      <c r="G1419" s="262"/>
    </row>
    <row r="1420" spans="4:7" ht="14.4" x14ac:dyDescent="0.3">
      <c r="D1420" s="262"/>
      <c r="G1420" s="262"/>
    </row>
    <row r="1421" spans="4:7" ht="14.4" x14ac:dyDescent="0.3">
      <c r="D1421" s="262"/>
      <c r="G1421" s="262"/>
    </row>
    <row r="1422" spans="4:7" ht="14.4" x14ac:dyDescent="0.3">
      <c r="D1422" s="262"/>
      <c r="G1422" s="262"/>
    </row>
    <row r="1423" spans="4:7" ht="14.4" x14ac:dyDescent="0.3">
      <c r="D1423" s="262"/>
      <c r="G1423" s="262"/>
    </row>
    <row r="1424" spans="4:7" ht="14.4" x14ac:dyDescent="0.3">
      <c r="D1424" s="262"/>
      <c r="G1424" s="262"/>
    </row>
    <row r="1425" spans="4:7" ht="14.4" x14ac:dyDescent="0.3">
      <c r="D1425" s="262"/>
      <c r="G1425" s="262"/>
    </row>
    <row r="1426" spans="4:7" ht="14.4" x14ac:dyDescent="0.3">
      <c r="D1426" s="262"/>
      <c r="G1426" s="262"/>
    </row>
    <row r="1427" spans="4:7" ht="14.4" x14ac:dyDescent="0.3">
      <c r="D1427" s="262"/>
      <c r="G1427" s="262"/>
    </row>
    <row r="1428" spans="4:7" ht="14.4" x14ac:dyDescent="0.3">
      <c r="D1428" s="262"/>
      <c r="G1428" s="262"/>
    </row>
    <row r="1429" spans="4:7" ht="14.4" x14ac:dyDescent="0.3">
      <c r="D1429" s="262"/>
      <c r="G1429" s="262"/>
    </row>
    <row r="1430" spans="4:7" ht="14.4" x14ac:dyDescent="0.3">
      <c r="D1430" s="262"/>
      <c r="G1430" s="262"/>
    </row>
    <row r="1431" spans="4:7" ht="14.4" x14ac:dyDescent="0.3">
      <c r="D1431" s="262"/>
      <c r="G1431" s="262"/>
    </row>
    <row r="1432" spans="4:7" ht="14.4" x14ac:dyDescent="0.3">
      <c r="D1432" s="262"/>
      <c r="G1432" s="262"/>
    </row>
    <row r="1433" spans="4:7" ht="14.4" x14ac:dyDescent="0.3">
      <c r="D1433" s="262"/>
      <c r="G1433" s="262"/>
    </row>
    <row r="1434" spans="4:7" ht="14.4" x14ac:dyDescent="0.3">
      <c r="D1434" s="262"/>
      <c r="G1434" s="262"/>
    </row>
    <row r="1435" spans="4:7" ht="14.4" x14ac:dyDescent="0.3">
      <c r="D1435" s="262"/>
      <c r="G1435" s="262"/>
    </row>
    <row r="1436" spans="4:7" ht="14.4" x14ac:dyDescent="0.3">
      <c r="D1436" s="262"/>
      <c r="G1436" s="262"/>
    </row>
    <row r="1437" spans="4:7" ht="14.4" x14ac:dyDescent="0.3">
      <c r="D1437" s="262"/>
      <c r="G1437" s="262"/>
    </row>
    <row r="1438" spans="4:7" ht="14.4" x14ac:dyDescent="0.3">
      <c r="D1438" s="262"/>
      <c r="G1438" s="262"/>
    </row>
    <row r="1439" spans="4:7" ht="14.4" x14ac:dyDescent="0.3">
      <c r="D1439" s="262"/>
      <c r="G1439" s="262"/>
    </row>
    <row r="1440" spans="4:7" ht="14.4" x14ac:dyDescent="0.3">
      <c r="D1440" s="262"/>
      <c r="G1440" s="262"/>
    </row>
    <row r="1441" spans="4:7" ht="14.4" x14ac:dyDescent="0.3">
      <c r="D1441" s="262"/>
      <c r="G1441" s="262"/>
    </row>
    <row r="1442" spans="4:7" ht="14.4" x14ac:dyDescent="0.3">
      <c r="D1442" s="262"/>
      <c r="G1442" s="262"/>
    </row>
    <row r="1443" spans="4:7" ht="14.4" x14ac:dyDescent="0.3">
      <c r="D1443" s="262"/>
      <c r="G1443" s="262"/>
    </row>
    <row r="1444" spans="4:7" ht="14.4" x14ac:dyDescent="0.3">
      <c r="D1444" s="262"/>
      <c r="G1444" s="262"/>
    </row>
    <row r="1445" spans="4:7" ht="14.4" x14ac:dyDescent="0.3">
      <c r="D1445" s="262"/>
      <c r="G1445" s="262"/>
    </row>
    <row r="1446" spans="4:7" ht="14.4" x14ac:dyDescent="0.3">
      <c r="D1446" s="262"/>
      <c r="G1446" s="262"/>
    </row>
    <row r="1447" spans="4:7" ht="14.4" x14ac:dyDescent="0.3">
      <c r="D1447" s="262"/>
      <c r="G1447" s="262"/>
    </row>
    <row r="1448" spans="4:7" ht="14.4" x14ac:dyDescent="0.3">
      <c r="D1448" s="262"/>
      <c r="G1448" s="262"/>
    </row>
    <row r="1449" spans="4:7" ht="14.4" x14ac:dyDescent="0.3">
      <c r="D1449" s="262"/>
      <c r="G1449" s="262"/>
    </row>
    <row r="1450" spans="4:7" ht="14.4" x14ac:dyDescent="0.3">
      <c r="D1450" s="262"/>
      <c r="G1450" s="262"/>
    </row>
    <row r="1451" spans="4:7" ht="14.4" x14ac:dyDescent="0.3">
      <c r="D1451" s="262"/>
      <c r="G1451" s="262"/>
    </row>
    <row r="1452" spans="4:7" ht="14.4" x14ac:dyDescent="0.3">
      <c r="D1452" s="262"/>
      <c r="G1452" s="262"/>
    </row>
    <row r="1453" spans="4:7" ht="14.4" x14ac:dyDescent="0.3">
      <c r="D1453" s="262"/>
      <c r="G1453" s="262"/>
    </row>
    <row r="1454" spans="4:7" ht="14.4" x14ac:dyDescent="0.3">
      <c r="D1454" s="262"/>
      <c r="G1454" s="262"/>
    </row>
    <row r="1455" spans="4:7" ht="14.4" x14ac:dyDescent="0.3">
      <c r="D1455" s="262"/>
      <c r="G1455" s="262"/>
    </row>
    <row r="1456" spans="4:7" ht="14.4" x14ac:dyDescent="0.3">
      <c r="D1456" s="262"/>
      <c r="G1456" s="262"/>
    </row>
    <row r="1457" spans="4:7" ht="14.4" x14ac:dyDescent="0.3">
      <c r="D1457" s="262"/>
      <c r="G1457" s="262"/>
    </row>
    <row r="1458" spans="4:7" ht="14.4" x14ac:dyDescent="0.3">
      <c r="D1458" s="262"/>
      <c r="G1458" s="262"/>
    </row>
    <row r="1459" spans="4:7" ht="14.4" x14ac:dyDescent="0.3">
      <c r="D1459" s="262"/>
      <c r="G1459" s="262"/>
    </row>
    <row r="1460" spans="4:7" ht="14.4" x14ac:dyDescent="0.3">
      <c r="D1460" s="262"/>
      <c r="G1460" s="262"/>
    </row>
    <row r="1461" spans="4:7" ht="14.4" x14ac:dyDescent="0.3">
      <c r="D1461" s="262"/>
      <c r="G1461" s="262"/>
    </row>
    <row r="1462" spans="4:7" ht="14.4" x14ac:dyDescent="0.3">
      <c r="D1462" s="262"/>
      <c r="G1462" s="262"/>
    </row>
    <row r="1463" spans="4:7" ht="14.4" x14ac:dyDescent="0.3">
      <c r="D1463" s="262"/>
      <c r="G1463" s="262"/>
    </row>
    <row r="1464" spans="4:7" ht="14.4" x14ac:dyDescent="0.3">
      <c r="D1464" s="262"/>
      <c r="G1464" s="262"/>
    </row>
    <row r="1465" spans="4:7" ht="14.4" x14ac:dyDescent="0.3">
      <c r="D1465" s="262"/>
      <c r="G1465" s="262"/>
    </row>
    <row r="1466" spans="4:7" ht="14.4" x14ac:dyDescent="0.3">
      <c r="D1466" s="262"/>
      <c r="G1466" s="262"/>
    </row>
    <row r="1467" spans="4:7" ht="14.4" x14ac:dyDescent="0.3">
      <c r="D1467" s="262"/>
      <c r="G1467" s="262"/>
    </row>
    <row r="1468" spans="4:7" ht="14.4" x14ac:dyDescent="0.3">
      <c r="D1468" s="262"/>
      <c r="G1468" s="262"/>
    </row>
    <row r="1469" spans="4:7" ht="14.4" x14ac:dyDescent="0.3">
      <c r="D1469" s="262"/>
      <c r="G1469" s="262"/>
    </row>
    <row r="1470" spans="4:7" ht="14.4" x14ac:dyDescent="0.3">
      <c r="D1470" s="262"/>
      <c r="G1470" s="262"/>
    </row>
    <row r="1471" spans="4:7" ht="14.4" x14ac:dyDescent="0.3">
      <c r="D1471" s="262"/>
      <c r="G1471" s="262"/>
    </row>
    <row r="1472" spans="4:7" ht="14.4" x14ac:dyDescent="0.3">
      <c r="D1472" s="262"/>
      <c r="G1472" s="262"/>
    </row>
    <row r="1473" spans="4:7" ht="14.4" x14ac:dyDescent="0.3">
      <c r="D1473" s="262"/>
      <c r="G1473" s="262"/>
    </row>
    <row r="1474" spans="4:7" ht="14.4" x14ac:dyDescent="0.3">
      <c r="D1474" s="262"/>
      <c r="G1474" s="262"/>
    </row>
    <row r="1475" spans="4:7" ht="14.4" x14ac:dyDescent="0.3">
      <c r="D1475" s="262"/>
      <c r="G1475" s="262"/>
    </row>
    <row r="1476" spans="4:7" ht="14.4" x14ac:dyDescent="0.3">
      <c r="D1476" s="262"/>
      <c r="G1476" s="262"/>
    </row>
    <row r="1477" spans="4:7" ht="14.4" x14ac:dyDescent="0.3">
      <c r="D1477" s="262"/>
      <c r="G1477" s="262"/>
    </row>
    <row r="1478" spans="4:7" ht="14.4" x14ac:dyDescent="0.3">
      <c r="D1478" s="262"/>
      <c r="G1478" s="262"/>
    </row>
    <row r="1479" spans="4:7" ht="14.4" x14ac:dyDescent="0.3">
      <c r="D1479" s="262"/>
      <c r="G1479" s="262"/>
    </row>
    <row r="1480" spans="4:7" ht="14.4" x14ac:dyDescent="0.3">
      <c r="D1480" s="262"/>
      <c r="G1480" s="262"/>
    </row>
    <row r="1481" spans="4:7" ht="14.4" x14ac:dyDescent="0.3">
      <c r="D1481" s="262"/>
      <c r="G1481" s="262"/>
    </row>
    <row r="1482" spans="4:7" ht="14.4" x14ac:dyDescent="0.3">
      <c r="D1482" s="262"/>
      <c r="G1482" s="262"/>
    </row>
    <row r="1483" spans="4:7" ht="14.4" x14ac:dyDescent="0.3">
      <c r="D1483" s="262"/>
      <c r="G1483" s="262"/>
    </row>
    <row r="1484" spans="4:7" ht="14.4" x14ac:dyDescent="0.3">
      <c r="D1484" s="262"/>
      <c r="G1484" s="262"/>
    </row>
    <row r="1485" spans="4:7" ht="14.4" x14ac:dyDescent="0.3">
      <c r="D1485" s="262"/>
      <c r="G1485" s="262"/>
    </row>
    <row r="1486" spans="4:7" ht="14.4" x14ac:dyDescent="0.3">
      <c r="D1486" s="262"/>
      <c r="G1486" s="262"/>
    </row>
    <row r="1487" spans="4:7" ht="14.4" x14ac:dyDescent="0.3">
      <c r="D1487" s="262"/>
      <c r="G1487" s="262"/>
    </row>
    <row r="1488" spans="4:7" ht="14.4" x14ac:dyDescent="0.3">
      <c r="D1488" s="262"/>
      <c r="G1488" s="262"/>
    </row>
    <row r="1489" spans="4:7" ht="14.4" x14ac:dyDescent="0.3">
      <c r="D1489" s="262"/>
      <c r="G1489" s="262"/>
    </row>
    <row r="1490" spans="4:7" ht="14.4" x14ac:dyDescent="0.3">
      <c r="D1490" s="262"/>
      <c r="G1490" s="262"/>
    </row>
    <row r="1491" spans="4:7" ht="14.4" x14ac:dyDescent="0.3">
      <c r="D1491" s="262"/>
      <c r="G1491" s="262"/>
    </row>
    <row r="1492" spans="4:7" ht="14.4" x14ac:dyDescent="0.3">
      <c r="D1492" s="262"/>
      <c r="G1492" s="262"/>
    </row>
    <row r="1493" spans="4:7" ht="14.4" x14ac:dyDescent="0.3">
      <c r="D1493" s="262"/>
      <c r="G1493" s="262"/>
    </row>
    <row r="1494" spans="4:7" ht="14.4" x14ac:dyDescent="0.3">
      <c r="D1494" s="262"/>
      <c r="G1494" s="262"/>
    </row>
    <row r="1495" spans="4:7" ht="14.4" x14ac:dyDescent="0.3">
      <c r="D1495" s="262"/>
      <c r="G1495" s="262"/>
    </row>
    <row r="1496" spans="4:7" ht="14.4" x14ac:dyDescent="0.3">
      <c r="D1496" s="262"/>
      <c r="G1496" s="262"/>
    </row>
    <row r="1497" spans="4:7" ht="14.4" x14ac:dyDescent="0.3">
      <c r="D1497" s="262"/>
      <c r="G1497" s="262"/>
    </row>
    <row r="1498" spans="4:7" ht="14.4" x14ac:dyDescent="0.3">
      <c r="D1498" s="262"/>
      <c r="G1498" s="262"/>
    </row>
    <row r="1499" spans="4:7" ht="14.4" x14ac:dyDescent="0.3">
      <c r="D1499" s="262"/>
      <c r="G1499" s="262"/>
    </row>
    <row r="1500" spans="4:7" ht="14.4" x14ac:dyDescent="0.3">
      <c r="D1500" s="262"/>
      <c r="G1500" s="262"/>
    </row>
    <row r="1501" spans="4:7" ht="14.4" x14ac:dyDescent="0.3">
      <c r="D1501" s="262"/>
      <c r="G1501" s="262"/>
    </row>
    <row r="1502" spans="4:7" ht="14.4" x14ac:dyDescent="0.3">
      <c r="D1502" s="262"/>
      <c r="G1502" s="262"/>
    </row>
    <row r="1503" spans="4:7" ht="14.4" x14ac:dyDescent="0.3">
      <c r="D1503" s="262"/>
      <c r="G1503" s="262"/>
    </row>
    <row r="1504" spans="4:7" ht="14.4" x14ac:dyDescent="0.3">
      <c r="D1504" s="262"/>
      <c r="G1504" s="262"/>
    </row>
    <row r="1505" spans="4:7" ht="14.4" x14ac:dyDescent="0.3">
      <c r="D1505" s="262"/>
      <c r="G1505" s="262"/>
    </row>
    <row r="1506" spans="4:7" ht="14.4" x14ac:dyDescent="0.3">
      <c r="D1506" s="262"/>
      <c r="G1506" s="262"/>
    </row>
    <row r="1507" spans="4:7" ht="14.4" x14ac:dyDescent="0.3">
      <c r="D1507" s="262"/>
      <c r="G1507" s="262"/>
    </row>
    <row r="1508" spans="4:7" ht="14.4" x14ac:dyDescent="0.3">
      <c r="D1508" s="262"/>
      <c r="G1508" s="262"/>
    </row>
    <row r="1509" spans="4:7" ht="14.4" x14ac:dyDescent="0.3">
      <c r="D1509" s="262"/>
      <c r="G1509" s="262"/>
    </row>
    <row r="1510" spans="4:7" ht="14.4" x14ac:dyDescent="0.3">
      <c r="D1510" s="262"/>
      <c r="G1510" s="262"/>
    </row>
    <row r="1511" spans="4:7" ht="14.4" x14ac:dyDescent="0.3">
      <c r="D1511" s="262"/>
      <c r="G1511" s="262"/>
    </row>
    <row r="1512" spans="4:7" ht="14.4" x14ac:dyDescent="0.3">
      <c r="D1512" s="262"/>
      <c r="G1512" s="262"/>
    </row>
    <row r="1513" spans="4:7" ht="14.4" x14ac:dyDescent="0.3">
      <c r="D1513" s="262"/>
      <c r="G1513" s="262"/>
    </row>
    <row r="1514" spans="4:7" ht="14.4" x14ac:dyDescent="0.3">
      <c r="D1514" s="262"/>
      <c r="G1514" s="262"/>
    </row>
    <row r="1515" spans="4:7" ht="14.4" x14ac:dyDescent="0.3">
      <c r="D1515" s="262"/>
      <c r="G1515" s="262"/>
    </row>
    <row r="1516" spans="4:7" ht="14.4" x14ac:dyDescent="0.3">
      <c r="D1516" s="262"/>
      <c r="G1516" s="262"/>
    </row>
    <row r="1517" spans="4:7" ht="14.4" x14ac:dyDescent="0.3">
      <c r="D1517" s="262"/>
      <c r="G1517" s="262"/>
    </row>
    <row r="1518" spans="4:7" ht="14.4" x14ac:dyDescent="0.3">
      <c r="D1518" s="262"/>
      <c r="G1518" s="262"/>
    </row>
    <row r="1519" spans="4:7" ht="14.4" x14ac:dyDescent="0.3">
      <c r="D1519" s="262"/>
      <c r="G1519" s="262"/>
    </row>
    <row r="1520" spans="4:7" ht="14.4" x14ac:dyDescent="0.3">
      <c r="D1520" s="262"/>
      <c r="G1520" s="262"/>
    </row>
    <row r="1521" spans="4:7" ht="14.4" x14ac:dyDescent="0.3">
      <c r="D1521" s="262"/>
      <c r="G1521" s="262"/>
    </row>
    <row r="1522" spans="4:7" ht="14.4" x14ac:dyDescent="0.3">
      <c r="D1522" s="262"/>
      <c r="G1522" s="262"/>
    </row>
    <row r="1523" spans="4:7" ht="14.4" x14ac:dyDescent="0.3">
      <c r="D1523" s="262"/>
      <c r="G1523" s="262"/>
    </row>
    <row r="1524" spans="4:7" ht="14.4" x14ac:dyDescent="0.3">
      <c r="D1524" s="262"/>
      <c r="G1524" s="262"/>
    </row>
    <row r="1525" spans="4:7" ht="14.4" x14ac:dyDescent="0.3">
      <c r="D1525" s="262"/>
      <c r="G1525" s="262"/>
    </row>
    <row r="1526" spans="4:7" ht="14.4" x14ac:dyDescent="0.3">
      <c r="D1526" s="262"/>
      <c r="G1526" s="262"/>
    </row>
    <row r="1527" spans="4:7" ht="14.4" x14ac:dyDescent="0.3">
      <c r="D1527" s="262"/>
      <c r="G1527" s="262"/>
    </row>
    <row r="1528" spans="4:7" ht="14.4" x14ac:dyDescent="0.3">
      <c r="D1528" s="262"/>
      <c r="G1528" s="262"/>
    </row>
    <row r="1529" spans="4:7" ht="14.4" x14ac:dyDescent="0.3">
      <c r="D1529" s="262"/>
      <c r="G1529" s="262"/>
    </row>
    <row r="1530" spans="4:7" ht="14.4" x14ac:dyDescent="0.3">
      <c r="D1530" s="262"/>
      <c r="G1530" s="262"/>
    </row>
    <row r="1531" spans="4:7" ht="14.4" x14ac:dyDescent="0.3">
      <c r="D1531" s="262"/>
      <c r="G1531" s="262"/>
    </row>
    <row r="1532" spans="4:7" ht="14.4" x14ac:dyDescent="0.3">
      <c r="D1532" s="262"/>
      <c r="G1532" s="262"/>
    </row>
    <row r="1533" spans="4:7" ht="14.4" x14ac:dyDescent="0.3">
      <c r="D1533" s="262"/>
      <c r="G1533" s="262"/>
    </row>
    <row r="1534" spans="4:7" ht="14.4" x14ac:dyDescent="0.3">
      <c r="D1534" s="262"/>
      <c r="G1534" s="262"/>
    </row>
    <row r="1535" spans="4:7" ht="14.4" x14ac:dyDescent="0.3">
      <c r="D1535" s="262"/>
      <c r="G1535" s="262"/>
    </row>
    <row r="1536" spans="4:7" ht="14.4" x14ac:dyDescent="0.3">
      <c r="D1536" s="262"/>
      <c r="G1536" s="262"/>
    </row>
    <row r="1537" spans="4:7" ht="14.4" x14ac:dyDescent="0.3">
      <c r="D1537" s="262"/>
      <c r="G1537" s="262"/>
    </row>
    <row r="1538" spans="4:7" ht="14.4" x14ac:dyDescent="0.3">
      <c r="D1538" s="262"/>
      <c r="G1538" s="262"/>
    </row>
    <row r="1539" spans="4:7" ht="14.4" x14ac:dyDescent="0.3">
      <c r="D1539" s="262"/>
      <c r="G1539" s="262"/>
    </row>
    <row r="1540" spans="4:7" ht="14.4" x14ac:dyDescent="0.3">
      <c r="D1540" s="262"/>
      <c r="G1540" s="262"/>
    </row>
    <row r="1541" spans="4:7" ht="14.4" x14ac:dyDescent="0.3">
      <c r="D1541" s="262"/>
      <c r="G1541" s="262"/>
    </row>
    <row r="1542" spans="4:7" ht="14.4" x14ac:dyDescent="0.3">
      <c r="D1542" s="262"/>
      <c r="G1542" s="262"/>
    </row>
    <row r="1543" spans="4:7" ht="14.4" x14ac:dyDescent="0.3">
      <c r="D1543" s="262"/>
      <c r="G1543" s="262"/>
    </row>
    <row r="1544" spans="4:7" ht="14.4" x14ac:dyDescent="0.3">
      <c r="D1544" s="262"/>
      <c r="G1544" s="262"/>
    </row>
    <row r="1545" spans="4:7" ht="14.4" x14ac:dyDescent="0.3">
      <c r="D1545" s="262"/>
      <c r="G1545" s="262"/>
    </row>
    <row r="1546" spans="4:7" ht="14.4" x14ac:dyDescent="0.3">
      <c r="D1546" s="262"/>
      <c r="G1546" s="262"/>
    </row>
    <row r="1547" spans="4:7" ht="14.4" x14ac:dyDescent="0.3">
      <c r="D1547" s="262"/>
      <c r="G1547" s="262"/>
    </row>
    <row r="1548" spans="4:7" ht="14.4" x14ac:dyDescent="0.3">
      <c r="D1548" s="262"/>
      <c r="G1548" s="262"/>
    </row>
    <row r="1549" spans="4:7" ht="14.4" x14ac:dyDescent="0.3">
      <c r="D1549" s="262"/>
      <c r="G1549" s="262"/>
    </row>
    <row r="1550" spans="4:7" ht="14.4" x14ac:dyDescent="0.3">
      <c r="D1550" s="262"/>
      <c r="G1550" s="262"/>
    </row>
    <row r="1551" spans="4:7" ht="14.4" x14ac:dyDescent="0.3">
      <c r="D1551" s="262"/>
      <c r="G1551" s="262"/>
    </row>
    <row r="1552" spans="4:7" ht="14.4" x14ac:dyDescent="0.3">
      <c r="D1552" s="262"/>
      <c r="G1552" s="262"/>
    </row>
    <row r="1553" spans="4:7" ht="14.4" x14ac:dyDescent="0.3">
      <c r="D1553" s="262"/>
      <c r="G1553" s="262"/>
    </row>
    <row r="1554" spans="4:7" ht="14.4" x14ac:dyDescent="0.3">
      <c r="D1554" s="262"/>
      <c r="G1554" s="262"/>
    </row>
    <row r="1555" spans="4:7" ht="14.4" x14ac:dyDescent="0.3">
      <c r="D1555" s="262"/>
      <c r="G1555" s="262"/>
    </row>
    <row r="1556" spans="4:7" ht="14.4" x14ac:dyDescent="0.3">
      <c r="D1556" s="262"/>
      <c r="G1556" s="262"/>
    </row>
    <row r="1557" spans="4:7" ht="14.4" x14ac:dyDescent="0.3">
      <c r="D1557" s="262"/>
      <c r="G1557" s="262"/>
    </row>
    <row r="1558" spans="4:7" ht="14.4" x14ac:dyDescent="0.3">
      <c r="D1558" s="262"/>
      <c r="G1558" s="262"/>
    </row>
    <row r="1559" spans="4:7" ht="14.4" x14ac:dyDescent="0.3">
      <c r="D1559" s="262"/>
      <c r="G1559" s="262"/>
    </row>
    <row r="1560" spans="4:7" ht="14.4" x14ac:dyDescent="0.3">
      <c r="D1560" s="262"/>
      <c r="G1560" s="262"/>
    </row>
    <row r="1561" spans="4:7" ht="14.4" x14ac:dyDescent="0.3">
      <c r="D1561" s="262"/>
      <c r="G1561" s="262"/>
    </row>
    <row r="1562" spans="4:7" ht="14.4" x14ac:dyDescent="0.3">
      <c r="D1562" s="262"/>
      <c r="G1562" s="262"/>
    </row>
    <row r="1563" spans="4:7" ht="14.4" x14ac:dyDescent="0.3">
      <c r="D1563" s="262"/>
      <c r="G1563" s="262"/>
    </row>
    <row r="1564" spans="4:7" ht="14.4" x14ac:dyDescent="0.3">
      <c r="D1564" s="262"/>
      <c r="G1564" s="262"/>
    </row>
    <row r="1565" spans="4:7" ht="14.4" x14ac:dyDescent="0.3">
      <c r="D1565" s="262"/>
      <c r="G1565" s="262"/>
    </row>
    <row r="1566" spans="4:7" ht="14.4" x14ac:dyDescent="0.3">
      <c r="D1566" s="262"/>
      <c r="G1566" s="262"/>
    </row>
    <row r="1567" spans="4:7" ht="14.4" x14ac:dyDescent="0.3">
      <c r="D1567" s="262"/>
      <c r="G1567" s="262"/>
    </row>
    <row r="1568" spans="4:7" ht="14.4" x14ac:dyDescent="0.3">
      <c r="D1568" s="262"/>
      <c r="G1568" s="262"/>
    </row>
    <row r="1569" spans="4:7" ht="14.4" x14ac:dyDescent="0.3">
      <c r="D1569" s="262"/>
      <c r="G1569" s="262"/>
    </row>
    <row r="1570" spans="4:7" ht="14.4" x14ac:dyDescent="0.3">
      <c r="D1570" s="262"/>
      <c r="G1570" s="262"/>
    </row>
    <row r="1571" spans="4:7" ht="14.4" x14ac:dyDescent="0.3">
      <c r="D1571" s="262"/>
      <c r="G1571" s="262"/>
    </row>
    <row r="1572" spans="4:7" ht="14.4" x14ac:dyDescent="0.3">
      <c r="D1572" s="262"/>
      <c r="G1572" s="262"/>
    </row>
    <row r="1573" spans="4:7" ht="14.4" x14ac:dyDescent="0.3">
      <c r="D1573" s="262"/>
      <c r="G1573" s="262"/>
    </row>
    <row r="1574" spans="4:7" ht="14.4" x14ac:dyDescent="0.3">
      <c r="D1574" s="262"/>
      <c r="G1574" s="262"/>
    </row>
    <row r="1575" spans="4:7" ht="14.4" x14ac:dyDescent="0.3">
      <c r="D1575" s="262"/>
      <c r="G1575" s="262"/>
    </row>
    <row r="1576" spans="4:7" ht="14.4" x14ac:dyDescent="0.3">
      <c r="D1576" s="262"/>
      <c r="G1576" s="262"/>
    </row>
    <row r="1577" spans="4:7" ht="14.4" x14ac:dyDescent="0.3">
      <c r="D1577" s="262"/>
      <c r="G1577" s="262"/>
    </row>
    <row r="1578" spans="4:7" ht="14.4" x14ac:dyDescent="0.3">
      <c r="D1578" s="262"/>
      <c r="G1578" s="262"/>
    </row>
    <row r="1579" spans="4:7" ht="14.4" x14ac:dyDescent="0.3">
      <c r="D1579" s="262"/>
      <c r="G1579" s="262"/>
    </row>
    <row r="1580" spans="4:7" ht="14.4" x14ac:dyDescent="0.3">
      <c r="D1580" s="262"/>
      <c r="G1580" s="262"/>
    </row>
    <row r="1581" spans="4:7" ht="14.4" x14ac:dyDescent="0.3">
      <c r="D1581" s="262"/>
      <c r="G1581" s="262"/>
    </row>
    <row r="1582" spans="4:7" ht="14.4" x14ac:dyDescent="0.3">
      <c r="D1582" s="262"/>
      <c r="G1582" s="262"/>
    </row>
    <row r="1583" spans="4:7" ht="14.4" x14ac:dyDescent="0.3">
      <c r="D1583" s="262"/>
      <c r="G1583" s="262"/>
    </row>
    <row r="1584" spans="4:7" ht="14.4" x14ac:dyDescent="0.3">
      <c r="D1584" s="262"/>
      <c r="G1584" s="262"/>
    </row>
    <row r="1585" spans="4:7" ht="14.4" x14ac:dyDescent="0.3">
      <c r="D1585" s="262"/>
      <c r="G1585" s="262"/>
    </row>
    <row r="1586" spans="4:7" ht="14.4" x14ac:dyDescent="0.3">
      <c r="D1586" s="262"/>
      <c r="G1586" s="262"/>
    </row>
    <row r="1587" spans="4:7" ht="14.4" x14ac:dyDescent="0.3">
      <c r="D1587" s="262"/>
      <c r="G1587" s="262"/>
    </row>
    <row r="1588" spans="4:7" ht="14.4" x14ac:dyDescent="0.3">
      <c r="D1588" s="262"/>
      <c r="G1588" s="262"/>
    </row>
    <row r="1589" spans="4:7" ht="14.4" x14ac:dyDescent="0.3">
      <c r="D1589" s="262"/>
      <c r="G1589" s="262"/>
    </row>
    <row r="1590" spans="4:7" ht="14.4" x14ac:dyDescent="0.3">
      <c r="D1590" s="262"/>
      <c r="G1590" s="262"/>
    </row>
    <row r="1591" spans="4:7" ht="14.4" x14ac:dyDescent="0.3">
      <c r="D1591" s="262"/>
      <c r="G1591" s="262"/>
    </row>
    <row r="1592" spans="4:7" ht="14.4" x14ac:dyDescent="0.3">
      <c r="D1592" s="262"/>
      <c r="G1592" s="262"/>
    </row>
    <row r="1593" spans="4:7" ht="14.4" x14ac:dyDescent="0.3">
      <c r="D1593" s="262"/>
      <c r="G1593" s="262"/>
    </row>
    <row r="1594" spans="4:7" ht="14.4" x14ac:dyDescent="0.3">
      <c r="D1594" s="262"/>
      <c r="G1594" s="262"/>
    </row>
    <row r="1595" spans="4:7" ht="14.4" x14ac:dyDescent="0.3">
      <c r="D1595" s="262"/>
      <c r="G1595" s="262"/>
    </row>
    <row r="1596" spans="4:7" ht="14.4" x14ac:dyDescent="0.3">
      <c r="D1596" s="262"/>
      <c r="G1596" s="262"/>
    </row>
    <row r="1597" spans="4:7" ht="14.4" x14ac:dyDescent="0.3">
      <c r="D1597" s="262"/>
      <c r="G1597" s="262"/>
    </row>
    <row r="1598" spans="4:7" ht="14.4" x14ac:dyDescent="0.3">
      <c r="D1598" s="262"/>
      <c r="G1598" s="262"/>
    </row>
    <row r="1599" spans="4:7" ht="14.4" x14ac:dyDescent="0.3">
      <c r="D1599" s="262"/>
      <c r="G1599" s="262"/>
    </row>
    <row r="1600" spans="4:7" ht="14.4" x14ac:dyDescent="0.3">
      <c r="D1600" s="262"/>
      <c r="G1600" s="262"/>
    </row>
    <row r="1601" spans="4:7" ht="14.4" x14ac:dyDescent="0.3">
      <c r="D1601" s="262"/>
      <c r="G1601" s="262"/>
    </row>
    <row r="1602" spans="4:7" ht="14.4" x14ac:dyDescent="0.3">
      <c r="D1602" s="262"/>
      <c r="G1602" s="262"/>
    </row>
    <row r="1603" spans="4:7" ht="14.4" x14ac:dyDescent="0.3">
      <c r="D1603" s="262"/>
      <c r="G1603" s="262"/>
    </row>
    <row r="1604" spans="4:7" ht="14.4" x14ac:dyDescent="0.3">
      <c r="D1604" s="262"/>
      <c r="G1604" s="262"/>
    </row>
    <row r="1605" spans="4:7" ht="14.4" x14ac:dyDescent="0.3">
      <c r="D1605" s="262"/>
      <c r="G1605" s="262"/>
    </row>
    <row r="1606" spans="4:7" ht="14.4" x14ac:dyDescent="0.3">
      <c r="D1606" s="262"/>
      <c r="G1606" s="262"/>
    </row>
    <row r="1607" spans="4:7" ht="14.4" x14ac:dyDescent="0.3">
      <c r="D1607" s="262"/>
      <c r="G1607" s="262"/>
    </row>
    <row r="1608" spans="4:7" ht="14.4" x14ac:dyDescent="0.3">
      <c r="D1608" s="262"/>
      <c r="G1608" s="262"/>
    </row>
    <row r="1609" spans="4:7" ht="14.4" x14ac:dyDescent="0.3">
      <c r="D1609" s="262"/>
      <c r="G1609" s="262"/>
    </row>
    <row r="1610" spans="4:7" ht="14.4" x14ac:dyDescent="0.3">
      <c r="D1610" s="262"/>
      <c r="G1610" s="262"/>
    </row>
    <row r="1611" spans="4:7" ht="14.4" x14ac:dyDescent="0.3">
      <c r="D1611" s="262"/>
      <c r="G1611" s="262"/>
    </row>
    <row r="1612" spans="4:7" ht="14.4" x14ac:dyDescent="0.3">
      <c r="D1612" s="262"/>
      <c r="G1612" s="262"/>
    </row>
    <row r="1613" spans="4:7" ht="14.4" x14ac:dyDescent="0.3">
      <c r="D1613" s="262"/>
      <c r="G1613" s="262"/>
    </row>
    <row r="1614" spans="4:7" ht="14.4" x14ac:dyDescent="0.3">
      <c r="D1614" s="262"/>
      <c r="G1614" s="262"/>
    </row>
    <row r="1615" spans="4:7" ht="14.4" x14ac:dyDescent="0.3">
      <c r="D1615" s="262"/>
      <c r="G1615" s="262"/>
    </row>
    <row r="1616" spans="4:7" ht="14.4" x14ac:dyDescent="0.3">
      <c r="D1616" s="262"/>
      <c r="G1616" s="262"/>
    </row>
    <row r="1617" spans="4:7" ht="14.4" x14ac:dyDescent="0.3">
      <c r="D1617" s="262"/>
      <c r="G1617" s="262"/>
    </row>
    <row r="1618" spans="4:7" ht="14.4" x14ac:dyDescent="0.3">
      <c r="D1618" s="262"/>
      <c r="G1618" s="262"/>
    </row>
    <row r="1619" spans="4:7" ht="14.4" x14ac:dyDescent="0.3">
      <c r="D1619" s="262"/>
      <c r="G1619" s="262"/>
    </row>
    <row r="1620" spans="4:7" ht="14.4" x14ac:dyDescent="0.3">
      <c r="D1620" s="262"/>
      <c r="G1620" s="262"/>
    </row>
    <row r="1621" spans="4:7" ht="14.4" x14ac:dyDescent="0.3">
      <c r="D1621" s="262"/>
      <c r="G1621" s="262"/>
    </row>
    <row r="1622" spans="4:7" ht="14.4" x14ac:dyDescent="0.3">
      <c r="D1622" s="262"/>
      <c r="G1622" s="262"/>
    </row>
    <row r="1623" spans="4:7" ht="14.4" x14ac:dyDescent="0.3">
      <c r="D1623" s="262"/>
      <c r="G1623" s="262"/>
    </row>
    <row r="1624" spans="4:7" ht="14.4" x14ac:dyDescent="0.3">
      <c r="D1624" s="262"/>
      <c r="G1624" s="262"/>
    </row>
    <row r="1625" spans="4:7" ht="14.4" x14ac:dyDescent="0.3">
      <c r="D1625" s="262"/>
      <c r="G1625" s="262"/>
    </row>
    <row r="1626" spans="4:7" ht="14.4" x14ac:dyDescent="0.3">
      <c r="D1626" s="262"/>
      <c r="G1626" s="262"/>
    </row>
    <row r="1627" spans="4:7" ht="14.4" x14ac:dyDescent="0.3">
      <c r="D1627" s="262"/>
      <c r="G1627" s="262"/>
    </row>
    <row r="1628" spans="4:7" ht="14.4" x14ac:dyDescent="0.3">
      <c r="D1628" s="262"/>
      <c r="G1628" s="262"/>
    </row>
    <row r="1629" spans="4:7" ht="14.4" x14ac:dyDescent="0.3">
      <c r="D1629" s="262"/>
      <c r="G1629" s="262"/>
    </row>
    <row r="1630" spans="4:7" ht="14.4" x14ac:dyDescent="0.3">
      <c r="D1630" s="262"/>
      <c r="G1630" s="262"/>
    </row>
    <row r="1631" spans="4:7" ht="14.4" x14ac:dyDescent="0.3">
      <c r="D1631" s="262"/>
      <c r="G1631" s="262"/>
    </row>
    <row r="1632" spans="4:7" ht="14.4" x14ac:dyDescent="0.3">
      <c r="D1632" s="262"/>
      <c r="G1632" s="262"/>
    </row>
    <row r="1633" spans="4:7" ht="14.4" x14ac:dyDescent="0.3">
      <c r="D1633" s="262"/>
      <c r="G1633" s="262"/>
    </row>
    <row r="1634" spans="4:7" ht="14.4" x14ac:dyDescent="0.3">
      <c r="D1634" s="262"/>
      <c r="G1634" s="262"/>
    </row>
    <row r="1635" spans="4:7" ht="14.4" x14ac:dyDescent="0.3">
      <c r="D1635" s="262"/>
      <c r="G1635" s="262"/>
    </row>
    <row r="1636" spans="4:7" ht="14.4" x14ac:dyDescent="0.3">
      <c r="D1636" s="262"/>
      <c r="G1636" s="262"/>
    </row>
    <row r="1637" spans="4:7" ht="14.4" x14ac:dyDescent="0.3">
      <c r="D1637" s="262"/>
      <c r="G1637" s="262"/>
    </row>
    <row r="1638" spans="4:7" ht="14.4" x14ac:dyDescent="0.3">
      <c r="D1638" s="262"/>
      <c r="G1638" s="262"/>
    </row>
    <row r="1639" spans="4:7" ht="14.4" x14ac:dyDescent="0.3">
      <c r="D1639" s="262"/>
      <c r="G1639" s="262"/>
    </row>
    <row r="1640" spans="4:7" ht="14.4" x14ac:dyDescent="0.3">
      <c r="D1640" s="262"/>
      <c r="G1640" s="262"/>
    </row>
    <row r="1641" spans="4:7" ht="14.4" x14ac:dyDescent="0.3">
      <c r="D1641" s="262"/>
      <c r="G1641" s="262"/>
    </row>
    <row r="1642" spans="4:7" ht="14.4" x14ac:dyDescent="0.3">
      <c r="D1642" s="262"/>
      <c r="G1642" s="262"/>
    </row>
    <row r="1643" spans="4:7" ht="14.4" x14ac:dyDescent="0.3">
      <c r="D1643" s="262"/>
      <c r="G1643" s="262"/>
    </row>
    <row r="1644" spans="4:7" ht="14.4" x14ac:dyDescent="0.3">
      <c r="D1644" s="262"/>
      <c r="G1644" s="262"/>
    </row>
    <row r="1645" spans="4:7" ht="14.4" x14ac:dyDescent="0.3">
      <c r="D1645" s="262"/>
      <c r="G1645" s="262"/>
    </row>
    <row r="1646" spans="4:7" ht="14.4" x14ac:dyDescent="0.3">
      <c r="D1646" s="262"/>
      <c r="G1646" s="262"/>
    </row>
    <row r="1647" spans="4:7" ht="14.4" x14ac:dyDescent="0.3">
      <c r="D1647" s="262"/>
      <c r="G1647" s="262"/>
    </row>
    <row r="1648" spans="4:7" ht="14.4" x14ac:dyDescent="0.3">
      <c r="D1648" s="262"/>
      <c r="G1648" s="262"/>
    </row>
    <row r="1649" spans="4:7" ht="14.4" x14ac:dyDescent="0.3">
      <c r="D1649" s="262"/>
      <c r="G1649" s="262"/>
    </row>
    <row r="1650" spans="4:7" ht="14.4" x14ac:dyDescent="0.3">
      <c r="D1650" s="262"/>
      <c r="G1650" s="262"/>
    </row>
    <row r="1651" spans="4:7" ht="14.4" x14ac:dyDescent="0.3">
      <c r="D1651" s="262"/>
      <c r="G1651" s="262"/>
    </row>
    <row r="1652" spans="4:7" ht="14.4" x14ac:dyDescent="0.3">
      <c r="D1652" s="262"/>
      <c r="G1652" s="262"/>
    </row>
    <row r="1653" spans="4:7" ht="14.4" x14ac:dyDescent="0.3">
      <c r="D1653" s="262"/>
      <c r="G1653" s="262"/>
    </row>
    <row r="1654" spans="4:7" ht="14.4" x14ac:dyDescent="0.3">
      <c r="D1654" s="262"/>
      <c r="G1654" s="262"/>
    </row>
    <row r="1655" spans="4:7" ht="14.4" x14ac:dyDescent="0.3">
      <c r="D1655" s="262"/>
      <c r="G1655" s="262"/>
    </row>
    <row r="1656" spans="4:7" ht="14.4" x14ac:dyDescent="0.3">
      <c r="D1656" s="262"/>
      <c r="G1656" s="262"/>
    </row>
    <row r="1657" spans="4:7" ht="14.4" x14ac:dyDescent="0.3">
      <c r="D1657" s="262"/>
      <c r="G1657" s="262"/>
    </row>
    <row r="1658" spans="4:7" ht="14.4" x14ac:dyDescent="0.3">
      <c r="D1658" s="262"/>
      <c r="G1658" s="262"/>
    </row>
    <row r="1659" spans="4:7" ht="14.4" x14ac:dyDescent="0.3">
      <c r="D1659" s="262"/>
      <c r="G1659" s="262"/>
    </row>
    <row r="1660" spans="4:7" ht="14.4" x14ac:dyDescent="0.3">
      <c r="D1660" s="262"/>
      <c r="G1660" s="262"/>
    </row>
    <row r="1661" spans="4:7" ht="14.4" x14ac:dyDescent="0.3">
      <c r="D1661" s="262"/>
      <c r="G1661" s="262"/>
    </row>
    <row r="1662" spans="4:7" ht="14.4" x14ac:dyDescent="0.3">
      <c r="D1662" s="262"/>
      <c r="G1662" s="262"/>
    </row>
    <row r="1663" spans="4:7" ht="14.4" x14ac:dyDescent="0.3">
      <c r="D1663" s="262"/>
      <c r="G1663" s="262"/>
    </row>
    <row r="1664" spans="4:7" ht="14.4" x14ac:dyDescent="0.3">
      <c r="D1664" s="262"/>
      <c r="G1664" s="262"/>
    </row>
    <row r="1665" spans="4:7" ht="14.4" x14ac:dyDescent="0.3">
      <c r="D1665" s="262"/>
      <c r="G1665" s="262"/>
    </row>
    <row r="1666" spans="4:7" ht="14.4" x14ac:dyDescent="0.3">
      <c r="D1666" s="262"/>
      <c r="G1666" s="262"/>
    </row>
    <row r="1667" spans="4:7" ht="14.4" x14ac:dyDescent="0.3">
      <c r="D1667" s="262"/>
      <c r="G1667" s="262"/>
    </row>
    <row r="1668" spans="4:7" ht="14.4" x14ac:dyDescent="0.3">
      <c r="D1668" s="262"/>
      <c r="G1668" s="262"/>
    </row>
    <row r="1669" spans="4:7" ht="14.4" x14ac:dyDescent="0.3">
      <c r="D1669" s="262"/>
      <c r="G1669" s="262"/>
    </row>
    <row r="1670" spans="4:7" ht="14.4" x14ac:dyDescent="0.3">
      <c r="D1670" s="262"/>
      <c r="G1670" s="262"/>
    </row>
    <row r="1671" spans="4:7" ht="14.4" x14ac:dyDescent="0.3">
      <c r="D1671" s="262"/>
      <c r="G1671" s="262"/>
    </row>
    <row r="1672" spans="4:7" ht="14.4" x14ac:dyDescent="0.3">
      <c r="D1672" s="262"/>
      <c r="G1672" s="262"/>
    </row>
    <row r="1673" spans="4:7" ht="14.4" x14ac:dyDescent="0.3">
      <c r="D1673" s="262"/>
      <c r="G1673" s="262"/>
    </row>
    <row r="1674" spans="4:7" ht="14.4" x14ac:dyDescent="0.3">
      <c r="D1674" s="262"/>
      <c r="G1674" s="262"/>
    </row>
    <row r="1675" spans="4:7" ht="14.4" x14ac:dyDescent="0.3">
      <c r="D1675" s="262"/>
      <c r="G1675" s="262"/>
    </row>
    <row r="1676" spans="4:7" ht="14.4" x14ac:dyDescent="0.3">
      <c r="D1676" s="262"/>
      <c r="G1676" s="262"/>
    </row>
    <row r="1677" spans="4:7" ht="14.4" x14ac:dyDescent="0.3">
      <c r="D1677" s="262"/>
      <c r="G1677" s="262"/>
    </row>
    <row r="1678" spans="4:7" ht="14.4" x14ac:dyDescent="0.3">
      <c r="D1678" s="262"/>
      <c r="G1678" s="262"/>
    </row>
    <row r="1679" spans="4:7" ht="14.4" x14ac:dyDescent="0.3">
      <c r="D1679" s="262"/>
      <c r="G1679" s="262"/>
    </row>
    <row r="1680" spans="4:7" ht="14.4" x14ac:dyDescent="0.3">
      <c r="D1680" s="262"/>
      <c r="G1680" s="262"/>
    </row>
    <row r="1681" spans="4:7" ht="14.4" x14ac:dyDescent="0.3">
      <c r="D1681" s="262"/>
      <c r="G1681" s="262"/>
    </row>
    <row r="1682" spans="4:7" ht="14.4" x14ac:dyDescent="0.3">
      <c r="D1682" s="262"/>
      <c r="G1682" s="262"/>
    </row>
    <row r="1683" spans="4:7" ht="14.4" x14ac:dyDescent="0.3">
      <c r="D1683" s="262"/>
      <c r="G1683" s="262"/>
    </row>
    <row r="1684" spans="4:7" ht="14.4" x14ac:dyDescent="0.3">
      <c r="D1684" s="262"/>
      <c r="G1684" s="262"/>
    </row>
    <row r="1685" spans="4:7" ht="14.4" x14ac:dyDescent="0.3">
      <c r="D1685" s="262"/>
      <c r="G1685" s="262"/>
    </row>
    <row r="1686" spans="4:7" ht="14.4" x14ac:dyDescent="0.3">
      <c r="D1686" s="262"/>
      <c r="G1686" s="262"/>
    </row>
    <row r="1687" spans="4:7" ht="14.4" x14ac:dyDescent="0.3">
      <c r="D1687" s="262"/>
      <c r="G1687" s="262"/>
    </row>
    <row r="1688" spans="4:7" ht="14.4" x14ac:dyDescent="0.3">
      <c r="D1688" s="262"/>
      <c r="G1688" s="262"/>
    </row>
    <row r="1689" spans="4:7" ht="14.4" x14ac:dyDescent="0.3">
      <c r="D1689" s="262"/>
      <c r="G1689" s="262"/>
    </row>
    <row r="1690" spans="4:7" ht="14.4" x14ac:dyDescent="0.3">
      <c r="D1690" s="262"/>
      <c r="G1690" s="262"/>
    </row>
    <row r="1691" spans="4:7" ht="14.4" x14ac:dyDescent="0.3">
      <c r="D1691" s="262"/>
      <c r="G1691" s="262"/>
    </row>
    <row r="1692" spans="4:7" ht="14.4" x14ac:dyDescent="0.3">
      <c r="D1692" s="262"/>
      <c r="G1692" s="262"/>
    </row>
    <row r="1693" spans="4:7" ht="14.4" x14ac:dyDescent="0.3">
      <c r="D1693" s="262"/>
      <c r="G1693" s="262"/>
    </row>
    <row r="1694" spans="4:7" ht="14.4" x14ac:dyDescent="0.3">
      <c r="D1694" s="262"/>
      <c r="G1694" s="262"/>
    </row>
    <row r="1695" spans="4:7" ht="14.4" x14ac:dyDescent="0.3">
      <c r="D1695" s="262"/>
      <c r="G1695" s="262"/>
    </row>
    <row r="1696" spans="4:7" ht="14.4" x14ac:dyDescent="0.3">
      <c r="D1696" s="262"/>
      <c r="G1696" s="262"/>
    </row>
    <row r="1697" spans="4:7" ht="14.4" x14ac:dyDescent="0.3">
      <c r="D1697" s="262"/>
      <c r="G1697" s="262"/>
    </row>
    <row r="1698" spans="4:7" ht="14.4" x14ac:dyDescent="0.3">
      <c r="D1698" s="262"/>
      <c r="G1698" s="262"/>
    </row>
    <row r="1699" spans="4:7" ht="14.4" x14ac:dyDescent="0.3">
      <c r="D1699" s="262"/>
      <c r="G1699" s="262"/>
    </row>
    <row r="1700" spans="4:7" ht="14.4" x14ac:dyDescent="0.3">
      <c r="D1700" s="262"/>
      <c r="G1700" s="262"/>
    </row>
    <row r="1701" spans="4:7" ht="14.4" x14ac:dyDescent="0.3">
      <c r="D1701" s="262"/>
      <c r="G1701" s="262"/>
    </row>
    <row r="1702" spans="4:7" ht="14.4" x14ac:dyDescent="0.3">
      <c r="D1702" s="262"/>
      <c r="G1702" s="262"/>
    </row>
    <row r="1703" spans="4:7" ht="14.4" x14ac:dyDescent="0.3">
      <c r="D1703" s="262"/>
      <c r="G1703" s="262"/>
    </row>
    <row r="1704" spans="4:7" ht="14.4" x14ac:dyDescent="0.3">
      <c r="D1704" s="262"/>
      <c r="G1704" s="262"/>
    </row>
    <row r="1705" spans="4:7" ht="14.4" x14ac:dyDescent="0.3">
      <c r="D1705" s="262"/>
      <c r="G1705" s="262"/>
    </row>
    <row r="1706" spans="4:7" ht="14.4" x14ac:dyDescent="0.3">
      <c r="D1706" s="262"/>
      <c r="G1706" s="262"/>
    </row>
    <row r="1707" spans="4:7" ht="14.4" x14ac:dyDescent="0.3">
      <c r="D1707" s="262"/>
      <c r="G1707" s="262"/>
    </row>
    <row r="1708" spans="4:7" ht="14.4" x14ac:dyDescent="0.3">
      <c r="D1708" s="262"/>
      <c r="G1708" s="262"/>
    </row>
    <row r="1709" spans="4:7" ht="14.4" x14ac:dyDescent="0.3">
      <c r="D1709" s="262"/>
      <c r="G1709" s="262"/>
    </row>
    <row r="1710" spans="4:7" ht="14.4" x14ac:dyDescent="0.3">
      <c r="D1710" s="262"/>
      <c r="G1710" s="262"/>
    </row>
    <row r="1711" spans="4:7" ht="14.4" x14ac:dyDescent="0.3">
      <c r="D1711" s="262"/>
      <c r="G1711" s="262"/>
    </row>
    <row r="1712" spans="4:7" ht="14.4" x14ac:dyDescent="0.3">
      <c r="D1712" s="262"/>
      <c r="G1712" s="262"/>
    </row>
    <row r="1713" spans="4:7" ht="14.4" x14ac:dyDescent="0.3">
      <c r="D1713" s="262"/>
      <c r="G1713" s="262"/>
    </row>
    <row r="1714" spans="4:7" ht="14.4" x14ac:dyDescent="0.3">
      <c r="D1714" s="262"/>
      <c r="G1714" s="262"/>
    </row>
    <row r="1715" spans="4:7" ht="14.4" x14ac:dyDescent="0.3">
      <c r="D1715" s="262"/>
      <c r="G1715" s="262"/>
    </row>
    <row r="1716" spans="4:7" ht="14.4" x14ac:dyDescent="0.3">
      <c r="D1716" s="262"/>
      <c r="G1716" s="262"/>
    </row>
    <row r="1717" spans="4:7" ht="14.4" x14ac:dyDescent="0.3">
      <c r="D1717" s="262"/>
      <c r="G1717" s="262"/>
    </row>
    <row r="1718" spans="4:7" ht="14.4" x14ac:dyDescent="0.3">
      <c r="D1718" s="262"/>
      <c r="G1718" s="262"/>
    </row>
    <row r="1719" spans="4:7" ht="14.4" x14ac:dyDescent="0.3">
      <c r="D1719" s="262"/>
      <c r="G1719" s="262"/>
    </row>
    <row r="1720" spans="4:7" ht="14.4" x14ac:dyDescent="0.3">
      <c r="D1720" s="262"/>
      <c r="G1720" s="262"/>
    </row>
    <row r="1721" spans="4:7" ht="14.4" x14ac:dyDescent="0.3">
      <c r="D1721" s="262"/>
      <c r="G1721" s="262"/>
    </row>
    <row r="1722" spans="4:7" ht="14.4" x14ac:dyDescent="0.3">
      <c r="D1722" s="262"/>
      <c r="G1722" s="262"/>
    </row>
    <row r="1723" spans="4:7" ht="14.4" x14ac:dyDescent="0.3">
      <c r="D1723" s="262"/>
      <c r="G1723" s="262"/>
    </row>
    <row r="1724" spans="4:7" ht="14.4" x14ac:dyDescent="0.3">
      <c r="D1724" s="262"/>
      <c r="G1724" s="262"/>
    </row>
    <row r="1725" spans="4:7" ht="14.4" x14ac:dyDescent="0.3">
      <c r="D1725" s="262"/>
      <c r="G1725" s="262"/>
    </row>
    <row r="1726" spans="4:7" ht="14.4" x14ac:dyDescent="0.3">
      <c r="D1726" s="262"/>
      <c r="G1726" s="262"/>
    </row>
    <row r="1727" spans="4:7" ht="14.4" x14ac:dyDescent="0.3">
      <c r="D1727" s="262"/>
      <c r="G1727" s="262"/>
    </row>
    <row r="1728" spans="4:7" ht="14.4" x14ac:dyDescent="0.3">
      <c r="D1728" s="262"/>
      <c r="G1728" s="262"/>
    </row>
    <row r="1729" spans="4:7" ht="14.4" x14ac:dyDescent="0.3">
      <c r="D1729" s="262"/>
      <c r="G1729" s="262"/>
    </row>
    <row r="1730" spans="4:7" ht="14.4" x14ac:dyDescent="0.3">
      <c r="D1730" s="262"/>
      <c r="G1730" s="262"/>
    </row>
    <row r="1731" spans="4:7" ht="14.4" x14ac:dyDescent="0.3">
      <c r="D1731" s="262"/>
      <c r="G1731" s="262"/>
    </row>
    <row r="1732" spans="4:7" ht="14.4" x14ac:dyDescent="0.3">
      <c r="D1732" s="262"/>
      <c r="G1732" s="262"/>
    </row>
    <row r="1733" spans="4:7" ht="14.4" x14ac:dyDescent="0.3">
      <c r="D1733" s="262"/>
      <c r="G1733" s="262"/>
    </row>
    <row r="1734" spans="4:7" ht="14.4" x14ac:dyDescent="0.3">
      <c r="D1734" s="262"/>
      <c r="G1734" s="262"/>
    </row>
    <row r="1735" spans="4:7" ht="14.4" x14ac:dyDescent="0.3">
      <c r="D1735" s="262"/>
      <c r="G1735" s="262"/>
    </row>
    <row r="1736" spans="4:7" ht="14.4" x14ac:dyDescent="0.3">
      <c r="D1736" s="262"/>
      <c r="G1736" s="262"/>
    </row>
    <row r="1737" spans="4:7" ht="14.4" x14ac:dyDescent="0.3">
      <c r="D1737" s="262"/>
      <c r="G1737" s="262"/>
    </row>
    <row r="1738" spans="4:7" ht="14.4" x14ac:dyDescent="0.3">
      <c r="D1738" s="262"/>
      <c r="G1738" s="262"/>
    </row>
    <row r="1739" spans="4:7" ht="14.4" x14ac:dyDescent="0.3">
      <c r="D1739" s="262"/>
      <c r="G1739" s="262"/>
    </row>
    <row r="1740" spans="4:7" ht="14.4" x14ac:dyDescent="0.3">
      <c r="D1740" s="262"/>
      <c r="G1740" s="262"/>
    </row>
    <row r="1741" spans="4:7" ht="14.4" x14ac:dyDescent="0.3">
      <c r="D1741" s="262"/>
      <c r="G1741" s="262"/>
    </row>
    <row r="1742" spans="4:7" ht="14.4" x14ac:dyDescent="0.3">
      <c r="D1742" s="262"/>
      <c r="G1742" s="262"/>
    </row>
    <row r="1743" spans="4:7" ht="14.4" x14ac:dyDescent="0.3">
      <c r="D1743" s="262"/>
      <c r="G1743" s="262"/>
    </row>
    <row r="1744" spans="4:7" ht="14.4" x14ac:dyDescent="0.3">
      <c r="D1744" s="262"/>
      <c r="G1744" s="262"/>
    </row>
    <row r="1745" spans="4:7" ht="14.4" x14ac:dyDescent="0.3">
      <c r="D1745" s="262"/>
      <c r="G1745" s="262"/>
    </row>
    <row r="1746" spans="4:7" ht="14.4" x14ac:dyDescent="0.3">
      <c r="D1746" s="262"/>
      <c r="G1746" s="262"/>
    </row>
    <row r="1747" spans="4:7" ht="14.4" x14ac:dyDescent="0.3">
      <c r="D1747" s="262"/>
      <c r="G1747" s="262"/>
    </row>
    <row r="1748" spans="4:7" ht="14.4" x14ac:dyDescent="0.3">
      <c r="D1748" s="262"/>
      <c r="G1748" s="262"/>
    </row>
    <row r="1749" spans="4:7" ht="14.4" x14ac:dyDescent="0.3">
      <c r="D1749" s="262"/>
      <c r="G1749" s="262"/>
    </row>
    <row r="1750" spans="4:7" ht="14.4" x14ac:dyDescent="0.3">
      <c r="D1750" s="262"/>
      <c r="G1750" s="262"/>
    </row>
    <row r="1751" spans="4:7" ht="14.4" x14ac:dyDescent="0.3">
      <c r="D1751" s="262"/>
      <c r="G1751" s="262"/>
    </row>
    <row r="1752" spans="4:7" ht="14.4" x14ac:dyDescent="0.3">
      <c r="D1752" s="262"/>
      <c r="G1752" s="262"/>
    </row>
    <row r="1753" spans="4:7" ht="14.4" x14ac:dyDescent="0.3">
      <c r="D1753" s="262"/>
      <c r="G1753" s="262"/>
    </row>
    <row r="1754" spans="4:7" ht="14.4" x14ac:dyDescent="0.3">
      <c r="D1754" s="262"/>
      <c r="G1754" s="262"/>
    </row>
    <row r="1755" spans="4:7" ht="14.4" x14ac:dyDescent="0.3">
      <c r="D1755" s="262"/>
      <c r="G1755" s="262"/>
    </row>
    <row r="1756" spans="4:7" ht="14.4" x14ac:dyDescent="0.3">
      <c r="D1756" s="262"/>
      <c r="G1756" s="262"/>
    </row>
    <row r="1757" spans="4:7" ht="14.4" x14ac:dyDescent="0.3">
      <c r="D1757" s="262"/>
      <c r="G1757" s="262"/>
    </row>
    <row r="1758" spans="4:7" ht="14.4" x14ac:dyDescent="0.3">
      <c r="D1758" s="262"/>
      <c r="G1758" s="262"/>
    </row>
    <row r="1759" spans="4:7" ht="14.4" x14ac:dyDescent="0.3">
      <c r="D1759" s="262"/>
      <c r="G1759" s="262"/>
    </row>
    <row r="1760" spans="4:7" ht="14.4" x14ac:dyDescent="0.3">
      <c r="D1760" s="262"/>
      <c r="G1760" s="262"/>
    </row>
    <row r="1761" spans="4:7" ht="14.4" x14ac:dyDescent="0.3">
      <c r="D1761" s="262"/>
      <c r="G1761" s="262"/>
    </row>
    <row r="1762" spans="4:7" ht="14.4" x14ac:dyDescent="0.3">
      <c r="D1762" s="262"/>
      <c r="G1762" s="262"/>
    </row>
    <row r="1763" spans="4:7" ht="14.4" x14ac:dyDescent="0.3">
      <c r="D1763" s="262"/>
      <c r="G1763" s="262"/>
    </row>
    <row r="1764" spans="4:7" ht="14.4" x14ac:dyDescent="0.3">
      <c r="D1764" s="262"/>
      <c r="G1764" s="262"/>
    </row>
    <row r="1765" spans="4:7" ht="14.4" x14ac:dyDescent="0.3">
      <c r="D1765" s="262"/>
      <c r="G1765" s="262"/>
    </row>
    <row r="1766" spans="4:7" ht="14.4" x14ac:dyDescent="0.3">
      <c r="D1766" s="262"/>
      <c r="G1766" s="262"/>
    </row>
    <row r="1767" spans="4:7" ht="14.4" x14ac:dyDescent="0.3">
      <c r="D1767" s="262"/>
      <c r="G1767" s="262"/>
    </row>
    <row r="1768" spans="4:7" ht="14.4" x14ac:dyDescent="0.3">
      <c r="D1768" s="262"/>
      <c r="G1768" s="262"/>
    </row>
    <row r="1769" spans="4:7" ht="14.4" x14ac:dyDescent="0.3">
      <c r="D1769" s="262"/>
      <c r="G1769" s="262"/>
    </row>
    <row r="1770" spans="4:7" ht="14.4" x14ac:dyDescent="0.3">
      <c r="D1770" s="262"/>
      <c r="G1770" s="262"/>
    </row>
    <row r="1771" spans="4:7" ht="14.4" x14ac:dyDescent="0.3">
      <c r="D1771" s="262"/>
      <c r="G1771" s="262"/>
    </row>
    <row r="1772" spans="4:7" ht="14.4" x14ac:dyDescent="0.3">
      <c r="D1772" s="262"/>
      <c r="G1772" s="262"/>
    </row>
    <row r="1773" spans="4:7" ht="14.4" x14ac:dyDescent="0.3">
      <c r="D1773" s="262"/>
      <c r="G1773" s="262"/>
    </row>
    <row r="1774" spans="4:7" ht="14.4" x14ac:dyDescent="0.3">
      <c r="D1774" s="262"/>
      <c r="G1774" s="262"/>
    </row>
    <row r="1775" spans="4:7" ht="14.4" x14ac:dyDescent="0.3">
      <c r="D1775" s="262"/>
      <c r="G1775" s="262"/>
    </row>
    <row r="1776" spans="4:7" ht="14.4" x14ac:dyDescent="0.3">
      <c r="D1776" s="262"/>
      <c r="G1776" s="262"/>
    </row>
    <row r="1777" spans="4:7" ht="14.4" x14ac:dyDescent="0.3">
      <c r="D1777" s="262"/>
      <c r="G1777" s="262"/>
    </row>
    <row r="1778" spans="4:7" ht="14.4" x14ac:dyDescent="0.3">
      <c r="D1778" s="262"/>
      <c r="G1778" s="262"/>
    </row>
    <row r="1779" spans="4:7" ht="14.4" x14ac:dyDescent="0.3">
      <c r="D1779" s="262"/>
      <c r="G1779" s="262"/>
    </row>
    <row r="1780" spans="4:7" ht="14.4" x14ac:dyDescent="0.3">
      <c r="D1780" s="262"/>
      <c r="G1780" s="262"/>
    </row>
    <row r="1781" spans="4:7" ht="14.4" x14ac:dyDescent="0.3">
      <c r="D1781" s="262"/>
      <c r="G1781" s="262"/>
    </row>
    <row r="1782" spans="4:7" ht="14.4" x14ac:dyDescent="0.3">
      <c r="D1782" s="262"/>
      <c r="G1782" s="262"/>
    </row>
    <row r="1783" spans="4:7" ht="14.4" x14ac:dyDescent="0.3">
      <c r="D1783" s="262"/>
      <c r="G1783" s="262"/>
    </row>
    <row r="1784" spans="4:7" ht="14.4" x14ac:dyDescent="0.3">
      <c r="D1784" s="262"/>
      <c r="G1784" s="262"/>
    </row>
    <row r="1785" spans="4:7" ht="14.4" x14ac:dyDescent="0.3">
      <c r="D1785" s="262"/>
      <c r="G1785" s="262"/>
    </row>
    <row r="1786" spans="4:7" ht="14.4" x14ac:dyDescent="0.3">
      <c r="D1786" s="262"/>
      <c r="G1786" s="262"/>
    </row>
    <row r="1787" spans="4:7" ht="14.4" x14ac:dyDescent="0.3">
      <c r="D1787" s="262"/>
      <c r="G1787" s="262"/>
    </row>
    <row r="1788" spans="4:7" ht="14.4" x14ac:dyDescent="0.3">
      <c r="D1788" s="262"/>
      <c r="G1788" s="262"/>
    </row>
    <row r="1789" spans="4:7" ht="14.4" x14ac:dyDescent="0.3">
      <c r="D1789" s="262"/>
      <c r="G1789" s="262"/>
    </row>
    <row r="1790" spans="4:7" ht="14.4" x14ac:dyDescent="0.3">
      <c r="D1790" s="262"/>
      <c r="G1790" s="262"/>
    </row>
    <row r="1791" spans="4:7" ht="14.4" x14ac:dyDescent="0.3">
      <c r="D1791" s="262"/>
      <c r="G1791" s="262"/>
    </row>
    <row r="1792" spans="4:7" ht="14.4" x14ac:dyDescent="0.3">
      <c r="D1792" s="262"/>
      <c r="G1792" s="262"/>
    </row>
    <row r="1793" spans="4:7" ht="14.4" x14ac:dyDescent="0.3">
      <c r="D1793" s="262"/>
      <c r="G1793" s="262"/>
    </row>
    <row r="1794" spans="4:7" ht="14.4" x14ac:dyDescent="0.3">
      <c r="D1794" s="262"/>
      <c r="G1794" s="262"/>
    </row>
    <row r="1795" spans="4:7" ht="14.4" x14ac:dyDescent="0.3">
      <c r="D1795" s="262"/>
      <c r="G1795" s="262"/>
    </row>
    <row r="1796" spans="4:7" ht="14.4" x14ac:dyDescent="0.3">
      <c r="D1796" s="262"/>
      <c r="G1796" s="262"/>
    </row>
    <row r="1797" spans="4:7" ht="14.4" x14ac:dyDescent="0.3">
      <c r="D1797" s="262"/>
      <c r="G1797" s="262"/>
    </row>
    <row r="1798" spans="4:7" ht="14.4" x14ac:dyDescent="0.3">
      <c r="D1798" s="262"/>
      <c r="G1798" s="262"/>
    </row>
    <row r="1799" spans="4:7" ht="14.4" x14ac:dyDescent="0.3">
      <c r="D1799" s="262"/>
      <c r="G1799" s="262"/>
    </row>
    <row r="1800" spans="4:7" ht="14.4" x14ac:dyDescent="0.3">
      <c r="D1800" s="262"/>
      <c r="G1800" s="262"/>
    </row>
    <row r="1801" spans="4:7" ht="14.4" x14ac:dyDescent="0.3">
      <c r="D1801" s="262"/>
      <c r="G1801" s="262"/>
    </row>
    <row r="1802" spans="4:7" ht="14.4" x14ac:dyDescent="0.3">
      <c r="D1802" s="262"/>
      <c r="G1802" s="262"/>
    </row>
    <row r="1803" spans="4:7" ht="14.4" x14ac:dyDescent="0.3">
      <c r="D1803" s="262"/>
      <c r="G1803" s="262"/>
    </row>
    <row r="1804" spans="4:7" ht="14.4" x14ac:dyDescent="0.3">
      <c r="D1804" s="262"/>
      <c r="G1804" s="262"/>
    </row>
    <row r="1805" spans="4:7" ht="14.4" x14ac:dyDescent="0.3">
      <c r="D1805" s="262"/>
      <c r="G1805" s="262"/>
    </row>
    <row r="1806" spans="4:7" ht="14.4" x14ac:dyDescent="0.3">
      <c r="D1806" s="262"/>
      <c r="G1806" s="262"/>
    </row>
    <row r="1807" spans="4:7" ht="14.4" x14ac:dyDescent="0.3">
      <c r="D1807" s="262"/>
      <c r="G1807" s="262"/>
    </row>
    <row r="1808" spans="4:7" ht="14.4" x14ac:dyDescent="0.3">
      <c r="D1808" s="262"/>
      <c r="G1808" s="262"/>
    </row>
    <row r="1809" spans="4:7" ht="14.4" x14ac:dyDescent="0.3">
      <c r="D1809" s="262"/>
      <c r="G1809" s="262"/>
    </row>
    <row r="1810" spans="4:7" ht="14.4" x14ac:dyDescent="0.3">
      <c r="D1810" s="262"/>
      <c r="G1810" s="262"/>
    </row>
    <row r="1811" spans="4:7" ht="14.4" x14ac:dyDescent="0.3">
      <c r="D1811" s="262"/>
      <c r="G1811" s="262"/>
    </row>
    <row r="1812" spans="4:7" ht="14.4" x14ac:dyDescent="0.3">
      <c r="D1812" s="262"/>
      <c r="G1812" s="262"/>
    </row>
    <row r="1813" spans="4:7" ht="14.4" x14ac:dyDescent="0.3">
      <c r="D1813" s="262"/>
      <c r="G1813" s="262"/>
    </row>
    <row r="1814" spans="4:7" ht="14.4" x14ac:dyDescent="0.3">
      <c r="D1814" s="262"/>
      <c r="G1814" s="262"/>
    </row>
    <row r="1815" spans="4:7" ht="14.4" x14ac:dyDescent="0.3">
      <c r="D1815" s="262"/>
      <c r="G1815" s="262"/>
    </row>
    <row r="1816" spans="4:7" ht="14.4" x14ac:dyDescent="0.3">
      <c r="D1816" s="262"/>
      <c r="G1816" s="262"/>
    </row>
    <row r="1817" spans="4:7" ht="14.4" x14ac:dyDescent="0.3">
      <c r="D1817" s="262"/>
      <c r="G1817" s="262"/>
    </row>
    <row r="1818" spans="4:7" ht="14.4" x14ac:dyDescent="0.3">
      <c r="D1818" s="262"/>
      <c r="G1818" s="262"/>
    </row>
    <row r="1819" spans="4:7" ht="14.4" x14ac:dyDescent="0.3">
      <c r="D1819" s="262"/>
      <c r="G1819" s="262"/>
    </row>
    <row r="1820" spans="4:7" ht="14.4" x14ac:dyDescent="0.3">
      <c r="D1820" s="262"/>
      <c r="G1820" s="262"/>
    </row>
    <row r="1821" spans="4:7" ht="14.4" x14ac:dyDescent="0.3">
      <c r="D1821" s="262"/>
      <c r="G1821" s="262"/>
    </row>
    <row r="1822" spans="4:7" ht="14.4" x14ac:dyDescent="0.3">
      <c r="D1822" s="262"/>
      <c r="G1822" s="262"/>
    </row>
    <row r="1823" spans="4:7" ht="14.4" x14ac:dyDescent="0.3">
      <c r="D1823" s="262"/>
      <c r="G1823" s="262"/>
    </row>
    <row r="1824" spans="4:7" ht="14.4" x14ac:dyDescent="0.3">
      <c r="D1824" s="262"/>
      <c r="G1824" s="262"/>
    </row>
    <row r="1825" spans="4:7" ht="14.4" x14ac:dyDescent="0.3">
      <c r="D1825" s="262"/>
      <c r="G1825" s="262"/>
    </row>
    <row r="1826" spans="4:7" ht="14.4" x14ac:dyDescent="0.3">
      <c r="D1826" s="262"/>
      <c r="G1826" s="262"/>
    </row>
    <row r="1827" spans="4:7" ht="14.4" x14ac:dyDescent="0.3">
      <c r="D1827" s="262"/>
      <c r="G1827" s="262"/>
    </row>
    <row r="1828" spans="4:7" ht="14.4" x14ac:dyDescent="0.3">
      <c r="D1828" s="262"/>
      <c r="G1828" s="262"/>
    </row>
    <row r="1829" spans="4:7" ht="14.4" x14ac:dyDescent="0.3">
      <c r="D1829" s="262"/>
      <c r="G1829" s="262"/>
    </row>
    <row r="1830" spans="4:7" ht="14.4" x14ac:dyDescent="0.3">
      <c r="D1830" s="262"/>
      <c r="G1830" s="262"/>
    </row>
    <row r="1831" spans="4:7" ht="14.4" x14ac:dyDescent="0.3">
      <c r="D1831" s="262"/>
      <c r="G1831" s="262"/>
    </row>
    <row r="1832" spans="4:7" ht="14.4" x14ac:dyDescent="0.3">
      <c r="D1832" s="262"/>
      <c r="G1832" s="262"/>
    </row>
    <row r="1833" spans="4:7" ht="14.4" x14ac:dyDescent="0.3">
      <c r="D1833" s="262"/>
      <c r="G1833" s="262"/>
    </row>
    <row r="1834" spans="4:7" ht="14.4" x14ac:dyDescent="0.3">
      <c r="D1834" s="262"/>
      <c r="G1834" s="262"/>
    </row>
    <row r="1835" spans="4:7" ht="14.4" x14ac:dyDescent="0.3">
      <c r="D1835" s="262"/>
      <c r="G1835" s="262"/>
    </row>
    <row r="1836" spans="4:7" ht="14.4" x14ac:dyDescent="0.3">
      <c r="D1836" s="262"/>
      <c r="G1836" s="262"/>
    </row>
    <row r="1837" spans="4:7" ht="14.4" x14ac:dyDescent="0.3">
      <c r="D1837" s="262"/>
      <c r="G1837" s="262"/>
    </row>
    <row r="1838" spans="4:7" ht="14.4" x14ac:dyDescent="0.3">
      <c r="D1838" s="262"/>
      <c r="G1838" s="262"/>
    </row>
    <row r="1839" spans="4:7" ht="14.4" x14ac:dyDescent="0.3">
      <c r="D1839" s="262"/>
      <c r="G1839" s="262"/>
    </row>
    <row r="1840" spans="4:7" ht="14.4" x14ac:dyDescent="0.3">
      <c r="D1840" s="262"/>
      <c r="G1840" s="262"/>
    </row>
    <row r="1841" spans="4:7" ht="14.4" x14ac:dyDescent="0.3">
      <c r="D1841" s="262"/>
      <c r="G1841" s="262"/>
    </row>
    <row r="1842" spans="4:7" ht="14.4" x14ac:dyDescent="0.3">
      <c r="D1842" s="262"/>
      <c r="G1842" s="262"/>
    </row>
    <row r="1843" spans="4:7" ht="14.4" x14ac:dyDescent="0.3">
      <c r="D1843" s="262"/>
      <c r="G1843" s="262"/>
    </row>
    <row r="1844" spans="4:7" ht="14.4" x14ac:dyDescent="0.3">
      <c r="D1844" s="262"/>
      <c r="G1844" s="262"/>
    </row>
    <row r="1845" spans="4:7" ht="14.4" x14ac:dyDescent="0.3">
      <c r="D1845" s="262"/>
      <c r="G1845" s="262"/>
    </row>
    <row r="1846" spans="4:7" ht="14.4" x14ac:dyDescent="0.3">
      <c r="D1846" s="262"/>
      <c r="G1846" s="262"/>
    </row>
    <row r="1847" spans="4:7" ht="14.4" x14ac:dyDescent="0.3">
      <c r="D1847" s="262"/>
      <c r="G1847" s="262"/>
    </row>
    <row r="1848" spans="4:7" ht="14.4" x14ac:dyDescent="0.3">
      <c r="D1848" s="262"/>
      <c r="G1848" s="262"/>
    </row>
    <row r="1849" spans="4:7" ht="14.4" x14ac:dyDescent="0.3">
      <c r="D1849" s="262"/>
      <c r="G1849" s="262"/>
    </row>
    <row r="1850" spans="4:7" ht="14.4" x14ac:dyDescent="0.3">
      <c r="D1850" s="262"/>
      <c r="G1850" s="262"/>
    </row>
    <row r="1851" spans="4:7" ht="14.4" x14ac:dyDescent="0.3">
      <c r="D1851" s="262"/>
      <c r="G1851" s="262"/>
    </row>
    <row r="1852" spans="4:7" ht="14.4" x14ac:dyDescent="0.3">
      <c r="D1852" s="262"/>
      <c r="G1852" s="262"/>
    </row>
    <row r="1853" spans="4:7" ht="14.4" x14ac:dyDescent="0.3">
      <c r="D1853" s="262"/>
      <c r="G1853" s="262"/>
    </row>
    <row r="1854" spans="4:7" ht="14.4" x14ac:dyDescent="0.3">
      <c r="D1854" s="262"/>
      <c r="G1854" s="262"/>
    </row>
    <row r="1855" spans="4:7" ht="14.4" x14ac:dyDescent="0.3">
      <c r="D1855" s="262"/>
      <c r="G1855" s="262"/>
    </row>
    <row r="1856" spans="4:7" ht="14.4" x14ac:dyDescent="0.3">
      <c r="D1856" s="262"/>
      <c r="G1856" s="262"/>
    </row>
    <row r="1857" spans="4:7" ht="14.4" x14ac:dyDescent="0.3">
      <c r="D1857" s="262"/>
      <c r="G1857" s="262"/>
    </row>
    <row r="1858" spans="4:7" ht="14.4" x14ac:dyDescent="0.3">
      <c r="D1858" s="262"/>
      <c r="G1858" s="262"/>
    </row>
    <row r="1859" spans="4:7" ht="14.4" x14ac:dyDescent="0.3">
      <c r="D1859" s="262"/>
      <c r="G1859" s="262"/>
    </row>
    <row r="1860" spans="4:7" ht="14.4" x14ac:dyDescent="0.3">
      <c r="D1860" s="262"/>
      <c r="G1860" s="262"/>
    </row>
    <row r="1861" spans="4:7" ht="14.4" x14ac:dyDescent="0.3">
      <c r="D1861" s="262"/>
      <c r="G1861" s="262"/>
    </row>
    <row r="1862" spans="4:7" ht="14.4" x14ac:dyDescent="0.3">
      <c r="D1862" s="262"/>
      <c r="G1862" s="262"/>
    </row>
    <row r="1863" spans="4:7" ht="14.4" x14ac:dyDescent="0.3">
      <c r="D1863" s="262"/>
      <c r="G1863" s="262"/>
    </row>
    <row r="1864" spans="4:7" ht="14.4" x14ac:dyDescent="0.3">
      <c r="D1864" s="262"/>
      <c r="G1864" s="262"/>
    </row>
    <row r="1865" spans="4:7" ht="14.4" x14ac:dyDescent="0.3">
      <c r="D1865" s="262"/>
      <c r="G1865" s="262"/>
    </row>
    <row r="1866" spans="4:7" ht="14.4" x14ac:dyDescent="0.3">
      <c r="D1866" s="262"/>
      <c r="G1866" s="262"/>
    </row>
    <row r="1867" spans="4:7" ht="14.4" x14ac:dyDescent="0.3">
      <c r="D1867" s="262"/>
      <c r="G1867" s="262"/>
    </row>
    <row r="1868" spans="4:7" ht="14.4" x14ac:dyDescent="0.3">
      <c r="D1868" s="262"/>
      <c r="G1868" s="262"/>
    </row>
    <row r="1869" spans="4:7" ht="14.4" x14ac:dyDescent="0.3">
      <c r="D1869" s="262"/>
      <c r="G1869" s="262"/>
    </row>
    <row r="1870" spans="4:7" ht="14.4" x14ac:dyDescent="0.3">
      <c r="D1870" s="262"/>
      <c r="G1870" s="262"/>
    </row>
    <row r="1871" spans="4:7" ht="14.4" x14ac:dyDescent="0.3">
      <c r="D1871" s="262"/>
      <c r="G1871" s="262"/>
    </row>
    <row r="1872" spans="4:7" ht="14.4" x14ac:dyDescent="0.3">
      <c r="D1872" s="262"/>
      <c r="G1872" s="262"/>
    </row>
    <row r="1873" spans="4:7" ht="14.4" x14ac:dyDescent="0.3">
      <c r="D1873" s="262"/>
      <c r="G1873" s="262"/>
    </row>
    <row r="1874" spans="4:7" ht="14.4" x14ac:dyDescent="0.3">
      <c r="D1874" s="262"/>
      <c r="G1874" s="262"/>
    </row>
    <row r="1875" spans="4:7" ht="14.4" x14ac:dyDescent="0.3">
      <c r="D1875" s="262"/>
      <c r="G1875" s="262"/>
    </row>
    <row r="1876" spans="4:7" ht="14.4" x14ac:dyDescent="0.3">
      <c r="D1876" s="262"/>
      <c r="G1876" s="262"/>
    </row>
    <row r="1877" spans="4:7" ht="14.4" x14ac:dyDescent="0.3">
      <c r="D1877" s="262"/>
      <c r="G1877" s="262"/>
    </row>
    <row r="1878" spans="4:7" ht="14.4" x14ac:dyDescent="0.3">
      <c r="D1878" s="262"/>
      <c r="G1878" s="262"/>
    </row>
    <row r="1879" spans="4:7" ht="14.4" x14ac:dyDescent="0.3">
      <c r="D1879" s="262"/>
      <c r="G1879" s="262"/>
    </row>
    <row r="1880" spans="4:7" ht="14.4" x14ac:dyDescent="0.3">
      <c r="D1880" s="262"/>
      <c r="G1880" s="262"/>
    </row>
    <row r="1881" spans="4:7" ht="14.4" x14ac:dyDescent="0.3">
      <c r="D1881" s="262"/>
      <c r="G1881" s="262"/>
    </row>
    <row r="1882" spans="4:7" ht="14.4" x14ac:dyDescent="0.3">
      <c r="D1882" s="262"/>
      <c r="G1882" s="262"/>
    </row>
    <row r="1883" spans="4:7" ht="14.4" x14ac:dyDescent="0.3">
      <c r="D1883" s="262"/>
      <c r="G1883" s="262"/>
    </row>
    <row r="1884" spans="4:7" ht="14.4" x14ac:dyDescent="0.3">
      <c r="D1884" s="262"/>
      <c r="G1884" s="262"/>
    </row>
    <row r="1885" spans="4:7" ht="14.4" x14ac:dyDescent="0.3">
      <c r="D1885" s="262"/>
      <c r="G1885" s="262"/>
    </row>
    <row r="1886" spans="4:7" ht="14.4" x14ac:dyDescent="0.3">
      <c r="D1886" s="262"/>
      <c r="G1886" s="262"/>
    </row>
    <row r="1887" spans="4:7" ht="14.4" x14ac:dyDescent="0.3">
      <c r="D1887" s="262"/>
      <c r="G1887" s="262"/>
    </row>
    <row r="1888" spans="4:7" ht="14.4" x14ac:dyDescent="0.3">
      <c r="D1888" s="262"/>
      <c r="G1888" s="262"/>
    </row>
    <row r="1889" spans="4:7" ht="14.4" x14ac:dyDescent="0.3">
      <c r="D1889" s="262"/>
      <c r="G1889" s="262"/>
    </row>
    <row r="1890" spans="4:7" ht="14.4" x14ac:dyDescent="0.3">
      <c r="D1890" s="262"/>
      <c r="G1890" s="262"/>
    </row>
    <row r="1891" spans="4:7" ht="14.4" x14ac:dyDescent="0.3">
      <c r="D1891" s="262"/>
      <c r="G1891" s="262"/>
    </row>
    <row r="1892" spans="4:7" ht="14.4" x14ac:dyDescent="0.3">
      <c r="D1892" s="262"/>
      <c r="G1892" s="262"/>
    </row>
    <row r="1893" spans="4:7" ht="14.4" x14ac:dyDescent="0.3">
      <c r="D1893" s="262"/>
      <c r="G1893" s="262"/>
    </row>
    <row r="1894" spans="4:7" ht="14.4" x14ac:dyDescent="0.3">
      <c r="D1894" s="262"/>
      <c r="G1894" s="262"/>
    </row>
    <row r="1895" spans="4:7" ht="14.4" x14ac:dyDescent="0.3">
      <c r="D1895" s="262"/>
      <c r="G1895" s="262"/>
    </row>
    <row r="1896" spans="4:7" ht="14.4" x14ac:dyDescent="0.3">
      <c r="D1896" s="262"/>
      <c r="G1896" s="262"/>
    </row>
    <row r="1897" spans="4:7" ht="14.4" x14ac:dyDescent="0.3">
      <c r="D1897" s="262"/>
      <c r="G1897" s="262"/>
    </row>
    <row r="1898" spans="4:7" ht="14.4" x14ac:dyDescent="0.3">
      <c r="D1898" s="262"/>
      <c r="G1898" s="262"/>
    </row>
    <row r="1899" spans="4:7" ht="14.4" x14ac:dyDescent="0.3">
      <c r="D1899" s="262"/>
      <c r="G1899" s="262"/>
    </row>
    <row r="1900" spans="4:7" ht="14.4" x14ac:dyDescent="0.3">
      <c r="D1900" s="262"/>
      <c r="G1900" s="262"/>
    </row>
    <row r="1901" spans="4:7" ht="14.4" x14ac:dyDescent="0.3">
      <c r="D1901" s="262"/>
      <c r="G1901" s="262"/>
    </row>
    <row r="1902" spans="4:7" ht="14.4" x14ac:dyDescent="0.3">
      <c r="D1902" s="262"/>
      <c r="G1902" s="262"/>
    </row>
    <row r="1903" spans="4:7" ht="14.4" x14ac:dyDescent="0.3">
      <c r="D1903" s="262"/>
      <c r="G1903" s="262"/>
    </row>
    <row r="1904" spans="4:7" ht="14.4" x14ac:dyDescent="0.3">
      <c r="D1904" s="262"/>
      <c r="G1904" s="262"/>
    </row>
    <row r="1905" spans="4:7" ht="14.4" x14ac:dyDescent="0.3">
      <c r="D1905" s="262"/>
      <c r="G1905" s="262"/>
    </row>
    <row r="1906" spans="4:7" ht="14.4" x14ac:dyDescent="0.3">
      <c r="D1906" s="262"/>
      <c r="G1906" s="262"/>
    </row>
    <row r="1907" spans="4:7" ht="14.4" x14ac:dyDescent="0.3">
      <c r="D1907" s="262"/>
      <c r="G1907" s="262"/>
    </row>
    <row r="1908" spans="4:7" ht="14.4" x14ac:dyDescent="0.3">
      <c r="D1908" s="262"/>
      <c r="G1908" s="262"/>
    </row>
    <row r="1909" spans="4:7" ht="14.4" x14ac:dyDescent="0.3">
      <c r="D1909" s="262"/>
      <c r="G1909" s="262"/>
    </row>
    <row r="1910" spans="4:7" ht="14.4" x14ac:dyDescent="0.3">
      <c r="D1910" s="262"/>
      <c r="G1910" s="262"/>
    </row>
    <row r="1911" spans="4:7" ht="14.4" x14ac:dyDescent="0.3">
      <c r="D1911" s="262"/>
      <c r="G1911" s="262"/>
    </row>
    <row r="1912" spans="4:7" ht="14.4" x14ac:dyDescent="0.3">
      <c r="D1912" s="262"/>
      <c r="G1912" s="262"/>
    </row>
    <row r="1913" spans="4:7" ht="14.4" x14ac:dyDescent="0.3">
      <c r="D1913" s="262"/>
      <c r="G1913" s="262"/>
    </row>
    <row r="1914" spans="4:7" ht="14.4" x14ac:dyDescent="0.3">
      <c r="D1914" s="262"/>
      <c r="G1914" s="262"/>
    </row>
    <row r="1915" spans="4:7" ht="14.4" x14ac:dyDescent="0.3">
      <c r="D1915" s="262"/>
      <c r="G1915" s="262"/>
    </row>
    <row r="1916" spans="4:7" ht="14.4" x14ac:dyDescent="0.3">
      <c r="D1916" s="262"/>
      <c r="G1916" s="262"/>
    </row>
    <row r="1917" spans="4:7" ht="14.4" x14ac:dyDescent="0.3">
      <c r="D1917" s="262"/>
      <c r="G1917" s="262"/>
    </row>
    <row r="1918" spans="4:7" ht="14.4" x14ac:dyDescent="0.3">
      <c r="D1918" s="262"/>
      <c r="G1918" s="262"/>
    </row>
    <row r="1919" spans="4:7" ht="14.4" x14ac:dyDescent="0.3">
      <c r="D1919" s="262"/>
      <c r="G1919" s="262"/>
    </row>
    <row r="1920" spans="4:7" ht="14.4" x14ac:dyDescent="0.3">
      <c r="D1920" s="262"/>
      <c r="G1920" s="262"/>
    </row>
    <row r="1921" spans="4:7" ht="14.4" x14ac:dyDescent="0.3">
      <c r="D1921" s="262"/>
      <c r="G1921" s="262"/>
    </row>
    <row r="1922" spans="4:7" ht="14.4" x14ac:dyDescent="0.3">
      <c r="D1922" s="262"/>
      <c r="G1922" s="262"/>
    </row>
    <row r="1923" spans="4:7" ht="14.4" x14ac:dyDescent="0.3">
      <c r="D1923" s="262"/>
      <c r="G1923" s="262"/>
    </row>
    <row r="1924" spans="4:7" ht="14.4" x14ac:dyDescent="0.3">
      <c r="D1924" s="262"/>
      <c r="G1924" s="262"/>
    </row>
    <row r="1925" spans="4:7" ht="14.4" x14ac:dyDescent="0.3">
      <c r="D1925" s="262"/>
      <c r="G1925" s="262"/>
    </row>
    <row r="1926" spans="4:7" ht="14.4" x14ac:dyDescent="0.3">
      <c r="D1926" s="262"/>
      <c r="G1926" s="262"/>
    </row>
    <row r="1927" spans="4:7" ht="14.4" x14ac:dyDescent="0.3">
      <c r="D1927" s="262"/>
      <c r="G1927" s="262"/>
    </row>
    <row r="1928" spans="4:7" ht="14.4" x14ac:dyDescent="0.3">
      <c r="D1928" s="262"/>
      <c r="G1928" s="262"/>
    </row>
    <row r="1929" spans="4:7" ht="14.4" x14ac:dyDescent="0.3">
      <c r="D1929" s="262"/>
      <c r="G1929" s="262"/>
    </row>
    <row r="1930" spans="4:7" ht="14.4" x14ac:dyDescent="0.3">
      <c r="D1930" s="262"/>
      <c r="G1930" s="262"/>
    </row>
    <row r="1931" spans="4:7" ht="14.4" x14ac:dyDescent="0.3">
      <c r="D1931" s="262"/>
      <c r="G1931" s="262"/>
    </row>
    <row r="1932" spans="4:7" ht="14.4" x14ac:dyDescent="0.3">
      <c r="D1932" s="262"/>
      <c r="G1932" s="262"/>
    </row>
    <row r="1933" spans="4:7" ht="14.4" x14ac:dyDescent="0.3">
      <c r="D1933" s="262"/>
      <c r="G1933" s="262"/>
    </row>
    <row r="1934" spans="4:7" ht="14.4" x14ac:dyDescent="0.3">
      <c r="D1934" s="262"/>
      <c r="G1934" s="262"/>
    </row>
    <row r="1935" spans="4:7" ht="14.4" x14ac:dyDescent="0.3">
      <c r="D1935" s="262"/>
      <c r="G1935" s="262"/>
    </row>
    <row r="1936" spans="4:7" ht="14.4" x14ac:dyDescent="0.3">
      <c r="D1936" s="262"/>
      <c r="G1936" s="262"/>
    </row>
    <row r="1937" spans="4:7" ht="14.4" x14ac:dyDescent="0.3">
      <c r="D1937" s="262"/>
      <c r="G1937" s="262"/>
    </row>
    <row r="1938" spans="4:7" ht="14.4" x14ac:dyDescent="0.3">
      <c r="D1938" s="262"/>
      <c r="G1938" s="262"/>
    </row>
    <row r="1939" spans="4:7" ht="14.4" x14ac:dyDescent="0.3">
      <c r="D1939" s="262"/>
      <c r="G1939" s="262"/>
    </row>
    <row r="1940" spans="4:7" ht="14.4" x14ac:dyDescent="0.3">
      <c r="D1940" s="262"/>
      <c r="G1940" s="262"/>
    </row>
    <row r="1941" spans="4:7" ht="14.4" x14ac:dyDescent="0.3">
      <c r="D1941" s="262"/>
      <c r="G1941" s="262"/>
    </row>
    <row r="1942" spans="4:7" ht="14.4" x14ac:dyDescent="0.3">
      <c r="D1942" s="262"/>
      <c r="G1942" s="262"/>
    </row>
    <row r="1943" spans="4:7" ht="14.4" x14ac:dyDescent="0.3">
      <c r="D1943" s="262"/>
      <c r="G1943" s="262"/>
    </row>
    <row r="1944" spans="4:7" ht="14.4" x14ac:dyDescent="0.3">
      <c r="D1944" s="262"/>
      <c r="G1944" s="262"/>
    </row>
    <row r="1945" spans="4:7" ht="14.4" x14ac:dyDescent="0.3">
      <c r="D1945" s="262"/>
      <c r="G1945" s="262"/>
    </row>
    <row r="1946" spans="4:7" ht="14.4" x14ac:dyDescent="0.3">
      <c r="D1946" s="262"/>
      <c r="G1946" s="262"/>
    </row>
    <row r="1947" spans="4:7" ht="14.4" x14ac:dyDescent="0.3">
      <c r="D1947" s="262"/>
      <c r="G1947" s="262"/>
    </row>
    <row r="1948" spans="4:7" ht="14.4" x14ac:dyDescent="0.3">
      <c r="D1948" s="262"/>
      <c r="G1948" s="262"/>
    </row>
    <row r="1949" spans="4:7" ht="14.4" x14ac:dyDescent="0.3">
      <c r="D1949" s="262"/>
      <c r="G1949" s="262"/>
    </row>
    <row r="1950" spans="4:7" ht="14.4" x14ac:dyDescent="0.3">
      <c r="D1950" s="262"/>
      <c r="G1950" s="262"/>
    </row>
    <row r="1951" spans="4:7" ht="14.4" x14ac:dyDescent="0.3">
      <c r="D1951" s="262"/>
      <c r="G1951" s="262"/>
    </row>
    <row r="1952" spans="4:7" ht="14.4" x14ac:dyDescent="0.3">
      <c r="D1952" s="262"/>
      <c r="G1952" s="262"/>
    </row>
    <row r="1953" spans="4:7" ht="14.4" x14ac:dyDescent="0.3">
      <c r="D1953" s="262"/>
      <c r="G1953" s="262"/>
    </row>
    <row r="1954" spans="4:7" ht="14.4" x14ac:dyDescent="0.3">
      <c r="D1954" s="262"/>
      <c r="G1954" s="262"/>
    </row>
    <row r="1955" spans="4:7" ht="14.4" x14ac:dyDescent="0.3">
      <c r="D1955" s="262"/>
      <c r="G1955" s="262"/>
    </row>
    <row r="1956" spans="4:7" ht="14.4" x14ac:dyDescent="0.3">
      <c r="D1956" s="262"/>
      <c r="G1956" s="262"/>
    </row>
    <row r="1957" spans="4:7" ht="14.4" x14ac:dyDescent="0.3">
      <c r="D1957" s="262"/>
      <c r="G1957" s="262"/>
    </row>
    <row r="1958" spans="4:7" ht="14.4" x14ac:dyDescent="0.3">
      <c r="D1958" s="262"/>
      <c r="G1958" s="262"/>
    </row>
    <row r="1959" spans="4:7" ht="14.4" x14ac:dyDescent="0.3">
      <c r="D1959" s="262"/>
      <c r="G1959" s="262"/>
    </row>
    <row r="1960" spans="4:7" ht="14.4" x14ac:dyDescent="0.3">
      <c r="D1960" s="262"/>
      <c r="G1960" s="262"/>
    </row>
    <row r="1961" spans="4:7" ht="14.4" x14ac:dyDescent="0.3">
      <c r="D1961" s="262"/>
      <c r="G1961" s="262"/>
    </row>
    <row r="1962" spans="4:7" ht="14.4" x14ac:dyDescent="0.3">
      <c r="D1962" s="262"/>
      <c r="G1962" s="262"/>
    </row>
    <row r="1963" spans="4:7" ht="14.4" x14ac:dyDescent="0.3">
      <c r="D1963" s="262"/>
      <c r="G1963" s="262"/>
    </row>
    <row r="1964" spans="4:7" ht="14.4" x14ac:dyDescent="0.3">
      <c r="D1964" s="262"/>
      <c r="G1964" s="262"/>
    </row>
    <row r="1965" spans="4:7" ht="14.4" x14ac:dyDescent="0.3">
      <c r="D1965" s="262"/>
      <c r="G1965" s="262"/>
    </row>
    <row r="1966" spans="4:7" ht="14.4" x14ac:dyDescent="0.3">
      <c r="D1966" s="262"/>
      <c r="G1966" s="262"/>
    </row>
    <row r="1967" spans="4:7" ht="14.4" x14ac:dyDescent="0.3">
      <c r="D1967" s="262"/>
      <c r="G1967" s="262"/>
    </row>
    <row r="1968" spans="4:7" ht="14.4" x14ac:dyDescent="0.3">
      <c r="D1968" s="262"/>
      <c r="G1968" s="262"/>
    </row>
    <row r="1969" spans="4:7" ht="14.4" x14ac:dyDescent="0.3">
      <c r="D1969" s="262"/>
      <c r="G1969" s="262"/>
    </row>
    <row r="1970" spans="4:7" ht="14.4" x14ac:dyDescent="0.3">
      <c r="D1970" s="262"/>
      <c r="G1970" s="262"/>
    </row>
    <row r="1971" spans="4:7" ht="14.4" x14ac:dyDescent="0.3">
      <c r="D1971" s="262"/>
      <c r="G1971" s="262"/>
    </row>
    <row r="1972" spans="4:7" ht="14.4" x14ac:dyDescent="0.3">
      <c r="D1972" s="262"/>
      <c r="G1972" s="262"/>
    </row>
    <row r="1973" spans="4:7" ht="14.4" x14ac:dyDescent="0.3">
      <c r="D1973" s="262"/>
      <c r="G1973" s="262"/>
    </row>
    <row r="1974" spans="4:7" ht="14.4" x14ac:dyDescent="0.3">
      <c r="D1974" s="262"/>
      <c r="G1974" s="262"/>
    </row>
    <row r="1975" spans="4:7" ht="14.4" x14ac:dyDescent="0.3">
      <c r="D1975" s="262"/>
      <c r="G1975" s="262"/>
    </row>
    <row r="1976" spans="4:7" ht="14.4" x14ac:dyDescent="0.3">
      <c r="D1976" s="262"/>
      <c r="G1976" s="262"/>
    </row>
    <row r="1977" spans="4:7" ht="14.4" x14ac:dyDescent="0.3">
      <c r="D1977" s="262"/>
      <c r="G1977" s="262"/>
    </row>
    <row r="1978" spans="4:7" ht="14.4" x14ac:dyDescent="0.3">
      <c r="D1978" s="262"/>
      <c r="G1978" s="262"/>
    </row>
    <row r="1979" spans="4:7" ht="14.4" x14ac:dyDescent="0.3">
      <c r="D1979" s="262"/>
      <c r="G1979" s="262"/>
    </row>
    <row r="1980" spans="4:7" ht="14.4" x14ac:dyDescent="0.3">
      <c r="D1980" s="262"/>
      <c r="G1980" s="262"/>
    </row>
    <row r="1981" spans="4:7" ht="14.4" x14ac:dyDescent="0.3">
      <c r="D1981" s="262"/>
      <c r="G1981" s="262"/>
    </row>
    <row r="1982" spans="4:7" ht="14.4" x14ac:dyDescent="0.3">
      <c r="D1982" s="262"/>
      <c r="G1982" s="262"/>
    </row>
    <row r="1983" spans="4:7" ht="14.4" x14ac:dyDescent="0.3">
      <c r="D1983" s="262"/>
      <c r="G1983" s="262"/>
    </row>
    <row r="1984" spans="4:7" ht="14.4" x14ac:dyDescent="0.3">
      <c r="D1984" s="262"/>
      <c r="G1984" s="262"/>
    </row>
    <row r="1985" spans="4:7" ht="14.4" x14ac:dyDescent="0.3">
      <c r="D1985" s="262"/>
      <c r="G1985" s="262"/>
    </row>
    <row r="1986" spans="4:7" ht="14.4" x14ac:dyDescent="0.3">
      <c r="D1986" s="262"/>
      <c r="G1986" s="262"/>
    </row>
    <row r="1987" spans="4:7" ht="14.4" x14ac:dyDescent="0.3">
      <c r="D1987" s="262"/>
      <c r="G1987" s="262"/>
    </row>
    <row r="1988" spans="4:7" ht="14.4" x14ac:dyDescent="0.3">
      <c r="D1988" s="262"/>
      <c r="G1988" s="262"/>
    </row>
    <row r="1989" spans="4:7" ht="14.4" x14ac:dyDescent="0.3">
      <c r="D1989" s="262"/>
      <c r="G1989" s="262"/>
    </row>
    <row r="1990" spans="4:7" ht="14.4" x14ac:dyDescent="0.3">
      <c r="D1990" s="262"/>
      <c r="G1990" s="262"/>
    </row>
    <row r="1991" spans="4:7" ht="14.4" x14ac:dyDescent="0.3">
      <c r="D1991" s="262"/>
      <c r="G1991" s="262"/>
    </row>
    <row r="1992" spans="4:7" ht="14.4" x14ac:dyDescent="0.3">
      <c r="D1992" s="262"/>
      <c r="G1992" s="262"/>
    </row>
    <row r="1993" spans="4:7" ht="14.4" x14ac:dyDescent="0.3">
      <c r="D1993" s="262"/>
      <c r="G1993" s="262"/>
    </row>
    <row r="1994" spans="4:7" ht="14.4" x14ac:dyDescent="0.3">
      <c r="D1994" s="262"/>
      <c r="G1994" s="262"/>
    </row>
    <row r="1995" spans="4:7" ht="14.4" x14ac:dyDescent="0.3">
      <c r="D1995" s="262"/>
      <c r="G1995" s="262"/>
    </row>
    <row r="1996" spans="4:7" ht="14.4" x14ac:dyDescent="0.3">
      <c r="D1996" s="262"/>
      <c r="G1996" s="262"/>
    </row>
    <row r="1997" spans="4:7" ht="14.4" x14ac:dyDescent="0.3">
      <c r="D1997" s="262"/>
      <c r="G1997" s="262"/>
    </row>
    <row r="1998" spans="4:7" ht="14.4" x14ac:dyDescent="0.3">
      <c r="D1998" s="262"/>
      <c r="G1998" s="262"/>
    </row>
    <row r="1999" spans="4:7" ht="14.4" x14ac:dyDescent="0.3">
      <c r="D1999" s="262"/>
      <c r="G1999" s="262"/>
    </row>
    <row r="2000" spans="4:7" ht="14.4" x14ac:dyDescent="0.3">
      <c r="D2000" s="262"/>
      <c r="G2000" s="262"/>
    </row>
    <row r="2001" spans="4:7" ht="14.4" x14ac:dyDescent="0.3">
      <c r="D2001" s="262"/>
      <c r="G2001" s="262"/>
    </row>
    <row r="2002" spans="4:7" ht="14.4" x14ac:dyDescent="0.3">
      <c r="D2002" s="262"/>
      <c r="G2002" s="262"/>
    </row>
    <row r="2003" spans="4:7" ht="14.4" x14ac:dyDescent="0.3">
      <c r="D2003" s="262"/>
      <c r="G2003" s="262"/>
    </row>
    <row r="2004" spans="4:7" ht="14.4" x14ac:dyDescent="0.3">
      <c r="D2004" s="262"/>
      <c r="G2004" s="262"/>
    </row>
    <row r="2005" spans="4:7" ht="14.4" x14ac:dyDescent="0.3">
      <c r="D2005" s="262"/>
      <c r="G2005" s="262"/>
    </row>
    <row r="2006" spans="4:7" ht="14.4" x14ac:dyDescent="0.3">
      <c r="D2006" s="262"/>
      <c r="G2006" s="262"/>
    </row>
    <row r="2007" spans="4:7" ht="14.4" x14ac:dyDescent="0.3">
      <c r="D2007" s="262"/>
      <c r="G2007" s="262"/>
    </row>
    <row r="2008" spans="4:7" ht="14.4" x14ac:dyDescent="0.3">
      <c r="D2008" s="262"/>
      <c r="G2008" s="262"/>
    </row>
    <row r="2009" spans="4:7" ht="14.4" x14ac:dyDescent="0.3">
      <c r="D2009" s="262"/>
      <c r="G2009" s="262"/>
    </row>
    <row r="2010" spans="4:7" ht="14.4" x14ac:dyDescent="0.3">
      <c r="D2010" s="262"/>
      <c r="G2010" s="262"/>
    </row>
    <row r="2011" spans="4:7" ht="14.4" x14ac:dyDescent="0.3">
      <c r="D2011" s="262"/>
      <c r="G2011" s="262"/>
    </row>
    <row r="2012" spans="4:7" ht="14.4" x14ac:dyDescent="0.3">
      <c r="D2012" s="262"/>
      <c r="G2012" s="262"/>
    </row>
    <row r="2013" spans="4:7" ht="14.4" x14ac:dyDescent="0.3">
      <c r="D2013" s="262"/>
      <c r="G2013" s="262"/>
    </row>
    <row r="2014" spans="4:7" ht="14.4" x14ac:dyDescent="0.3">
      <c r="D2014" s="262"/>
      <c r="G2014" s="262"/>
    </row>
    <row r="2015" spans="4:7" ht="14.4" x14ac:dyDescent="0.3">
      <c r="D2015" s="262"/>
      <c r="G2015" s="262"/>
    </row>
    <row r="2016" spans="4:7" ht="14.4" x14ac:dyDescent="0.3">
      <c r="D2016" s="262"/>
      <c r="G2016" s="262"/>
    </row>
    <row r="2017" spans="4:7" ht="14.4" x14ac:dyDescent="0.3">
      <c r="D2017" s="262"/>
      <c r="G2017" s="262"/>
    </row>
    <row r="2018" spans="4:7" ht="14.4" x14ac:dyDescent="0.3">
      <c r="D2018" s="262"/>
      <c r="G2018" s="262"/>
    </row>
    <row r="2019" spans="4:7" ht="14.4" x14ac:dyDescent="0.3">
      <c r="D2019" s="262"/>
      <c r="G2019" s="262"/>
    </row>
    <row r="2020" spans="4:7" ht="14.4" x14ac:dyDescent="0.3">
      <c r="D2020" s="262"/>
      <c r="G2020" s="262"/>
    </row>
    <row r="2021" spans="4:7" ht="14.4" x14ac:dyDescent="0.3">
      <c r="D2021" s="262"/>
      <c r="G2021" s="262"/>
    </row>
    <row r="2022" spans="4:7" ht="14.4" x14ac:dyDescent="0.3">
      <c r="D2022" s="262"/>
      <c r="G2022" s="262"/>
    </row>
    <row r="2023" spans="4:7" ht="14.4" x14ac:dyDescent="0.3">
      <c r="D2023" s="262"/>
      <c r="G2023" s="262"/>
    </row>
    <row r="2024" spans="4:7" ht="14.4" x14ac:dyDescent="0.3">
      <c r="D2024" s="262"/>
      <c r="G2024" s="262"/>
    </row>
    <row r="2025" spans="4:7" ht="14.4" x14ac:dyDescent="0.3">
      <c r="D2025" s="262"/>
      <c r="G2025" s="262"/>
    </row>
    <row r="2026" spans="4:7" ht="14.4" x14ac:dyDescent="0.3">
      <c r="D2026" s="262"/>
      <c r="G2026" s="262"/>
    </row>
    <row r="2027" spans="4:7" ht="14.4" x14ac:dyDescent="0.3">
      <c r="D2027" s="262"/>
      <c r="G2027" s="262"/>
    </row>
    <row r="2028" spans="4:7" ht="14.4" x14ac:dyDescent="0.3">
      <c r="D2028" s="262"/>
      <c r="G2028" s="262"/>
    </row>
    <row r="2029" spans="4:7" ht="14.4" x14ac:dyDescent="0.3">
      <c r="D2029" s="262"/>
      <c r="G2029" s="262"/>
    </row>
    <row r="2030" spans="4:7" ht="14.4" x14ac:dyDescent="0.3">
      <c r="D2030" s="262"/>
      <c r="G2030" s="262"/>
    </row>
    <row r="2031" spans="4:7" ht="14.4" x14ac:dyDescent="0.3">
      <c r="D2031" s="262"/>
      <c r="G2031" s="262"/>
    </row>
    <row r="2032" spans="4:7" ht="14.4" x14ac:dyDescent="0.3">
      <c r="D2032" s="262"/>
      <c r="G2032" s="262"/>
    </row>
    <row r="2033" spans="4:7" ht="14.4" x14ac:dyDescent="0.3">
      <c r="D2033" s="262"/>
      <c r="G2033" s="262"/>
    </row>
    <row r="2034" spans="4:7" ht="14.4" x14ac:dyDescent="0.3">
      <c r="D2034" s="262"/>
      <c r="G2034" s="262"/>
    </row>
    <row r="2035" spans="4:7" ht="14.4" x14ac:dyDescent="0.3">
      <c r="D2035" s="262"/>
      <c r="G2035" s="262"/>
    </row>
    <row r="2036" spans="4:7" ht="14.4" x14ac:dyDescent="0.3">
      <c r="D2036" s="262"/>
      <c r="G2036" s="262"/>
    </row>
    <row r="2037" spans="4:7" ht="14.4" x14ac:dyDescent="0.3">
      <c r="D2037" s="262"/>
      <c r="G2037" s="262"/>
    </row>
    <row r="2038" spans="4:7" ht="14.4" x14ac:dyDescent="0.3">
      <c r="D2038" s="262"/>
      <c r="G2038" s="262"/>
    </row>
    <row r="2039" spans="4:7" ht="14.4" x14ac:dyDescent="0.3">
      <c r="D2039" s="262"/>
      <c r="G2039" s="262"/>
    </row>
    <row r="2040" spans="4:7" ht="14.4" x14ac:dyDescent="0.3">
      <c r="D2040" s="262"/>
      <c r="G2040" s="262"/>
    </row>
    <row r="2041" spans="4:7" ht="14.4" x14ac:dyDescent="0.3">
      <c r="D2041" s="262"/>
      <c r="G2041" s="262"/>
    </row>
    <row r="2042" spans="4:7" ht="14.4" x14ac:dyDescent="0.3">
      <c r="D2042" s="262"/>
      <c r="G2042" s="262"/>
    </row>
    <row r="2043" spans="4:7" ht="14.4" x14ac:dyDescent="0.3">
      <c r="D2043" s="262"/>
      <c r="G2043" s="262"/>
    </row>
    <row r="2044" spans="4:7" ht="14.4" x14ac:dyDescent="0.3">
      <c r="D2044" s="262"/>
      <c r="G2044" s="262"/>
    </row>
    <row r="2045" spans="4:7" ht="14.4" x14ac:dyDescent="0.3">
      <c r="D2045" s="262"/>
      <c r="G2045" s="262"/>
    </row>
    <row r="2046" spans="4:7" ht="14.4" x14ac:dyDescent="0.3">
      <c r="D2046" s="262"/>
      <c r="G2046" s="262"/>
    </row>
    <row r="2047" spans="4:7" ht="14.4" x14ac:dyDescent="0.3">
      <c r="D2047" s="262"/>
      <c r="G2047" s="262"/>
    </row>
    <row r="2048" spans="4:7" ht="14.4" x14ac:dyDescent="0.3">
      <c r="D2048" s="262"/>
      <c r="G2048" s="262"/>
    </row>
    <row r="2049" spans="4:7" ht="14.4" x14ac:dyDescent="0.3">
      <c r="D2049" s="262"/>
      <c r="G2049" s="262"/>
    </row>
    <row r="2050" spans="4:7" ht="14.4" x14ac:dyDescent="0.3">
      <c r="D2050" s="262"/>
      <c r="G2050" s="262"/>
    </row>
    <row r="2051" spans="4:7" ht="14.4" x14ac:dyDescent="0.3">
      <c r="D2051" s="262"/>
      <c r="G2051" s="262"/>
    </row>
    <row r="2052" spans="4:7" ht="14.4" x14ac:dyDescent="0.3">
      <c r="D2052" s="262"/>
      <c r="G2052" s="262"/>
    </row>
    <row r="2053" spans="4:7" ht="14.4" x14ac:dyDescent="0.3">
      <c r="D2053" s="262"/>
      <c r="G2053" s="262"/>
    </row>
    <row r="2054" spans="4:7" ht="14.4" x14ac:dyDescent="0.3">
      <c r="D2054" s="262"/>
      <c r="G2054" s="262"/>
    </row>
    <row r="2055" spans="4:7" ht="14.4" x14ac:dyDescent="0.3">
      <c r="D2055" s="262"/>
      <c r="G2055" s="262"/>
    </row>
    <row r="2056" spans="4:7" ht="14.4" x14ac:dyDescent="0.3">
      <c r="D2056" s="262"/>
      <c r="G2056" s="262"/>
    </row>
    <row r="2057" spans="4:7" ht="14.4" x14ac:dyDescent="0.3">
      <c r="D2057" s="262"/>
      <c r="G2057" s="262"/>
    </row>
    <row r="2058" spans="4:7" ht="14.4" x14ac:dyDescent="0.3">
      <c r="D2058" s="262"/>
      <c r="G2058" s="262"/>
    </row>
    <row r="2059" spans="4:7" ht="14.4" x14ac:dyDescent="0.3">
      <c r="D2059" s="262"/>
      <c r="G2059" s="262"/>
    </row>
    <row r="2060" spans="4:7" ht="14.4" x14ac:dyDescent="0.3">
      <c r="D2060" s="262"/>
      <c r="G2060" s="262"/>
    </row>
    <row r="2061" spans="4:7" ht="14.4" x14ac:dyDescent="0.3">
      <c r="D2061" s="262"/>
      <c r="G2061" s="262"/>
    </row>
    <row r="2062" spans="4:7" ht="14.4" x14ac:dyDescent="0.3">
      <c r="D2062" s="262"/>
      <c r="G2062" s="262"/>
    </row>
    <row r="2063" spans="4:7" ht="14.4" x14ac:dyDescent="0.3">
      <c r="D2063" s="262"/>
      <c r="G2063" s="262"/>
    </row>
    <row r="2064" spans="4:7" ht="14.4" x14ac:dyDescent="0.3">
      <c r="D2064" s="262"/>
      <c r="G2064" s="262"/>
    </row>
    <row r="2065" spans="4:7" ht="14.4" x14ac:dyDescent="0.3">
      <c r="D2065" s="262"/>
      <c r="G2065" s="262"/>
    </row>
    <row r="2066" spans="4:7" ht="14.4" x14ac:dyDescent="0.3">
      <c r="D2066" s="262"/>
      <c r="G2066" s="262"/>
    </row>
    <row r="2067" spans="4:7" ht="14.4" x14ac:dyDescent="0.3">
      <c r="D2067" s="262"/>
      <c r="G2067" s="262"/>
    </row>
    <row r="2068" spans="4:7" ht="14.4" x14ac:dyDescent="0.3">
      <c r="D2068" s="262"/>
      <c r="G2068" s="262"/>
    </row>
    <row r="2069" spans="4:7" ht="14.4" x14ac:dyDescent="0.3">
      <c r="D2069" s="262"/>
      <c r="G2069" s="262"/>
    </row>
    <row r="2070" spans="4:7" ht="14.4" x14ac:dyDescent="0.3">
      <c r="D2070" s="262"/>
      <c r="G2070" s="262"/>
    </row>
    <row r="2071" spans="4:7" ht="14.4" x14ac:dyDescent="0.3">
      <c r="D2071" s="262"/>
      <c r="G2071" s="262"/>
    </row>
    <row r="2072" spans="4:7" ht="14.4" x14ac:dyDescent="0.3">
      <c r="D2072" s="262"/>
      <c r="G2072" s="262"/>
    </row>
    <row r="2073" spans="4:7" ht="14.4" x14ac:dyDescent="0.3">
      <c r="D2073" s="262"/>
      <c r="G2073" s="262"/>
    </row>
    <row r="2074" spans="4:7" ht="14.4" x14ac:dyDescent="0.3">
      <c r="D2074" s="262"/>
      <c r="G2074" s="262"/>
    </row>
    <row r="2075" spans="4:7" ht="14.4" x14ac:dyDescent="0.3">
      <c r="D2075" s="262"/>
      <c r="G2075" s="262"/>
    </row>
    <row r="2076" spans="4:7" ht="14.4" x14ac:dyDescent="0.3">
      <c r="D2076" s="262"/>
      <c r="G2076" s="262"/>
    </row>
    <row r="2077" spans="4:7" ht="14.4" x14ac:dyDescent="0.3">
      <c r="D2077" s="262"/>
      <c r="G2077" s="262"/>
    </row>
    <row r="2078" spans="4:7" ht="14.4" x14ac:dyDescent="0.3">
      <c r="D2078" s="262"/>
      <c r="G2078" s="262"/>
    </row>
    <row r="2079" spans="4:7" ht="14.4" x14ac:dyDescent="0.3">
      <c r="D2079" s="262"/>
      <c r="G2079" s="262"/>
    </row>
    <row r="2080" spans="4:7" ht="14.4" x14ac:dyDescent="0.3">
      <c r="D2080" s="262"/>
      <c r="G2080" s="262"/>
    </row>
    <row r="2081" spans="4:7" ht="14.4" x14ac:dyDescent="0.3">
      <c r="D2081" s="262"/>
      <c r="G2081" s="262"/>
    </row>
    <row r="2082" spans="4:7" ht="14.4" x14ac:dyDescent="0.3">
      <c r="D2082" s="262"/>
      <c r="G2082" s="262"/>
    </row>
    <row r="2083" spans="4:7" ht="14.4" x14ac:dyDescent="0.3">
      <c r="D2083" s="262"/>
      <c r="G2083" s="262"/>
    </row>
    <row r="2084" spans="4:7" ht="14.4" x14ac:dyDescent="0.3">
      <c r="D2084" s="262"/>
      <c r="G2084" s="262"/>
    </row>
    <row r="2085" spans="4:7" ht="14.4" x14ac:dyDescent="0.3">
      <c r="D2085" s="262"/>
      <c r="G2085" s="262"/>
    </row>
    <row r="2086" spans="4:7" ht="14.4" x14ac:dyDescent="0.3">
      <c r="D2086" s="262"/>
      <c r="G2086" s="262"/>
    </row>
    <row r="2087" spans="4:7" ht="14.4" x14ac:dyDescent="0.3">
      <c r="D2087" s="262"/>
      <c r="G2087" s="262"/>
    </row>
    <row r="2088" spans="4:7" ht="14.4" x14ac:dyDescent="0.3">
      <c r="D2088" s="262"/>
      <c r="G2088" s="262"/>
    </row>
    <row r="2089" spans="4:7" ht="14.4" x14ac:dyDescent="0.3">
      <c r="D2089" s="262"/>
      <c r="G2089" s="262"/>
    </row>
    <row r="2090" spans="4:7" ht="14.4" x14ac:dyDescent="0.3">
      <c r="D2090" s="262"/>
      <c r="G2090" s="262"/>
    </row>
    <row r="2091" spans="4:7" ht="14.4" x14ac:dyDescent="0.3">
      <c r="D2091" s="262"/>
      <c r="G2091" s="262"/>
    </row>
    <row r="2092" spans="4:7" ht="14.4" x14ac:dyDescent="0.3">
      <c r="D2092" s="262"/>
      <c r="G2092" s="262"/>
    </row>
    <row r="2093" spans="4:7" ht="14.4" x14ac:dyDescent="0.3">
      <c r="D2093" s="262"/>
      <c r="G2093" s="262"/>
    </row>
    <row r="2094" spans="4:7" ht="14.4" x14ac:dyDescent="0.3">
      <c r="D2094" s="262"/>
      <c r="G2094" s="262"/>
    </row>
    <row r="2095" spans="4:7" ht="14.4" x14ac:dyDescent="0.3">
      <c r="D2095" s="262"/>
      <c r="G2095" s="262"/>
    </row>
    <row r="2096" spans="4:7" ht="14.4" x14ac:dyDescent="0.3">
      <c r="D2096" s="262"/>
      <c r="G2096" s="262"/>
    </row>
    <row r="2097" spans="4:7" ht="14.4" x14ac:dyDescent="0.3">
      <c r="D2097" s="262"/>
      <c r="G2097" s="262"/>
    </row>
    <row r="2098" spans="4:7" ht="14.4" x14ac:dyDescent="0.3">
      <c r="D2098" s="262"/>
      <c r="G2098" s="262"/>
    </row>
    <row r="2099" spans="4:7" ht="14.4" x14ac:dyDescent="0.3">
      <c r="D2099" s="262"/>
      <c r="G2099" s="262"/>
    </row>
    <row r="2100" spans="4:7" ht="14.4" x14ac:dyDescent="0.3">
      <c r="D2100" s="262"/>
      <c r="G2100" s="262"/>
    </row>
    <row r="2101" spans="4:7" ht="14.4" x14ac:dyDescent="0.3">
      <c r="D2101" s="262"/>
      <c r="G2101" s="262"/>
    </row>
    <row r="2102" spans="4:7" ht="14.4" x14ac:dyDescent="0.3">
      <c r="D2102" s="262"/>
      <c r="G2102" s="262"/>
    </row>
    <row r="2103" spans="4:7" ht="14.4" x14ac:dyDescent="0.3">
      <c r="D2103" s="262"/>
      <c r="G2103" s="262"/>
    </row>
    <row r="2104" spans="4:7" ht="14.4" x14ac:dyDescent="0.3">
      <c r="D2104" s="262"/>
      <c r="G2104" s="262"/>
    </row>
    <row r="2105" spans="4:7" ht="14.4" x14ac:dyDescent="0.3">
      <c r="D2105" s="262"/>
      <c r="G2105" s="262"/>
    </row>
    <row r="2106" spans="4:7" ht="14.4" x14ac:dyDescent="0.3">
      <c r="D2106" s="262"/>
      <c r="G2106" s="262"/>
    </row>
    <row r="2107" spans="4:7" ht="14.4" x14ac:dyDescent="0.3">
      <c r="D2107" s="262"/>
      <c r="G2107" s="262"/>
    </row>
    <row r="2108" spans="4:7" ht="14.4" x14ac:dyDescent="0.3">
      <c r="D2108" s="262"/>
      <c r="G2108" s="262"/>
    </row>
    <row r="2109" spans="4:7" ht="14.4" x14ac:dyDescent="0.3">
      <c r="D2109" s="262"/>
      <c r="G2109" s="262"/>
    </row>
    <row r="2110" spans="4:7" ht="14.4" x14ac:dyDescent="0.3">
      <c r="D2110" s="262"/>
      <c r="G2110" s="262"/>
    </row>
    <row r="2111" spans="4:7" ht="14.4" x14ac:dyDescent="0.3">
      <c r="D2111" s="262"/>
      <c r="G2111" s="262"/>
    </row>
    <row r="2112" spans="4:7" ht="14.4" x14ac:dyDescent="0.3">
      <c r="D2112" s="262"/>
      <c r="G2112" s="262"/>
    </row>
    <row r="2113" spans="4:7" ht="14.4" x14ac:dyDescent="0.3">
      <c r="D2113" s="262"/>
      <c r="G2113" s="262"/>
    </row>
    <row r="2114" spans="4:7" ht="14.4" x14ac:dyDescent="0.3">
      <c r="D2114" s="262"/>
      <c r="G2114" s="262"/>
    </row>
    <row r="2115" spans="4:7" ht="14.4" x14ac:dyDescent="0.3">
      <c r="D2115" s="262"/>
      <c r="G2115" s="262"/>
    </row>
    <row r="2116" spans="4:7" ht="14.4" x14ac:dyDescent="0.3">
      <c r="D2116" s="262"/>
      <c r="G2116" s="262"/>
    </row>
    <row r="2117" spans="4:7" ht="14.4" x14ac:dyDescent="0.3">
      <c r="D2117" s="262"/>
      <c r="G2117" s="262"/>
    </row>
    <row r="2118" spans="4:7" ht="14.4" x14ac:dyDescent="0.3">
      <c r="D2118" s="262"/>
      <c r="G2118" s="262"/>
    </row>
    <row r="2119" spans="4:7" ht="14.4" x14ac:dyDescent="0.3">
      <c r="D2119" s="262"/>
      <c r="G2119" s="262"/>
    </row>
    <row r="2120" spans="4:7" ht="14.4" x14ac:dyDescent="0.3">
      <c r="D2120" s="262"/>
      <c r="G2120" s="262"/>
    </row>
    <row r="2121" spans="4:7" ht="14.4" x14ac:dyDescent="0.3">
      <c r="D2121" s="262"/>
      <c r="G2121" s="262"/>
    </row>
    <row r="2122" spans="4:7" ht="14.4" x14ac:dyDescent="0.3">
      <c r="D2122" s="262"/>
      <c r="G2122" s="262"/>
    </row>
    <row r="2123" spans="4:7" ht="14.4" x14ac:dyDescent="0.3">
      <c r="D2123" s="262"/>
      <c r="G2123" s="262"/>
    </row>
    <row r="2124" spans="4:7" ht="14.4" x14ac:dyDescent="0.3">
      <c r="D2124" s="262"/>
      <c r="G2124" s="262"/>
    </row>
    <row r="2125" spans="4:7" ht="14.4" x14ac:dyDescent="0.3">
      <c r="D2125" s="262"/>
      <c r="G2125" s="262"/>
    </row>
    <row r="2126" spans="4:7" ht="14.4" x14ac:dyDescent="0.3">
      <c r="D2126" s="262"/>
      <c r="G2126" s="262"/>
    </row>
    <row r="2127" spans="4:7" ht="14.4" x14ac:dyDescent="0.3">
      <c r="D2127" s="262"/>
      <c r="G2127" s="262"/>
    </row>
    <row r="2128" spans="4:7" ht="14.4" x14ac:dyDescent="0.3">
      <c r="D2128" s="262"/>
      <c r="G2128" s="262"/>
    </row>
    <row r="2129" spans="4:7" ht="14.4" x14ac:dyDescent="0.3">
      <c r="D2129" s="262"/>
      <c r="G2129" s="262"/>
    </row>
    <row r="2130" spans="4:7" ht="14.4" x14ac:dyDescent="0.3">
      <c r="D2130" s="262"/>
      <c r="G2130" s="262"/>
    </row>
    <row r="2131" spans="4:7" ht="14.4" x14ac:dyDescent="0.3">
      <c r="D2131" s="262"/>
      <c r="G2131" s="262"/>
    </row>
    <row r="2132" spans="4:7" ht="14.4" x14ac:dyDescent="0.3">
      <c r="D2132" s="262"/>
      <c r="G2132" s="262"/>
    </row>
    <row r="2133" spans="4:7" ht="14.4" x14ac:dyDescent="0.3">
      <c r="D2133" s="262"/>
      <c r="G2133" s="262"/>
    </row>
    <row r="2134" spans="4:7" ht="14.4" x14ac:dyDescent="0.3">
      <c r="D2134" s="262"/>
      <c r="G2134" s="262"/>
    </row>
    <row r="2135" spans="4:7" ht="14.4" x14ac:dyDescent="0.3">
      <c r="D2135" s="262"/>
      <c r="G2135" s="262"/>
    </row>
    <row r="2136" spans="4:7" ht="14.4" x14ac:dyDescent="0.3">
      <c r="D2136" s="262"/>
      <c r="G2136" s="262"/>
    </row>
    <row r="2137" spans="4:7" ht="14.4" x14ac:dyDescent="0.3">
      <c r="D2137" s="262"/>
      <c r="G2137" s="262"/>
    </row>
    <row r="2138" spans="4:7" ht="14.4" x14ac:dyDescent="0.3">
      <c r="D2138" s="262"/>
      <c r="G2138" s="262"/>
    </row>
    <row r="2139" spans="4:7" ht="14.4" x14ac:dyDescent="0.3">
      <c r="D2139" s="262"/>
      <c r="G2139" s="262"/>
    </row>
    <row r="2140" spans="4:7" ht="14.4" x14ac:dyDescent="0.3">
      <c r="D2140" s="262"/>
      <c r="G2140" s="262"/>
    </row>
    <row r="2141" spans="4:7" ht="14.4" x14ac:dyDescent="0.3">
      <c r="D2141" s="262"/>
      <c r="G2141" s="262"/>
    </row>
    <row r="2142" spans="4:7" ht="14.4" x14ac:dyDescent="0.3">
      <c r="D2142" s="262"/>
      <c r="G2142" s="262"/>
    </row>
    <row r="2143" spans="4:7" ht="14.4" x14ac:dyDescent="0.3">
      <c r="D2143" s="262"/>
      <c r="G2143" s="262"/>
    </row>
    <row r="2144" spans="4:7" ht="14.4" x14ac:dyDescent="0.3">
      <c r="D2144" s="262"/>
      <c r="G2144" s="262"/>
    </row>
    <row r="2145" spans="4:7" ht="14.4" x14ac:dyDescent="0.3">
      <c r="D2145" s="262"/>
      <c r="G2145" s="262"/>
    </row>
    <row r="2146" spans="4:7" ht="14.4" x14ac:dyDescent="0.3">
      <c r="D2146" s="262"/>
      <c r="G2146" s="262"/>
    </row>
    <row r="2147" spans="4:7" ht="14.4" x14ac:dyDescent="0.3">
      <c r="D2147" s="262"/>
      <c r="G2147" s="262"/>
    </row>
    <row r="2148" spans="4:7" ht="14.4" x14ac:dyDescent="0.3">
      <c r="D2148" s="262"/>
      <c r="G2148" s="262"/>
    </row>
    <row r="2149" spans="4:7" ht="14.4" x14ac:dyDescent="0.3">
      <c r="D2149" s="262"/>
      <c r="G2149" s="262"/>
    </row>
    <row r="2150" spans="4:7" ht="14.4" x14ac:dyDescent="0.3">
      <c r="D2150" s="262"/>
      <c r="G2150" s="262"/>
    </row>
    <row r="2151" spans="4:7" ht="14.4" x14ac:dyDescent="0.3">
      <c r="D2151" s="262"/>
      <c r="G2151" s="262"/>
    </row>
    <row r="2152" spans="4:7" ht="14.4" x14ac:dyDescent="0.3">
      <c r="D2152" s="262"/>
      <c r="G2152" s="262"/>
    </row>
    <row r="2153" spans="4:7" ht="14.4" x14ac:dyDescent="0.3">
      <c r="D2153" s="262"/>
      <c r="G2153" s="262"/>
    </row>
    <row r="2154" spans="4:7" ht="14.4" x14ac:dyDescent="0.3">
      <c r="D2154" s="262"/>
      <c r="G2154" s="262"/>
    </row>
    <row r="2155" spans="4:7" ht="14.4" x14ac:dyDescent="0.3">
      <c r="D2155" s="262"/>
      <c r="G2155" s="262"/>
    </row>
    <row r="2156" spans="4:7" ht="14.4" x14ac:dyDescent="0.3">
      <c r="D2156" s="262"/>
      <c r="G2156" s="262"/>
    </row>
    <row r="2157" spans="4:7" ht="14.4" x14ac:dyDescent="0.3">
      <c r="D2157" s="262"/>
      <c r="G2157" s="262"/>
    </row>
    <row r="2158" spans="4:7" ht="14.4" x14ac:dyDescent="0.3">
      <c r="D2158" s="262"/>
      <c r="G2158" s="262"/>
    </row>
    <row r="2159" spans="4:7" ht="14.4" x14ac:dyDescent="0.3">
      <c r="D2159" s="262"/>
      <c r="G2159" s="262"/>
    </row>
    <row r="2160" spans="4:7" ht="14.4" x14ac:dyDescent="0.3">
      <c r="D2160" s="262"/>
      <c r="G2160" s="262"/>
    </row>
    <row r="2161" spans="4:7" ht="14.4" x14ac:dyDescent="0.3">
      <c r="D2161" s="262"/>
      <c r="G2161" s="262"/>
    </row>
    <row r="2162" spans="4:7" ht="14.4" x14ac:dyDescent="0.3">
      <c r="D2162" s="262"/>
      <c r="G2162" s="262"/>
    </row>
    <row r="2163" spans="4:7" ht="14.4" x14ac:dyDescent="0.3">
      <c r="D2163" s="262"/>
      <c r="G2163" s="262"/>
    </row>
    <row r="2164" spans="4:7" ht="14.4" x14ac:dyDescent="0.3">
      <c r="D2164" s="262"/>
      <c r="G2164" s="262"/>
    </row>
    <row r="2165" spans="4:7" ht="14.4" x14ac:dyDescent="0.3">
      <c r="D2165" s="262"/>
      <c r="G2165" s="262"/>
    </row>
    <row r="2166" spans="4:7" ht="14.4" x14ac:dyDescent="0.3">
      <c r="D2166" s="262"/>
      <c r="G2166" s="262"/>
    </row>
    <row r="2167" spans="4:7" ht="14.4" x14ac:dyDescent="0.3">
      <c r="D2167" s="262"/>
      <c r="G2167" s="262"/>
    </row>
    <row r="2168" spans="4:7" ht="14.4" x14ac:dyDescent="0.3">
      <c r="D2168" s="262"/>
      <c r="G2168" s="262"/>
    </row>
    <row r="2169" spans="4:7" ht="14.4" x14ac:dyDescent="0.3">
      <c r="D2169" s="262"/>
      <c r="G2169" s="262"/>
    </row>
    <row r="2170" spans="4:7" ht="14.4" x14ac:dyDescent="0.3">
      <c r="D2170" s="262"/>
      <c r="G2170" s="262"/>
    </row>
    <row r="2171" spans="4:7" ht="14.4" x14ac:dyDescent="0.3">
      <c r="D2171" s="262"/>
      <c r="G2171" s="262"/>
    </row>
    <row r="2172" spans="4:7" ht="14.4" x14ac:dyDescent="0.3">
      <c r="D2172" s="262"/>
      <c r="G2172" s="262"/>
    </row>
    <row r="2173" spans="4:7" ht="14.4" x14ac:dyDescent="0.3">
      <c r="D2173" s="262"/>
      <c r="G2173" s="262"/>
    </row>
    <row r="2174" spans="4:7" ht="14.4" x14ac:dyDescent="0.3">
      <c r="D2174" s="262"/>
      <c r="G2174" s="262"/>
    </row>
    <row r="2175" spans="4:7" ht="14.4" x14ac:dyDescent="0.3">
      <c r="D2175" s="262"/>
      <c r="G2175" s="262"/>
    </row>
    <row r="2176" spans="4:7" ht="14.4" x14ac:dyDescent="0.3">
      <c r="D2176" s="262"/>
      <c r="G2176" s="262"/>
    </row>
    <row r="2177" spans="4:7" ht="14.4" x14ac:dyDescent="0.3">
      <c r="D2177" s="262"/>
      <c r="G2177" s="262"/>
    </row>
    <row r="2178" spans="4:7" ht="14.4" x14ac:dyDescent="0.3">
      <c r="D2178" s="262"/>
      <c r="G2178" s="262"/>
    </row>
    <row r="2179" spans="4:7" ht="14.4" x14ac:dyDescent="0.3">
      <c r="D2179" s="262"/>
      <c r="G2179" s="262"/>
    </row>
    <row r="2180" spans="4:7" ht="14.4" x14ac:dyDescent="0.3">
      <c r="D2180" s="262"/>
      <c r="G2180" s="262"/>
    </row>
    <row r="2181" spans="4:7" ht="14.4" x14ac:dyDescent="0.3">
      <c r="D2181" s="262"/>
      <c r="G2181" s="262"/>
    </row>
    <row r="2182" spans="4:7" ht="14.4" x14ac:dyDescent="0.3">
      <c r="D2182" s="262"/>
      <c r="G2182" s="262"/>
    </row>
    <row r="2183" spans="4:7" ht="14.4" x14ac:dyDescent="0.3">
      <c r="D2183" s="262"/>
      <c r="G2183" s="262"/>
    </row>
    <row r="2184" spans="4:7" ht="14.4" x14ac:dyDescent="0.3">
      <c r="D2184" s="262"/>
      <c r="G2184" s="262"/>
    </row>
    <row r="2185" spans="4:7" ht="14.4" x14ac:dyDescent="0.3">
      <c r="D2185" s="262"/>
      <c r="G2185" s="262"/>
    </row>
    <row r="2186" spans="4:7" ht="14.4" x14ac:dyDescent="0.3">
      <c r="D2186" s="262"/>
      <c r="G2186" s="262"/>
    </row>
    <row r="2187" spans="4:7" ht="14.4" x14ac:dyDescent="0.3">
      <c r="D2187" s="262"/>
      <c r="G2187" s="262"/>
    </row>
    <row r="2188" spans="4:7" ht="14.4" x14ac:dyDescent="0.3">
      <c r="D2188" s="262"/>
      <c r="G2188" s="262"/>
    </row>
    <row r="2189" spans="4:7" ht="14.4" x14ac:dyDescent="0.3">
      <c r="D2189" s="262"/>
      <c r="G2189" s="262"/>
    </row>
    <row r="2190" spans="4:7" ht="14.4" x14ac:dyDescent="0.3">
      <c r="D2190" s="262"/>
      <c r="G2190" s="262"/>
    </row>
    <row r="2191" spans="4:7" ht="14.4" x14ac:dyDescent="0.3">
      <c r="D2191" s="262"/>
      <c r="G2191" s="262"/>
    </row>
    <row r="2192" spans="4:7" ht="14.4" x14ac:dyDescent="0.3">
      <c r="D2192" s="262"/>
      <c r="G2192" s="262"/>
    </row>
    <row r="2193" spans="4:7" ht="14.4" x14ac:dyDescent="0.3">
      <c r="D2193" s="262"/>
      <c r="G2193" s="262"/>
    </row>
    <row r="2194" spans="4:7" ht="14.4" x14ac:dyDescent="0.3">
      <c r="D2194" s="262"/>
      <c r="G2194" s="262"/>
    </row>
    <row r="2195" spans="4:7" ht="14.4" x14ac:dyDescent="0.3">
      <c r="D2195" s="262"/>
      <c r="G2195" s="262"/>
    </row>
    <row r="2196" spans="4:7" ht="14.4" x14ac:dyDescent="0.3">
      <c r="D2196" s="262"/>
      <c r="G2196" s="262"/>
    </row>
    <row r="2197" spans="4:7" ht="14.4" x14ac:dyDescent="0.3">
      <c r="D2197" s="262"/>
      <c r="G2197" s="262"/>
    </row>
    <row r="2198" spans="4:7" ht="14.4" x14ac:dyDescent="0.3">
      <c r="D2198" s="262"/>
      <c r="G2198" s="262"/>
    </row>
    <row r="2199" spans="4:7" ht="14.4" x14ac:dyDescent="0.3">
      <c r="D2199" s="262"/>
      <c r="G2199" s="262"/>
    </row>
    <row r="2200" spans="4:7" ht="14.4" x14ac:dyDescent="0.3">
      <c r="D2200" s="262"/>
      <c r="G2200" s="262"/>
    </row>
    <row r="2201" spans="4:7" ht="14.4" x14ac:dyDescent="0.3">
      <c r="D2201" s="262"/>
      <c r="G2201" s="262"/>
    </row>
    <row r="2202" spans="4:7" ht="14.4" x14ac:dyDescent="0.3">
      <c r="D2202" s="262"/>
      <c r="G2202" s="262"/>
    </row>
    <row r="2203" spans="4:7" ht="14.4" x14ac:dyDescent="0.3">
      <c r="D2203" s="262"/>
      <c r="G2203" s="262"/>
    </row>
    <row r="2204" spans="4:7" ht="14.4" x14ac:dyDescent="0.3">
      <c r="D2204" s="262"/>
      <c r="G2204" s="262"/>
    </row>
    <row r="2205" spans="4:7" ht="14.4" x14ac:dyDescent="0.3">
      <c r="D2205" s="262"/>
      <c r="G2205" s="262"/>
    </row>
    <row r="2206" spans="4:7" ht="14.4" x14ac:dyDescent="0.3">
      <c r="D2206" s="262"/>
      <c r="G2206" s="262"/>
    </row>
    <row r="2207" spans="4:7" ht="14.4" x14ac:dyDescent="0.3">
      <c r="D2207" s="262"/>
      <c r="G2207" s="262"/>
    </row>
    <row r="2208" spans="4:7" ht="14.4" x14ac:dyDescent="0.3">
      <c r="D2208" s="262"/>
      <c r="G2208" s="262"/>
    </row>
    <row r="2209" spans="4:7" ht="14.4" x14ac:dyDescent="0.3">
      <c r="D2209" s="262"/>
      <c r="G2209" s="262"/>
    </row>
    <row r="2210" spans="4:7" ht="14.4" x14ac:dyDescent="0.3">
      <c r="D2210" s="262"/>
      <c r="G2210" s="262"/>
    </row>
    <row r="2211" spans="4:7" ht="14.4" x14ac:dyDescent="0.3">
      <c r="D2211" s="262"/>
      <c r="G2211" s="262"/>
    </row>
    <row r="2212" spans="4:7" ht="14.4" x14ac:dyDescent="0.3">
      <c r="D2212" s="262"/>
      <c r="G2212" s="262"/>
    </row>
    <row r="2213" spans="4:7" ht="14.4" x14ac:dyDescent="0.3">
      <c r="D2213" s="262"/>
      <c r="G2213" s="262"/>
    </row>
    <row r="2214" spans="4:7" ht="14.4" x14ac:dyDescent="0.3">
      <c r="D2214" s="262"/>
      <c r="G2214" s="262"/>
    </row>
    <row r="2215" spans="4:7" ht="14.4" x14ac:dyDescent="0.3">
      <c r="D2215" s="262"/>
      <c r="G2215" s="262"/>
    </row>
    <row r="2216" spans="4:7" ht="14.4" x14ac:dyDescent="0.3">
      <c r="D2216" s="262"/>
      <c r="G2216" s="262"/>
    </row>
    <row r="2217" spans="4:7" ht="14.4" x14ac:dyDescent="0.3">
      <c r="D2217" s="262"/>
      <c r="G2217" s="262"/>
    </row>
    <row r="2218" spans="4:7" ht="14.4" x14ac:dyDescent="0.3">
      <c r="D2218" s="262"/>
      <c r="G2218" s="262"/>
    </row>
    <row r="2219" spans="4:7" ht="14.4" x14ac:dyDescent="0.3">
      <c r="D2219" s="262"/>
      <c r="G2219" s="262"/>
    </row>
    <row r="2220" spans="4:7" ht="14.4" x14ac:dyDescent="0.3">
      <c r="D2220" s="262"/>
      <c r="G2220" s="262"/>
    </row>
    <row r="2221" spans="4:7" ht="14.4" x14ac:dyDescent="0.3">
      <c r="D2221" s="262"/>
      <c r="G2221" s="262"/>
    </row>
    <row r="2222" spans="4:7" ht="14.4" x14ac:dyDescent="0.3">
      <c r="D2222" s="262"/>
      <c r="G2222" s="262"/>
    </row>
    <row r="2223" spans="4:7" ht="14.4" x14ac:dyDescent="0.3">
      <c r="D2223" s="262"/>
      <c r="G2223" s="262"/>
    </row>
    <row r="2224" spans="4:7" ht="14.4" x14ac:dyDescent="0.3">
      <c r="D2224" s="262"/>
      <c r="G2224" s="262"/>
    </row>
    <row r="2225" spans="4:7" ht="14.4" x14ac:dyDescent="0.3">
      <c r="D2225" s="262"/>
      <c r="G2225" s="262"/>
    </row>
    <row r="2226" spans="4:7" ht="14.4" x14ac:dyDescent="0.3">
      <c r="D2226" s="262"/>
      <c r="G2226" s="262"/>
    </row>
    <row r="2227" spans="4:7" ht="14.4" x14ac:dyDescent="0.3">
      <c r="D2227" s="262"/>
      <c r="G2227" s="262"/>
    </row>
    <row r="2228" spans="4:7" ht="14.4" x14ac:dyDescent="0.3">
      <c r="D2228" s="262"/>
      <c r="G2228" s="262"/>
    </row>
    <row r="2229" spans="4:7" ht="14.4" x14ac:dyDescent="0.3">
      <c r="D2229" s="262"/>
      <c r="G2229" s="262"/>
    </row>
    <row r="2230" spans="4:7" ht="14.4" x14ac:dyDescent="0.3">
      <c r="D2230" s="262"/>
      <c r="G2230" s="262"/>
    </row>
    <row r="2231" spans="4:7" ht="14.4" x14ac:dyDescent="0.3">
      <c r="D2231" s="262"/>
      <c r="G2231" s="262"/>
    </row>
    <row r="2232" spans="4:7" ht="14.4" x14ac:dyDescent="0.3">
      <c r="D2232" s="262"/>
      <c r="G2232" s="262"/>
    </row>
    <row r="2233" spans="4:7" ht="14.4" x14ac:dyDescent="0.3">
      <c r="D2233" s="262"/>
      <c r="G2233" s="262"/>
    </row>
    <row r="2234" spans="4:7" ht="14.4" x14ac:dyDescent="0.3">
      <c r="D2234" s="262"/>
      <c r="G2234" s="262"/>
    </row>
    <row r="2235" spans="4:7" ht="14.4" x14ac:dyDescent="0.3">
      <c r="D2235" s="262"/>
      <c r="G2235" s="262"/>
    </row>
    <row r="2236" spans="4:7" ht="14.4" x14ac:dyDescent="0.3">
      <c r="D2236" s="262"/>
      <c r="G2236" s="262"/>
    </row>
    <row r="2237" spans="4:7" ht="14.4" x14ac:dyDescent="0.3">
      <c r="D2237" s="262"/>
      <c r="G2237" s="262"/>
    </row>
    <row r="2238" spans="4:7" ht="14.4" x14ac:dyDescent="0.3">
      <c r="D2238" s="262"/>
      <c r="G2238" s="262"/>
    </row>
    <row r="2239" spans="4:7" ht="14.4" x14ac:dyDescent="0.3">
      <c r="D2239" s="262"/>
      <c r="G2239" s="262"/>
    </row>
    <row r="2240" spans="4:7" ht="14.4" x14ac:dyDescent="0.3">
      <c r="D2240" s="262"/>
      <c r="G2240" s="262"/>
    </row>
    <row r="2241" spans="4:7" ht="14.4" x14ac:dyDescent="0.3">
      <c r="D2241" s="262"/>
      <c r="G2241" s="262"/>
    </row>
    <row r="2242" spans="4:7" ht="14.4" x14ac:dyDescent="0.3">
      <c r="D2242" s="262"/>
      <c r="G2242" s="262"/>
    </row>
    <row r="2243" spans="4:7" ht="14.4" x14ac:dyDescent="0.3">
      <c r="D2243" s="262"/>
      <c r="G2243" s="262"/>
    </row>
    <row r="2244" spans="4:7" ht="14.4" x14ac:dyDescent="0.3">
      <c r="D2244" s="262"/>
      <c r="G2244" s="262"/>
    </row>
    <row r="2245" spans="4:7" ht="14.4" x14ac:dyDescent="0.3">
      <c r="D2245" s="262"/>
      <c r="G2245" s="262"/>
    </row>
    <row r="2246" spans="4:7" ht="14.4" x14ac:dyDescent="0.3">
      <c r="D2246" s="262"/>
      <c r="G2246" s="262"/>
    </row>
    <row r="2247" spans="4:7" ht="14.4" x14ac:dyDescent="0.3">
      <c r="D2247" s="262"/>
      <c r="G2247" s="262"/>
    </row>
    <row r="2248" spans="4:7" ht="14.4" x14ac:dyDescent="0.3">
      <c r="D2248" s="262"/>
      <c r="G2248" s="262"/>
    </row>
    <row r="2249" spans="4:7" ht="14.4" x14ac:dyDescent="0.3">
      <c r="D2249" s="262"/>
      <c r="G2249" s="262"/>
    </row>
    <row r="2250" spans="4:7" ht="14.4" x14ac:dyDescent="0.3">
      <c r="D2250" s="262"/>
      <c r="G2250" s="262"/>
    </row>
    <row r="2251" spans="4:7" ht="14.4" x14ac:dyDescent="0.3">
      <c r="D2251" s="262"/>
      <c r="G2251" s="262"/>
    </row>
    <row r="2252" spans="4:7" ht="14.4" x14ac:dyDescent="0.3">
      <c r="D2252" s="262"/>
      <c r="G2252" s="262"/>
    </row>
    <row r="2253" spans="4:7" ht="14.4" x14ac:dyDescent="0.3">
      <c r="D2253" s="262"/>
      <c r="G2253" s="262"/>
    </row>
    <row r="2254" spans="4:7" ht="14.4" x14ac:dyDescent="0.3">
      <c r="D2254" s="262"/>
      <c r="G2254" s="262"/>
    </row>
    <row r="2255" spans="4:7" ht="14.4" x14ac:dyDescent="0.3">
      <c r="D2255" s="262"/>
      <c r="G2255" s="262"/>
    </row>
    <row r="2256" spans="4:7" ht="14.4" x14ac:dyDescent="0.3">
      <c r="D2256" s="262"/>
      <c r="G2256" s="262"/>
    </row>
    <row r="2257" spans="4:7" ht="14.4" x14ac:dyDescent="0.3">
      <c r="D2257" s="262"/>
      <c r="G2257" s="262"/>
    </row>
    <row r="2258" spans="4:7" ht="14.4" x14ac:dyDescent="0.3">
      <c r="D2258" s="262"/>
      <c r="G2258" s="262"/>
    </row>
    <row r="2259" spans="4:7" ht="14.4" x14ac:dyDescent="0.3">
      <c r="D2259" s="262"/>
      <c r="G2259" s="262"/>
    </row>
    <row r="2260" spans="4:7" ht="14.4" x14ac:dyDescent="0.3">
      <c r="D2260" s="262"/>
      <c r="G2260" s="262"/>
    </row>
    <row r="2261" spans="4:7" ht="14.4" x14ac:dyDescent="0.3">
      <c r="D2261" s="262"/>
      <c r="G2261" s="262"/>
    </row>
    <row r="2262" spans="4:7" ht="14.4" x14ac:dyDescent="0.3">
      <c r="D2262" s="262"/>
      <c r="G2262" s="262"/>
    </row>
    <row r="2263" spans="4:7" ht="14.4" x14ac:dyDescent="0.3">
      <c r="D2263" s="262"/>
      <c r="G2263" s="262"/>
    </row>
    <row r="2264" spans="4:7" ht="14.4" x14ac:dyDescent="0.3">
      <c r="D2264" s="262"/>
      <c r="G2264" s="262"/>
    </row>
    <row r="2265" spans="4:7" ht="14.4" x14ac:dyDescent="0.3">
      <c r="D2265" s="262"/>
      <c r="G2265" s="262"/>
    </row>
    <row r="2266" spans="4:7" ht="14.4" x14ac:dyDescent="0.3">
      <c r="D2266" s="262"/>
      <c r="G2266" s="262"/>
    </row>
    <row r="2267" spans="4:7" ht="14.4" x14ac:dyDescent="0.3">
      <c r="D2267" s="262"/>
      <c r="G2267" s="262"/>
    </row>
    <row r="2268" spans="4:7" ht="14.4" x14ac:dyDescent="0.3">
      <c r="D2268" s="262"/>
      <c r="G2268" s="262"/>
    </row>
    <row r="2269" spans="4:7" ht="14.4" x14ac:dyDescent="0.3">
      <c r="D2269" s="262"/>
      <c r="G2269" s="262"/>
    </row>
    <row r="2270" spans="4:7" ht="14.4" x14ac:dyDescent="0.3">
      <c r="D2270" s="262"/>
      <c r="G2270" s="262"/>
    </row>
    <row r="2271" spans="4:7" ht="14.4" x14ac:dyDescent="0.3">
      <c r="D2271" s="262"/>
      <c r="G2271" s="262"/>
    </row>
    <row r="2272" spans="4:7" ht="14.4" x14ac:dyDescent="0.3">
      <c r="D2272" s="262"/>
      <c r="G2272" s="262"/>
    </row>
    <row r="2273" spans="4:7" ht="14.4" x14ac:dyDescent="0.3">
      <c r="D2273" s="262"/>
      <c r="G2273" s="262"/>
    </row>
    <row r="2274" spans="4:7" ht="14.4" x14ac:dyDescent="0.3">
      <c r="D2274" s="262"/>
      <c r="G2274" s="262"/>
    </row>
    <row r="2275" spans="4:7" ht="14.4" x14ac:dyDescent="0.3">
      <c r="D2275" s="262"/>
      <c r="G2275" s="262"/>
    </row>
    <row r="2276" spans="4:7" ht="14.4" x14ac:dyDescent="0.3">
      <c r="D2276" s="262"/>
      <c r="G2276" s="262"/>
    </row>
    <row r="2277" spans="4:7" ht="14.4" x14ac:dyDescent="0.3">
      <c r="D2277" s="262"/>
      <c r="G2277" s="262"/>
    </row>
    <row r="2278" spans="4:7" ht="14.4" x14ac:dyDescent="0.3">
      <c r="D2278" s="262"/>
      <c r="G2278" s="262"/>
    </row>
    <row r="2279" spans="4:7" ht="14.4" x14ac:dyDescent="0.3">
      <c r="D2279" s="262"/>
      <c r="G2279" s="262"/>
    </row>
    <row r="2280" spans="4:7" ht="14.4" x14ac:dyDescent="0.3">
      <c r="D2280" s="262"/>
      <c r="G2280" s="262"/>
    </row>
    <row r="2281" spans="4:7" ht="14.4" x14ac:dyDescent="0.3">
      <c r="D2281" s="262"/>
      <c r="G2281" s="262"/>
    </row>
    <row r="2282" spans="4:7" ht="14.4" x14ac:dyDescent="0.3">
      <c r="D2282" s="262"/>
      <c r="G2282" s="262"/>
    </row>
    <row r="2283" spans="4:7" ht="14.4" x14ac:dyDescent="0.3">
      <c r="D2283" s="262"/>
      <c r="G2283" s="262"/>
    </row>
    <row r="2284" spans="4:7" ht="14.4" x14ac:dyDescent="0.3">
      <c r="D2284" s="262"/>
      <c r="G2284" s="262"/>
    </row>
    <row r="2285" spans="4:7" ht="14.4" x14ac:dyDescent="0.3">
      <c r="D2285" s="262"/>
      <c r="G2285" s="262"/>
    </row>
    <row r="2286" spans="4:7" ht="14.4" x14ac:dyDescent="0.3">
      <c r="D2286" s="262"/>
      <c r="G2286" s="262"/>
    </row>
    <row r="2287" spans="4:7" ht="14.4" x14ac:dyDescent="0.3">
      <c r="D2287" s="262"/>
      <c r="G2287" s="262"/>
    </row>
    <row r="2288" spans="4:7" ht="14.4" x14ac:dyDescent="0.3">
      <c r="D2288" s="262"/>
      <c r="G2288" s="262"/>
    </row>
    <row r="2289" spans="4:7" ht="14.4" x14ac:dyDescent="0.3">
      <c r="D2289" s="262"/>
      <c r="G2289" s="262"/>
    </row>
    <row r="2290" spans="4:7" ht="14.4" x14ac:dyDescent="0.3">
      <c r="D2290" s="262"/>
      <c r="G2290" s="262"/>
    </row>
    <row r="2291" spans="4:7" ht="14.4" x14ac:dyDescent="0.3">
      <c r="D2291" s="262"/>
      <c r="G2291" s="262"/>
    </row>
    <row r="2292" spans="4:7" ht="14.4" x14ac:dyDescent="0.3">
      <c r="D2292" s="262"/>
      <c r="G2292" s="262"/>
    </row>
    <row r="2293" spans="4:7" ht="14.4" x14ac:dyDescent="0.3">
      <c r="D2293" s="262"/>
      <c r="G2293" s="262"/>
    </row>
    <row r="2294" spans="4:7" ht="14.4" x14ac:dyDescent="0.3">
      <c r="D2294" s="262"/>
      <c r="G2294" s="262"/>
    </row>
    <row r="2295" spans="4:7" ht="14.4" x14ac:dyDescent="0.3">
      <c r="D2295" s="262"/>
      <c r="G2295" s="262"/>
    </row>
    <row r="2296" spans="4:7" ht="14.4" x14ac:dyDescent="0.3">
      <c r="D2296" s="262"/>
      <c r="G2296" s="262"/>
    </row>
    <row r="2297" spans="4:7" ht="14.4" x14ac:dyDescent="0.3">
      <c r="D2297" s="262"/>
      <c r="G2297" s="262"/>
    </row>
    <row r="2298" spans="4:7" ht="14.4" x14ac:dyDescent="0.3">
      <c r="D2298" s="262"/>
      <c r="G2298" s="262"/>
    </row>
    <row r="2299" spans="4:7" ht="14.4" x14ac:dyDescent="0.3">
      <c r="D2299" s="262"/>
      <c r="G2299" s="262"/>
    </row>
    <row r="2300" spans="4:7" ht="14.4" x14ac:dyDescent="0.3">
      <c r="D2300" s="262"/>
      <c r="G2300" s="262"/>
    </row>
    <row r="2301" spans="4:7" ht="14.4" x14ac:dyDescent="0.3">
      <c r="D2301" s="262"/>
      <c r="G2301" s="262"/>
    </row>
    <row r="2302" spans="4:7" ht="14.4" x14ac:dyDescent="0.3">
      <c r="D2302" s="262"/>
      <c r="G2302" s="262"/>
    </row>
    <row r="2303" spans="4:7" ht="14.4" x14ac:dyDescent="0.3">
      <c r="D2303" s="262"/>
      <c r="G2303" s="262"/>
    </row>
    <row r="2304" spans="4:7" ht="14.4" x14ac:dyDescent="0.3">
      <c r="D2304" s="262"/>
      <c r="G2304" s="262"/>
    </row>
    <row r="2305" spans="4:7" ht="14.4" x14ac:dyDescent="0.3">
      <c r="D2305" s="262"/>
      <c r="G2305" s="262"/>
    </row>
    <row r="2306" spans="4:7" ht="14.4" x14ac:dyDescent="0.3">
      <c r="D2306" s="262"/>
      <c r="G2306" s="262"/>
    </row>
    <row r="2307" spans="4:7" ht="14.4" x14ac:dyDescent="0.3">
      <c r="D2307" s="262"/>
      <c r="G2307" s="262"/>
    </row>
    <row r="2308" spans="4:7" ht="14.4" x14ac:dyDescent="0.3">
      <c r="D2308" s="262"/>
      <c r="G2308" s="262"/>
    </row>
    <row r="2309" spans="4:7" ht="14.4" x14ac:dyDescent="0.3">
      <c r="D2309" s="262"/>
      <c r="G2309" s="262"/>
    </row>
    <row r="2310" spans="4:7" ht="14.4" x14ac:dyDescent="0.3">
      <c r="D2310" s="262"/>
      <c r="G2310" s="262"/>
    </row>
    <row r="2311" spans="4:7" ht="14.4" x14ac:dyDescent="0.3">
      <c r="D2311" s="262"/>
      <c r="G2311" s="262"/>
    </row>
    <row r="2312" spans="4:7" ht="14.4" x14ac:dyDescent="0.3">
      <c r="D2312" s="262"/>
      <c r="G2312" s="262"/>
    </row>
    <row r="2313" spans="4:7" ht="14.4" x14ac:dyDescent="0.3">
      <c r="D2313" s="262"/>
      <c r="G2313" s="262"/>
    </row>
    <row r="2314" spans="4:7" ht="14.4" x14ac:dyDescent="0.3">
      <c r="D2314" s="262"/>
      <c r="G2314" s="262"/>
    </row>
    <row r="2315" spans="4:7" ht="14.4" x14ac:dyDescent="0.3">
      <c r="D2315" s="262"/>
      <c r="G2315" s="262"/>
    </row>
    <row r="2316" spans="4:7" ht="14.4" x14ac:dyDescent="0.3">
      <c r="D2316" s="262"/>
      <c r="G2316" s="262"/>
    </row>
    <row r="2317" spans="4:7" ht="14.4" x14ac:dyDescent="0.3">
      <c r="D2317" s="262"/>
      <c r="G2317" s="262"/>
    </row>
    <row r="2318" spans="4:7" ht="14.4" x14ac:dyDescent="0.3">
      <c r="D2318" s="262"/>
      <c r="G2318" s="262"/>
    </row>
    <row r="2319" spans="4:7" ht="14.4" x14ac:dyDescent="0.3">
      <c r="D2319" s="262"/>
      <c r="G2319" s="262"/>
    </row>
    <row r="2320" spans="4:7" ht="14.4" x14ac:dyDescent="0.3">
      <c r="D2320" s="262"/>
      <c r="G2320" s="262"/>
    </row>
    <row r="2321" spans="4:7" ht="14.4" x14ac:dyDescent="0.3">
      <c r="D2321" s="262"/>
      <c r="G2321" s="262"/>
    </row>
    <row r="2322" spans="4:7" ht="14.4" x14ac:dyDescent="0.3">
      <c r="D2322" s="262"/>
      <c r="G2322" s="262"/>
    </row>
    <row r="2323" spans="4:7" ht="14.4" x14ac:dyDescent="0.3">
      <c r="D2323" s="262"/>
      <c r="G2323" s="262"/>
    </row>
    <row r="2324" spans="4:7" ht="14.4" x14ac:dyDescent="0.3">
      <c r="D2324" s="262"/>
      <c r="G2324" s="262"/>
    </row>
    <row r="2325" spans="4:7" ht="14.4" x14ac:dyDescent="0.3">
      <c r="D2325" s="262"/>
      <c r="G2325" s="262"/>
    </row>
    <row r="2326" spans="4:7" ht="14.4" x14ac:dyDescent="0.3">
      <c r="D2326" s="262"/>
      <c r="G2326" s="262"/>
    </row>
    <row r="2327" spans="4:7" ht="14.4" x14ac:dyDescent="0.3">
      <c r="D2327" s="262"/>
      <c r="G2327" s="262"/>
    </row>
    <row r="2328" spans="4:7" ht="14.4" x14ac:dyDescent="0.3">
      <c r="D2328" s="262"/>
      <c r="G2328" s="262"/>
    </row>
    <row r="2329" spans="4:7" ht="14.4" x14ac:dyDescent="0.3">
      <c r="D2329" s="262"/>
      <c r="G2329" s="262"/>
    </row>
    <row r="2330" spans="4:7" ht="14.4" x14ac:dyDescent="0.3">
      <c r="D2330" s="262"/>
      <c r="G2330" s="262"/>
    </row>
    <row r="2331" spans="4:7" ht="14.4" x14ac:dyDescent="0.3">
      <c r="D2331" s="262"/>
      <c r="G2331" s="262"/>
    </row>
    <row r="2332" spans="4:7" ht="14.4" x14ac:dyDescent="0.3">
      <c r="D2332" s="262"/>
      <c r="G2332" s="262"/>
    </row>
    <row r="2333" spans="4:7" ht="14.4" x14ac:dyDescent="0.3">
      <c r="D2333" s="262"/>
      <c r="G2333" s="262"/>
    </row>
    <row r="2334" spans="4:7" ht="14.4" x14ac:dyDescent="0.3">
      <c r="D2334" s="262"/>
      <c r="G2334" s="262"/>
    </row>
    <row r="2335" spans="4:7" ht="14.4" x14ac:dyDescent="0.3">
      <c r="D2335" s="262"/>
      <c r="G2335" s="262"/>
    </row>
    <row r="2336" spans="4:7" ht="14.4" x14ac:dyDescent="0.3">
      <c r="D2336" s="262"/>
      <c r="G2336" s="262"/>
    </row>
    <row r="2337" spans="4:7" ht="14.4" x14ac:dyDescent="0.3">
      <c r="D2337" s="262"/>
      <c r="G2337" s="262"/>
    </row>
    <row r="2338" spans="4:7" ht="14.4" x14ac:dyDescent="0.3">
      <c r="D2338" s="262"/>
      <c r="G2338" s="262"/>
    </row>
    <row r="2339" spans="4:7" ht="14.4" x14ac:dyDescent="0.3">
      <c r="D2339" s="262"/>
      <c r="G2339" s="262"/>
    </row>
    <row r="2340" spans="4:7" ht="14.4" x14ac:dyDescent="0.3">
      <c r="D2340" s="262"/>
      <c r="G2340" s="262"/>
    </row>
    <row r="2341" spans="4:7" ht="14.4" x14ac:dyDescent="0.3">
      <c r="D2341" s="262"/>
      <c r="G2341" s="262"/>
    </row>
    <row r="2342" spans="4:7" ht="14.4" x14ac:dyDescent="0.3">
      <c r="D2342" s="262"/>
      <c r="G2342" s="262"/>
    </row>
    <row r="2343" spans="4:7" ht="14.4" x14ac:dyDescent="0.3">
      <c r="D2343" s="262"/>
      <c r="G2343" s="262"/>
    </row>
    <row r="2344" spans="4:7" ht="14.4" x14ac:dyDescent="0.3">
      <c r="D2344" s="262"/>
      <c r="G2344" s="262"/>
    </row>
    <row r="2345" spans="4:7" ht="14.4" x14ac:dyDescent="0.3">
      <c r="D2345" s="262"/>
      <c r="G2345" s="262"/>
    </row>
    <row r="2346" spans="4:7" ht="14.4" x14ac:dyDescent="0.3">
      <c r="D2346" s="262"/>
      <c r="G2346" s="262"/>
    </row>
    <row r="2347" spans="4:7" ht="14.4" x14ac:dyDescent="0.3">
      <c r="D2347" s="262"/>
      <c r="G2347" s="262"/>
    </row>
    <row r="2348" spans="4:7" ht="14.4" x14ac:dyDescent="0.3">
      <c r="D2348" s="262"/>
      <c r="G2348" s="262"/>
    </row>
    <row r="2349" spans="4:7" ht="14.4" x14ac:dyDescent="0.3">
      <c r="D2349" s="262"/>
      <c r="G2349" s="262"/>
    </row>
    <row r="2350" spans="4:7" ht="14.4" x14ac:dyDescent="0.3">
      <c r="D2350" s="262"/>
      <c r="G2350" s="262"/>
    </row>
    <row r="2351" spans="4:7" ht="14.4" x14ac:dyDescent="0.3">
      <c r="D2351" s="262"/>
      <c r="G2351" s="262"/>
    </row>
    <row r="2352" spans="4:7" ht="14.4" x14ac:dyDescent="0.3">
      <c r="D2352" s="262"/>
      <c r="G2352" s="262"/>
    </row>
    <row r="2353" spans="4:7" ht="14.4" x14ac:dyDescent="0.3">
      <c r="D2353" s="262"/>
      <c r="G2353" s="262"/>
    </row>
    <row r="2354" spans="4:7" ht="14.4" x14ac:dyDescent="0.3">
      <c r="D2354" s="262"/>
      <c r="G2354" s="262"/>
    </row>
    <row r="2355" spans="4:7" ht="14.4" x14ac:dyDescent="0.3">
      <c r="D2355" s="262"/>
      <c r="G2355" s="262"/>
    </row>
    <row r="2356" spans="4:7" ht="14.4" x14ac:dyDescent="0.3">
      <c r="D2356" s="262"/>
      <c r="G2356" s="262"/>
    </row>
    <row r="2357" spans="4:7" ht="14.4" x14ac:dyDescent="0.3">
      <c r="D2357" s="262"/>
      <c r="G2357" s="262"/>
    </row>
    <row r="2358" spans="4:7" ht="14.4" x14ac:dyDescent="0.3">
      <c r="D2358" s="262"/>
      <c r="G2358" s="262"/>
    </row>
    <row r="2359" spans="4:7" ht="14.4" x14ac:dyDescent="0.3">
      <c r="D2359" s="262"/>
      <c r="G2359" s="262"/>
    </row>
    <row r="2360" spans="4:7" ht="14.4" x14ac:dyDescent="0.3">
      <c r="D2360" s="262"/>
      <c r="G2360" s="262"/>
    </row>
    <row r="2361" spans="4:7" ht="14.4" x14ac:dyDescent="0.3">
      <c r="D2361" s="262"/>
      <c r="G2361" s="262"/>
    </row>
    <row r="2362" spans="4:7" ht="14.4" x14ac:dyDescent="0.3">
      <c r="D2362" s="262"/>
      <c r="G2362" s="262"/>
    </row>
    <row r="2363" spans="4:7" ht="14.4" x14ac:dyDescent="0.3">
      <c r="D2363" s="262"/>
      <c r="G2363" s="262"/>
    </row>
    <row r="2364" spans="4:7" ht="14.4" x14ac:dyDescent="0.3">
      <c r="D2364" s="262"/>
      <c r="G2364" s="262"/>
    </row>
    <row r="2365" spans="4:7" ht="14.4" x14ac:dyDescent="0.3">
      <c r="D2365" s="262"/>
      <c r="G2365" s="262"/>
    </row>
    <row r="2366" spans="4:7" ht="14.4" x14ac:dyDescent="0.3">
      <c r="D2366" s="262"/>
      <c r="G2366" s="262"/>
    </row>
    <row r="2367" spans="4:7" ht="14.4" x14ac:dyDescent="0.3">
      <c r="D2367" s="262"/>
      <c r="G2367" s="262"/>
    </row>
    <row r="2368" spans="4:7" ht="14.4" x14ac:dyDescent="0.3">
      <c r="D2368" s="262"/>
      <c r="G2368" s="262"/>
    </row>
    <row r="2369" spans="4:7" ht="14.4" x14ac:dyDescent="0.3">
      <c r="D2369" s="262"/>
      <c r="G2369" s="262"/>
    </row>
    <row r="2370" spans="4:7" ht="14.4" x14ac:dyDescent="0.3">
      <c r="D2370" s="262"/>
      <c r="G2370" s="262"/>
    </row>
    <row r="2371" spans="4:7" ht="14.4" x14ac:dyDescent="0.3">
      <c r="D2371" s="262"/>
      <c r="G2371" s="262"/>
    </row>
    <row r="2372" spans="4:7" ht="14.4" x14ac:dyDescent="0.3">
      <c r="D2372" s="262"/>
      <c r="G2372" s="262"/>
    </row>
    <row r="2373" spans="4:7" ht="14.4" x14ac:dyDescent="0.3">
      <c r="D2373" s="262"/>
      <c r="G2373" s="262"/>
    </row>
    <row r="2374" spans="4:7" ht="14.4" x14ac:dyDescent="0.3">
      <c r="D2374" s="262"/>
      <c r="G2374" s="262"/>
    </row>
    <row r="2375" spans="4:7" ht="14.4" x14ac:dyDescent="0.3">
      <c r="D2375" s="262"/>
      <c r="G2375" s="262"/>
    </row>
    <row r="2376" spans="4:7" ht="14.4" x14ac:dyDescent="0.3">
      <c r="D2376" s="262"/>
      <c r="G2376" s="262"/>
    </row>
    <row r="2377" spans="4:7" ht="14.4" x14ac:dyDescent="0.3">
      <c r="D2377" s="262"/>
      <c r="G2377" s="262"/>
    </row>
    <row r="2378" spans="4:7" ht="14.4" x14ac:dyDescent="0.3">
      <c r="D2378" s="262"/>
      <c r="G2378" s="262"/>
    </row>
    <row r="2379" spans="4:7" ht="14.4" x14ac:dyDescent="0.3">
      <c r="D2379" s="262"/>
      <c r="G2379" s="262"/>
    </row>
    <row r="2380" spans="4:7" ht="14.4" x14ac:dyDescent="0.3">
      <c r="D2380" s="262"/>
      <c r="G2380" s="262"/>
    </row>
    <row r="2381" spans="4:7" ht="14.4" x14ac:dyDescent="0.3">
      <c r="D2381" s="262"/>
      <c r="G2381" s="262"/>
    </row>
    <row r="2382" spans="4:7" ht="14.4" x14ac:dyDescent="0.3">
      <c r="D2382" s="262"/>
      <c r="G2382" s="262"/>
    </row>
    <row r="2383" spans="4:7" ht="14.4" x14ac:dyDescent="0.3">
      <c r="D2383" s="262"/>
      <c r="G2383" s="262"/>
    </row>
    <row r="2384" spans="4:7" ht="14.4" x14ac:dyDescent="0.3">
      <c r="D2384" s="262"/>
      <c r="G2384" s="262"/>
    </row>
    <row r="2385" spans="4:7" ht="14.4" x14ac:dyDescent="0.3">
      <c r="D2385" s="262"/>
      <c r="G2385" s="262"/>
    </row>
    <row r="2386" spans="4:7" ht="14.4" x14ac:dyDescent="0.3">
      <c r="D2386" s="262"/>
      <c r="G2386" s="262"/>
    </row>
    <row r="2387" spans="4:7" ht="14.4" x14ac:dyDescent="0.3">
      <c r="D2387" s="262"/>
      <c r="G2387" s="262"/>
    </row>
    <row r="2388" spans="4:7" ht="14.4" x14ac:dyDescent="0.3">
      <c r="D2388" s="262"/>
      <c r="G2388" s="262"/>
    </row>
    <row r="2389" spans="4:7" ht="14.4" x14ac:dyDescent="0.3">
      <c r="D2389" s="262"/>
      <c r="G2389" s="262"/>
    </row>
    <row r="2390" spans="4:7" ht="14.4" x14ac:dyDescent="0.3">
      <c r="D2390" s="262"/>
      <c r="G2390" s="262"/>
    </row>
    <row r="2391" spans="4:7" ht="14.4" x14ac:dyDescent="0.3">
      <c r="D2391" s="262"/>
      <c r="G2391" s="262"/>
    </row>
    <row r="2392" spans="4:7" ht="14.4" x14ac:dyDescent="0.3">
      <c r="D2392" s="262"/>
      <c r="G2392" s="262"/>
    </row>
    <row r="2393" spans="4:7" ht="14.4" x14ac:dyDescent="0.3">
      <c r="D2393" s="262"/>
      <c r="G2393" s="262"/>
    </row>
    <row r="2394" spans="4:7" ht="14.4" x14ac:dyDescent="0.3">
      <c r="D2394" s="262"/>
      <c r="G2394" s="262"/>
    </row>
    <row r="2395" spans="4:7" ht="14.4" x14ac:dyDescent="0.3">
      <c r="D2395" s="262"/>
      <c r="G2395" s="262"/>
    </row>
    <row r="2396" spans="4:7" ht="14.4" x14ac:dyDescent="0.3">
      <c r="D2396" s="262"/>
      <c r="G2396" s="262"/>
    </row>
    <row r="2397" spans="4:7" ht="14.4" x14ac:dyDescent="0.3">
      <c r="D2397" s="262"/>
      <c r="G2397" s="262"/>
    </row>
    <row r="2398" spans="4:7" ht="14.4" x14ac:dyDescent="0.3">
      <c r="D2398" s="262"/>
      <c r="G2398" s="262"/>
    </row>
    <row r="2399" spans="4:7" ht="14.4" x14ac:dyDescent="0.3">
      <c r="D2399" s="262"/>
      <c r="G2399" s="262"/>
    </row>
    <row r="2400" spans="4:7" ht="14.4" x14ac:dyDescent="0.3">
      <c r="D2400" s="262"/>
      <c r="G2400" s="262"/>
    </row>
    <row r="2401" spans="4:7" ht="14.4" x14ac:dyDescent="0.3">
      <c r="D2401" s="262"/>
      <c r="G2401" s="262"/>
    </row>
    <row r="2402" spans="4:7" ht="14.4" x14ac:dyDescent="0.3">
      <c r="D2402" s="262"/>
      <c r="G2402" s="262"/>
    </row>
    <row r="2403" spans="4:7" ht="14.4" x14ac:dyDescent="0.3">
      <c r="D2403" s="262"/>
      <c r="G2403" s="262"/>
    </row>
    <row r="2404" spans="4:7" ht="14.4" x14ac:dyDescent="0.3">
      <c r="D2404" s="262"/>
      <c r="G2404" s="262"/>
    </row>
    <row r="2405" spans="4:7" ht="14.4" x14ac:dyDescent="0.3">
      <c r="D2405" s="262"/>
      <c r="G2405" s="262"/>
    </row>
    <row r="2406" spans="4:7" ht="14.4" x14ac:dyDescent="0.3">
      <c r="D2406" s="262"/>
      <c r="G2406" s="262"/>
    </row>
    <row r="2407" spans="4:7" ht="14.4" x14ac:dyDescent="0.3">
      <c r="D2407" s="262"/>
      <c r="G2407" s="262"/>
    </row>
    <row r="2408" spans="4:7" ht="14.4" x14ac:dyDescent="0.3">
      <c r="D2408" s="262"/>
      <c r="G2408" s="262"/>
    </row>
    <row r="2409" spans="4:7" ht="14.4" x14ac:dyDescent="0.3">
      <c r="D2409" s="262"/>
      <c r="G2409" s="262"/>
    </row>
    <row r="2410" spans="4:7" ht="14.4" x14ac:dyDescent="0.3">
      <c r="D2410" s="262"/>
      <c r="G2410" s="262"/>
    </row>
    <row r="2411" spans="4:7" ht="14.4" x14ac:dyDescent="0.3">
      <c r="D2411" s="262"/>
      <c r="G2411" s="262"/>
    </row>
    <row r="2412" spans="4:7" ht="14.4" x14ac:dyDescent="0.3">
      <c r="D2412" s="262"/>
      <c r="G2412" s="262"/>
    </row>
    <row r="2413" spans="4:7" ht="14.4" x14ac:dyDescent="0.3">
      <c r="D2413" s="262"/>
      <c r="G2413" s="262"/>
    </row>
    <row r="2414" spans="4:7" ht="14.4" x14ac:dyDescent="0.3">
      <c r="D2414" s="262"/>
      <c r="G2414" s="262"/>
    </row>
    <row r="2415" spans="4:7" ht="14.4" x14ac:dyDescent="0.3">
      <c r="D2415" s="262"/>
      <c r="G2415" s="262"/>
    </row>
    <row r="2416" spans="4:7" ht="14.4" x14ac:dyDescent="0.3">
      <c r="D2416" s="262"/>
      <c r="G2416" s="262"/>
    </row>
    <row r="2417" spans="4:7" ht="14.4" x14ac:dyDescent="0.3">
      <c r="D2417" s="262"/>
      <c r="G2417" s="262"/>
    </row>
    <row r="2418" spans="4:7" ht="14.4" x14ac:dyDescent="0.3">
      <c r="D2418" s="262"/>
      <c r="G2418" s="262"/>
    </row>
    <row r="2419" spans="4:7" ht="14.4" x14ac:dyDescent="0.3">
      <c r="D2419" s="262"/>
      <c r="G2419" s="262"/>
    </row>
    <row r="2420" spans="4:7" ht="14.4" x14ac:dyDescent="0.3">
      <c r="D2420" s="262"/>
      <c r="G2420" s="262"/>
    </row>
    <row r="2421" spans="4:7" ht="14.4" x14ac:dyDescent="0.3">
      <c r="D2421" s="262"/>
      <c r="G2421" s="262"/>
    </row>
    <row r="2422" spans="4:7" ht="14.4" x14ac:dyDescent="0.3">
      <c r="D2422" s="262"/>
      <c r="G2422" s="262"/>
    </row>
    <row r="2423" spans="4:7" ht="14.4" x14ac:dyDescent="0.3">
      <c r="D2423" s="262"/>
      <c r="G2423" s="262"/>
    </row>
    <row r="2424" spans="4:7" ht="14.4" x14ac:dyDescent="0.3">
      <c r="D2424" s="262"/>
      <c r="G2424" s="262"/>
    </row>
    <row r="2425" spans="4:7" ht="14.4" x14ac:dyDescent="0.3">
      <c r="D2425" s="262"/>
      <c r="G2425" s="262"/>
    </row>
    <row r="2426" spans="4:7" ht="14.4" x14ac:dyDescent="0.3">
      <c r="D2426" s="262"/>
      <c r="G2426" s="262"/>
    </row>
    <row r="2427" spans="4:7" ht="14.4" x14ac:dyDescent="0.3">
      <c r="D2427" s="262"/>
      <c r="G2427" s="262"/>
    </row>
    <row r="2428" spans="4:7" ht="14.4" x14ac:dyDescent="0.3">
      <c r="D2428" s="262"/>
      <c r="G2428" s="262"/>
    </row>
    <row r="2429" spans="4:7" ht="14.4" x14ac:dyDescent="0.3">
      <c r="D2429" s="262"/>
      <c r="G2429" s="262"/>
    </row>
    <row r="2430" spans="4:7" ht="14.4" x14ac:dyDescent="0.3">
      <c r="D2430" s="262"/>
      <c r="G2430" s="262"/>
    </row>
    <row r="2431" spans="4:7" ht="14.4" x14ac:dyDescent="0.3">
      <c r="D2431" s="262"/>
      <c r="G2431" s="262"/>
    </row>
    <row r="2432" spans="4:7" ht="14.4" x14ac:dyDescent="0.3">
      <c r="D2432" s="262"/>
      <c r="G2432" s="262"/>
    </row>
    <row r="2433" spans="4:7" ht="14.4" x14ac:dyDescent="0.3">
      <c r="D2433" s="262"/>
      <c r="G2433" s="262"/>
    </row>
    <row r="2434" spans="4:7" ht="14.4" x14ac:dyDescent="0.3">
      <c r="D2434" s="262"/>
      <c r="G2434" s="262"/>
    </row>
    <row r="2435" spans="4:7" ht="14.4" x14ac:dyDescent="0.3">
      <c r="D2435" s="262"/>
      <c r="G2435" s="262"/>
    </row>
    <row r="2436" spans="4:7" ht="14.4" x14ac:dyDescent="0.3">
      <c r="D2436" s="262"/>
      <c r="G2436" s="262"/>
    </row>
    <row r="2437" spans="4:7" ht="14.4" x14ac:dyDescent="0.3">
      <c r="D2437" s="262"/>
      <c r="G2437" s="262"/>
    </row>
    <row r="2438" spans="4:7" ht="14.4" x14ac:dyDescent="0.3">
      <c r="D2438" s="262"/>
      <c r="G2438" s="262"/>
    </row>
    <row r="2439" spans="4:7" ht="14.4" x14ac:dyDescent="0.3">
      <c r="D2439" s="262"/>
      <c r="G2439" s="262"/>
    </row>
    <row r="2440" spans="4:7" ht="14.4" x14ac:dyDescent="0.3">
      <c r="D2440" s="262"/>
      <c r="G2440" s="262"/>
    </row>
    <row r="2441" spans="4:7" ht="14.4" x14ac:dyDescent="0.3">
      <c r="D2441" s="262"/>
      <c r="G2441" s="262"/>
    </row>
    <row r="2442" spans="4:7" ht="14.4" x14ac:dyDescent="0.3">
      <c r="D2442" s="262"/>
      <c r="G2442" s="262"/>
    </row>
    <row r="2443" spans="4:7" ht="14.4" x14ac:dyDescent="0.3">
      <c r="D2443" s="262"/>
      <c r="G2443" s="262"/>
    </row>
    <row r="2444" spans="4:7" ht="14.4" x14ac:dyDescent="0.3">
      <c r="D2444" s="262"/>
      <c r="G2444" s="262"/>
    </row>
    <row r="2445" spans="4:7" ht="14.4" x14ac:dyDescent="0.3">
      <c r="D2445" s="262"/>
      <c r="G2445" s="262"/>
    </row>
    <row r="2446" spans="4:7" ht="14.4" x14ac:dyDescent="0.3">
      <c r="D2446" s="262"/>
      <c r="G2446" s="262"/>
    </row>
    <row r="2447" spans="4:7" ht="14.4" x14ac:dyDescent="0.3">
      <c r="D2447" s="262"/>
      <c r="G2447" s="262"/>
    </row>
    <row r="2448" spans="4:7" ht="14.4" x14ac:dyDescent="0.3">
      <c r="D2448" s="262"/>
      <c r="G2448" s="262"/>
    </row>
    <row r="2449" spans="4:7" ht="14.4" x14ac:dyDescent="0.3">
      <c r="D2449" s="262"/>
      <c r="G2449" s="262"/>
    </row>
    <row r="2450" spans="4:7" ht="14.4" x14ac:dyDescent="0.3">
      <c r="D2450" s="262"/>
      <c r="G2450" s="262"/>
    </row>
    <row r="2451" spans="4:7" ht="14.4" x14ac:dyDescent="0.3">
      <c r="D2451" s="262"/>
      <c r="G2451" s="262"/>
    </row>
    <row r="2452" spans="4:7" ht="14.4" x14ac:dyDescent="0.3">
      <c r="D2452" s="262"/>
      <c r="G2452" s="262"/>
    </row>
    <row r="2453" spans="4:7" ht="14.4" x14ac:dyDescent="0.3">
      <c r="D2453" s="262"/>
      <c r="G2453" s="262"/>
    </row>
    <row r="2454" spans="4:7" ht="14.4" x14ac:dyDescent="0.3">
      <c r="D2454" s="262"/>
      <c r="G2454" s="262"/>
    </row>
    <row r="2455" spans="4:7" ht="14.4" x14ac:dyDescent="0.3">
      <c r="D2455" s="262"/>
      <c r="G2455" s="262"/>
    </row>
    <row r="2456" spans="4:7" ht="14.4" x14ac:dyDescent="0.3">
      <c r="D2456" s="262"/>
      <c r="G2456" s="262"/>
    </row>
    <row r="2457" spans="4:7" ht="14.4" x14ac:dyDescent="0.3">
      <c r="D2457" s="262"/>
      <c r="G2457" s="262"/>
    </row>
    <row r="2458" spans="4:7" ht="14.4" x14ac:dyDescent="0.3">
      <c r="D2458" s="262"/>
      <c r="G2458" s="262"/>
    </row>
    <row r="2459" spans="4:7" ht="14.4" x14ac:dyDescent="0.3">
      <c r="D2459" s="262"/>
      <c r="G2459" s="262"/>
    </row>
    <row r="2460" spans="4:7" ht="14.4" x14ac:dyDescent="0.3">
      <c r="D2460" s="262"/>
      <c r="G2460" s="262"/>
    </row>
    <row r="2461" spans="4:7" ht="14.4" x14ac:dyDescent="0.3">
      <c r="D2461" s="262"/>
      <c r="G2461" s="262"/>
    </row>
    <row r="2462" spans="4:7" ht="14.4" x14ac:dyDescent="0.3">
      <c r="D2462" s="262"/>
      <c r="G2462" s="262"/>
    </row>
    <row r="2463" spans="4:7" ht="14.4" x14ac:dyDescent="0.3">
      <c r="D2463" s="262"/>
      <c r="G2463" s="262"/>
    </row>
    <row r="2464" spans="4:7" ht="14.4" x14ac:dyDescent="0.3">
      <c r="D2464" s="262"/>
      <c r="G2464" s="262"/>
    </row>
    <row r="2465" spans="4:7" ht="14.4" x14ac:dyDescent="0.3">
      <c r="D2465" s="262"/>
      <c r="G2465" s="262"/>
    </row>
    <row r="2466" spans="4:7" ht="14.4" x14ac:dyDescent="0.3">
      <c r="D2466" s="262"/>
      <c r="G2466" s="262"/>
    </row>
    <row r="2467" spans="4:7" ht="14.4" x14ac:dyDescent="0.3">
      <c r="D2467" s="262"/>
      <c r="G2467" s="262"/>
    </row>
    <row r="2468" spans="4:7" ht="14.4" x14ac:dyDescent="0.3">
      <c r="D2468" s="262"/>
      <c r="G2468" s="262"/>
    </row>
    <row r="2469" spans="4:7" ht="14.4" x14ac:dyDescent="0.3">
      <c r="D2469" s="262"/>
      <c r="G2469" s="262"/>
    </row>
    <row r="2470" spans="4:7" ht="14.4" x14ac:dyDescent="0.3">
      <c r="D2470" s="262"/>
      <c r="G2470" s="262"/>
    </row>
    <row r="2471" spans="4:7" ht="14.4" x14ac:dyDescent="0.3">
      <c r="D2471" s="262"/>
      <c r="G2471" s="262"/>
    </row>
    <row r="2472" spans="4:7" ht="14.4" x14ac:dyDescent="0.3">
      <c r="D2472" s="262"/>
      <c r="G2472" s="262"/>
    </row>
    <row r="2473" spans="4:7" ht="14.4" x14ac:dyDescent="0.3">
      <c r="D2473" s="262"/>
      <c r="G2473" s="262"/>
    </row>
    <row r="2474" spans="4:7" ht="14.4" x14ac:dyDescent="0.3">
      <c r="D2474" s="262"/>
      <c r="G2474" s="262"/>
    </row>
    <row r="2475" spans="4:7" ht="14.4" x14ac:dyDescent="0.3">
      <c r="D2475" s="262"/>
      <c r="G2475" s="262"/>
    </row>
    <row r="2476" spans="4:7" ht="14.4" x14ac:dyDescent="0.3">
      <c r="D2476" s="262"/>
      <c r="G2476" s="262"/>
    </row>
    <row r="2477" spans="4:7" ht="14.4" x14ac:dyDescent="0.3">
      <c r="D2477" s="262"/>
      <c r="G2477" s="262"/>
    </row>
    <row r="2478" spans="4:7" ht="14.4" x14ac:dyDescent="0.3">
      <c r="D2478" s="262"/>
      <c r="G2478" s="262"/>
    </row>
    <row r="2479" spans="4:7" ht="14.4" x14ac:dyDescent="0.3">
      <c r="D2479" s="262"/>
      <c r="G2479" s="262"/>
    </row>
    <row r="2480" spans="4:7" ht="14.4" x14ac:dyDescent="0.3">
      <c r="D2480" s="262"/>
      <c r="G2480" s="262"/>
    </row>
    <row r="2481" spans="4:7" ht="14.4" x14ac:dyDescent="0.3">
      <c r="D2481" s="262"/>
      <c r="G2481" s="262"/>
    </row>
    <row r="2482" spans="4:7" ht="14.4" x14ac:dyDescent="0.3">
      <c r="D2482" s="262"/>
      <c r="G2482" s="262"/>
    </row>
    <row r="2483" spans="4:7" ht="14.4" x14ac:dyDescent="0.3">
      <c r="D2483" s="262"/>
      <c r="G2483" s="262"/>
    </row>
    <row r="2484" spans="4:7" ht="14.4" x14ac:dyDescent="0.3">
      <c r="D2484" s="262"/>
      <c r="G2484" s="262"/>
    </row>
    <row r="2485" spans="4:7" ht="14.4" x14ac:dyDescent="0.3">
      <c r="D2485" s="262"/>
      <c r="G2485" s="262"/>
    </row>
    <row r="2486" spans="4:7" ht="14.4" x14ac:dyDescent="0.3">
      <c r="D2486" s="262"/>
      <c r="G2486" s="262"/>
    </row>
    <row r="2487" spans="4:7" ht="14.4" x14ac:dyDescent="0.3">
      <c r="D2487" s="262"/>
      <c r="G2487" s="262"/>
    </row>
    <row r="2488" spans="4:7" ht="14.4" x14ac:dyDescent="0.3">
      <c r="D2488" s="262"/>
      <c r="G2488" s="262"/>
    </row>
    <row r="2489" spans="4:7" ht="14.4" x14ac:dyDescent="0.3">
      <c r="D2489" s="262"/>
      <c r="G2489" s="262"/>
    </row>
    <row r="2490" spans="4:7" ht="14.4" x14ac:dyDescent="0.3">
      <c r="D2490" s="262"/>
      <c r="G2490" s="262"/>
    </row>
    <row r="2491" spans="4:7" ht="14.4" x14ac:dyDescent="0.3">
      <c r="D2491" s="262"/>
      <c r="G2491" s="262"/>
    </row>
    <row r="2492" spans="4:7" ht="14.4" x14ac:dyDescent="0.3">
      <c r="D2492" s="262"/>
      <c r="G2492" s="262"/>
    </row>
    <row r="2493" spans="4:7" ht="14.4" x14ac:dyDescent="0.3">
      <c r="D2493" s="262"/>
      <c r="G2493" s="262"/>
    </row>
    <row r="2494" spans="4:7" ht="14.4" x14ac:dyDescent="0.3">
      <c r="D2494" s="262"/>
      <c r="G2494" s="262"/>
    </row>
    <row r="2495" spans="4:7" ht="14.4" x14ac:dyDescent="0.3">
      <c r="D2495" s="262"/>
      <c r="G2495" s="262"/>
    </row>
    <row r="2496" spans="4:7" ht="14.4" x14ac:dyDescent="0.3">
      <c r="D2496" s="262"/>
      <c r="G2496" s="262"/>
    </row>
    <row r="2497" spans="4:7" ht="14.4" x14ac:dyDescent="0.3">
      <c r="D2497" s="262"/>
      <c r="G2497" s="262"/>
    </row>
    <row r="2498" spans="4:7" ht="14.4" x14ac:dyDescent="0.3">
      <c r="D2498" s="262"/>
      <c r="G2498" s="262"/>
    </row>
    <row r="2499" spans="4:7" ht="14.4" x14ac:dyDescent="0.3">
      <c r="D2499" s="262"/>
      <c r="G2499" s="262"/>
    </row>
    <row r="2500" spans="4:7" ht="14.4" x14ac:dyDescent="0.3">
      <c r="D2500" s="262"/>
      <c r="G2500" s="262"/>
    </row>
    <row r="2501" spans="4:7" ht="14.4" x14ac:dyDescent="0.3">
      <c r="D2501" s="262"/>
      <c r="G2501" s="262"/>
    </row>
    <row r="2502" spans="4:7" ht="14.4" x14ac:dyDescent="0.3">
      <c r="D2502" s="262"/>
      <c r="G2502" s="262"/>
    </row>
    <row r="2503" spans="4:7" ht="14.4" x14ac:dyDescent="0.3">
      <c r="D2503" s="262"/>
      <c r="G2503" s="262"/>
    </row>
    <row r="2504" spans="4:7" ht="14.4" x14ac:dyDescent="0.3">
      <c r="D2504" s="262"/>
      <c r="G2504" s="262"/>
    </row>
    <row r="2505" spans="4:7" ht="14.4" x14ac:dyDescent="0.3">
      <c r="D2505" s="262"/>
      <c r="G2505" s="262"/>
    </row>
    <row r="2506" spans="4:7" ht="14.4" x14ac:dyDescent="0.3">
      <c r="D2506" s="262"/>
      <c r="G2506" s="262"/>
    </row>
    <row r="2507" spans="4:7" ht="14.4" x14ac:dyDescent="0.3">
      <c r="D2507" s="262"/>
      <c r="G2507" s="262"/>
    </row>
    <row r="2508" spans="4:7" ht="14.4" x14ac:dyDescent="0.3">
      <c r="D2508" s="262"/>
      <c r="G2508" s="262"/>
    </row>
    <row r="2509" spans="4:7" ht="14.4" x14ac:dyDescent="0.3">
      <c r="D2509" s="262"/>
      <c r="G2509" s="262"/>
    </row>
    <row r="2510" spans="4:7" ht="14.4" x14ac:dyDescent="0.3">
      <c r="D2510" s="262"/>
      <c r="G2510" s="262"/>
    </row>
    <row r="2511" spans="4:7" ht="14.4" x14ac:dyDescent="0.3">
      <c r="D2511" s="262"/>
      <c r="G2511" s="262"/>
    </row>
    <row r="2512" spans="4:7" ht="14.4" x14ac:dyDescent="0.3">
      <c r="D2512" s="262"/>
      <c r="G2512" s="262"/>
    </row>
    <row r="2513" spans="4:7" ht="14.4" x14ac:dyDescent="0.3">
      <c r="D2513" s="262"/>
      <c r="G2513" s="262"/>
    </row>
    <row r="2514" spans="4:7" ht="14.4" x14ac:dyDescent="0.3">
      <c r="D2514" s="262"/>
      <c r="G2514" s="262"/>
    </row>
    <row r="2515" spans="4:7" ht="14.4" x14ac:dyDescent="0.3">
      <c r="D2515" s="262"/>
      <c r="G2515" s="262"/>
    </row>
    <row r="2516" spans="4:7" ht="14.4" x14ac:dyDescent="0.3">
      <c r="D2516" s="262"/>
      <c r="G2516" s="262"/>
    </row>
    <row r="2517" spans="4:7" ht="14.4" x14ac:dyDescent="0.3">
      <c r="D2517" s="262"/>
      <c r="G2517" s="262"/>
    </row>
    <row r="2518" spans="4:7" ht="14.4" x14ac:dyDescent="0.3">
      <c r="D2518" s="262"/>
      <c r="G2518" s="262"/>
    </row>
    <row r="2519" spans="4:7" ht="14.4" x14ac:dyDescent="0.3">
      <c r="D2519" s="262"/>
      <c r="G2519" s="262"/>
    </row>
    <row r="2520" spans="4:7" ht="14.4" x14ac:dyDescent="0.3">
      <c r="D2520" s="262"/>
      <c r="G2520" s="262"/>
    </row>
    <row r="2521" spans="4:7" ht="14.4" x14ac:dyDescent="0.3">
      <c r="D2521" s="262"/>
      <c r="G2521" s="262"/>
    </row>
    <row r="2522" spans="4:7" ht="14.4" x14ac:dyDescent="0.3">
      <c r="D2522" s="262"/>
      <c r="G2522" s="262"/>
    </row>
    <row r="2523" spans="4:7" ht="14.4" x14ac:dyDescent="0.3">
      <c r="D2523" s="262"/>
      <c r="G2523" s="262"/>
    </row>
    <row r="2524" spans="4:7" ht="14.4" x14ac:dyDescent="0.3">
      <c r="D2524" s="262"/>
      <c r="G2524" s="262"/>
    </row>
    <row r="2525" spans="4:7" ht="14.4" x14ac:dyDescent="0.3">
      <c r="D2525" s="262"/>
      <c r="G2525" s="262"/>
    </row>
    <row r="2526" spans="4:7" ht="14.4" x14ac:dyDescent="0.3">
      <c r="D2526" s="262"/>
      <c r="G2526" s="262"/>
    </row>
    <row r="2527" spans="4:7" ht="14.4" x14ac:dyDescent="0.3">
      <c r="D2527" s="262"/>
      <c r="G2527" s="262"/>
    </row>
    <row r="2528" spans="4:7" ht="14.4" x14ac:dyDescent="0.3">
      <c r="D2528" s="262"/>
      <c r="G2528" s="262"/>
    </row>
    <row r="2529" spans="4:7" ht="14.4" x14ac:dyDescent="0.3">
      <c r="D2529" s="262"/>
      <c r="G2529" s="262"/>
    </row>
    <row r="2530" spans="4:7" ht="14.4" x14ac:dyDescent="0.3">
      <c r="D2530" s="262"/>
      <c r="G2530" s="262"/>
    </row>
    <row r="2531" spans="4:7" ht="14.4" x14ac:dyDescent="0.3">
      <c r="D2531" s="262"/>
      <c r="G2531" s="262"/>
    </row>
    <row r="2532" spans="4:7" ht="14.4" x14ac:dyDescent="0.3">
      <c r="D2532" s="262"/>
      <c r="G2532" s="262"/>
    </row>
    <row r="2533" spans="4:7" ht="14.4" x14ac:dyDescent="0.3">
      <c r="D2533" s="262"/>
      <c r="G2533" s="262"/>
    </row>
    <row r="2534" spans="4:7" ht="14.4" x14ac:dyDescent="0.3">
      <c r="D2534" s="262"/>
      <c r="G2534" s="262"/>
    </row>
    <row r="2535" spans="4:7" ht="14.4" x14ac:dyDescent="0.3">
      <c r="D2535" s="262"/>
      <c r="G2535" s="262"/>
    </row>
    <row r="2536" spans="4:7" ht="14.4" x14ac:dyDescent="0.3">
      <c r="D2536" s="262"/>
      <c r="G2536" s="262"/>
    </row>
    <row r="2537" spans="4:7" ht="14.4" x14ac:dyDescent="0.3">
      <c r="D2537" s="262"/>
      <c r="G2537" s="262"/>
    </row>
    <row r="2538" spans="4:7" ht="14.4" x14ac:dyDescent="0.3">
      <c r="D2538" s="262"/>
      <c r="G2538" s="262"/>
    </row>
    <row r="2539" spans="4:7" ht="14.4" x14ac:dyDescent="0.3">
      <c r="D2539" s="262"/>
      <c r="G2539" s="262"/>
    </row>
    <row r="2540" spans="4:7" ht="14.4" x14ac:dyDescent="0.3">
      <c r="D2540" s="262"/>
      <c r="G2540" s="262"/>
    </row>
    <row r="2541" spans="4:7" ht="14.4" x14ac:dyDescent="0.3">
      <c r="D2541" s="262"/>
      <c r="G2541" s="262"/>
    </row>
    <row r="2542" spans="4:7" ht="14.4" x14ac:dyDescent="0.3">
      <c r="D2542" s="262"/>
      <c r="G2542" s="262"/>
    </row>
    <row r="2543" spans="4:7" ht="14.4" x14ac:dyDescent="0.3">
      <c r="D2543" s="262"/>
      <c r="G2543" s="262"/>
    </row>
    <row r="2544" spans="4:7" ht="14.4" x14ac:dyDescent="0.3">
      <c r="D2544" s="262"/>
      <c r="G2544" s="262"/>
    </row>
    <row r="2545" spans="4:7" ht="14.4" x14ac:dyDescent="0.3">
      <c r="D2545" s="262"/>
      <c r="G2545" s="262"/>
    </row>
    <row r="2546" spans="4:7" ht="14.4" x14ac:dyDescent="0.3">
      <c r="D2546" s="262"/>
      <c r="G2546" s="262"/>
    </row>
    <row r="2547" spans="4:7" ht="14.4" x14ac:dyDescent="0.3">
      <c r="D2547" s="262"/>
      <c r="G2547" s="262"/>
    </row>
    <row r="2548" spans="4:7" ht="14.4" x14ac:dyDescent="0.3">
      <c r="D2548" s="262"/>
      <c r="G2548" s="262"/>
    </row>
    <row r="2549" spans="4:7" ht="14.4" x14ac:dyDescent="0.3">
      <c r="D2549" s="262"/>
      <c r="G2549" s="262"/>
    </row>
    <row r="2550" spans="4:7" ht="14.4" x14ac:dyDescent="0.3">
      <c r="D2550" s="262"/>
      <c r="G2550" s="262"/>
    </row>
    <row r="2551" spans="4:7" ht="14.4" x14ac:dyDescent="0.3">
      <c r="D2551" s="262"/>
      <c r="G2551" s="262"/>
    </row>
    <row r="2552" spans="4:7" ht="14.4" x14ac:dyDescent="0.3">
      <c r="D2552" s="262"/>
      <c r="G2552" s="262"/>
    </row>
    <row r="2553" spans="4:7" ht="14.4" x14ac:dyDescent="0.3">
      <c r="D2553" s="262"/>
      <c r="G2553" s="262"/>
    </row>
    <row r="2554" spans="4:7" ht="14.4" x14ac:dyDescent="0.3">
      <c r="D2554" s="262"/>
      <c r="G2554" s="262"/>
    </row>
    <row r="2555" spans="4:7" ht="14.4" x14ac:dyDescent="0.3">
      <c r="D2555" s="262"/>
      <c r="G2555" s="262"/>
    </row>
    <row r="2556" spans="4:7" ht="14.4" x14ac:dyDescent="0.3">
      <c r="D2556" s="262"/>
      <c r="G2556" s="262"/>
    </row>
    <row r="2557" spans="4:7" ht="14.4" x14ac:dyDescent="0.3">
      <c r="D2557" s="262"/>
      <c r="G2557" s="262"/>
    </row>
    <row r="2558" spans="4:7" ht="14.4" x14ac:dyDescent="0.3">
      <c r="D2558" s="262"/>
      <c r="G2558" s="262"/>
    </row>
    <row r="2559" spans="4:7" ht="14.4" x14ac:dyDescent="0.3">
      <c r="D2559" s="262"/>
      <c r="G2559" s="262"/>
    </row>
    <row r="2560" spans="4:7" ht="14.4" x14ac:dyDescent="0.3">
      <c r="D2560" s="262"/>
      <c r="G2560" s="262"/>
    </row>
    <row r="2561" spans="4:7" ht="14.4" x14ac:dyDescent="0.3">
      <c r="D2561" s="262"/>
      <c r="G2561" s="262"/>
    </row>
    <row r="2562" spans="4:7" ht="14.4" x14ac:dyDescent="0.3">
      <c r="D2562" s="262"/>
      <c r="G2562" s="262"/>
    </row>
    <row r="2563" spans="4:7" ht="14.4" x14ac:dyDescent="0.3">
      <c r="D2563" s="262"/>
      <c r="G2563" s="262"/>
    </row>
    <row r="2564" spans="4:7" ht="14.4" x14ac:dyDescent="0.3">
      <c r="D2564" s="262"/>
      <c r="G2564" s="262"/>
    </row>
    <row r="2565" spans="4:7" ht="14.4" x14ac:dyDescent="0.3">
      <c r="D2565" s="262"/>
      <c r="G2565" s="262"/>
    </row>
    <row r="2566" spans="4:7" ht="14.4" x14ac:dyDescent="0.3">
      <c r="D2566" s="262"/>
      <c r="G2566" s="262"/>
    </row>
    <row r="2567" spans="4:7" ht="14.4" x14ac:dyDescent="0.3">
      <c r="D2567" s="262"/>
      <c r="G2567" s="262"/>
    </row>
    <row r="2568" spans="4:7" ht="14.4" x14ac:dyDescent="0.3">
      <c r="D2568" s="262"/>
      <c r="G2568" s="262"/>
    </row>
    <row r="2569" spans="4:7" ht="14.4" x14ac:dyDescent="0.3">
      <c r="D2569" s="262"/>
      <c r="G2569" s="262"/>
    </row>
    <row r="2570" spans="4:7" ht="14.4" x14ac:dyDescent="0.3">
      <c r="D2570" s="262"/>
      <c r="G2570" s="262"/>
    </row>
    <row r="2571" spans="4:7" ht="14.4" x14ac:dyDescent="0.3">
      <c r="D2571" s="262"/>
      <c r="G2571" s="262"/>
    </row>
    <row r="2572" spans="4:7" ht="14.4" x14ac:dyDescent="0.3">
      <c r="D2572" s="262"/>
      <c r="G2572" s="262"/>
    </row>
    <row r="2573" spans="4:7" ht="14.4" x14ac:dyDescent="0.3">
      <c r="D2573" s="262"/>
      <c r="G2573" s="262"/>
    </row>
    <row r="2574" spans="4:7" ht="14.4" x14ac:dyDescent="0.3">
      <c r="D2574" s="262"/>
      <c r="G2574" s="262"/>
    </row>
    <row r="2575" spans="4:7" ht="14.4" x14ac:dyDescent="0.3">
      <c r="D2575" s="262"/>
      <c r="G2575" s="262"/>
    </row>
    <row r="2576" spans="4:7" ht="14.4" x14ac:dyDescent="0.3">
      <c r="D2576" s="262"/>
      <c r="G2576" s="262"/>
    </row>
    <row r="2577" spans="4:7" ht="14.4" x14ac:dyDescent="0.3">
      <c r="D2577" s="262"/>
      <c r="G2577" s="262"/>
    </row>
    <row r="2578" spans="4:7" ht="14.4" x14ac:dyDescent="0.3">
      <c r="D2578" s="262"/>
      <c r="G2578" s="262"/>
    </row>
    <row r="2579" spans="4:7" ht="14.4" x14ac:dyDescent="0.3">
      <c r="D2579" s="262"/>
      <c r="G2579" s="262"/>
    </row>
    <row r="2580" spans="4:7" ht="14.4" x14ac:dyDescent="0.3">
      <c r="D2580" s="262"/>
      <c r="G2580" s="262"/>
    </row>
    <row r="2581" spans="4:7" ht="14.4" x14ac:dyDescent="0.3">
      <c r="D2581" s="262"/>
      <c r="G2581" s="262"/>
    </row>
    <row r="2582" spans="4:7" ht="14.4" x14ac:dyDescent="0.3">
      <c r="D2582" s="262"/>
      <c r="G2582" s="262"/>
    </row>
    <row r="2583" spans="4:7" ht="14.4" x14ac:dyDescent="0.3">
      <c r="D2583" s="262"/>
      <c r="G2583" s="262"/>
    </row>
    <row r="2584" spans="4:7" ht="14.4" x14ac:dyDescent="0.3">
      <c r="D2584" s="262"/>
      <c r="G2584" s="262"/>
    </row>
    <row r="2585" spans="4:7" ht="14.4" x14ac:dyDescent="0.3">
      <c r="D2585" s="262"/>
      <c r="G2585" s="262"/>
    </row>
    <row r="2586" spans="4:7" ht="14.4" x14ac:dyDescent="0.3">
      <c r="D2586" s="262"/>
      <c r="G2586" s="262"/>
    </row>
    <row r="2587" spans="4:7" ht="14.4" x14ac:dyDescent="0.3">
      <c r="D2587" s="262"/>
      <c r="G2587" s="262"/>
    </row>
    <row r="2588" spans="4:7" ht="14.4" x14ac:dyDescent="0.3">
      <c r="D2588" s="262"/>
      <c r="G2588" s="262"/>
    </row>
    <row r="2589" spans="4:7" ht="14.4" x14ac:dyDescent="0.3">
      <c r="D2589" s="262"/>
      <c r="G2589" s="262"/>
    </row>
    <row r="2590" spans="4:7" ht="14.4" x14ac:dyDescent="0.3">
      <c r="D2590" s="262"/>
      <c r="G2590" s="262"/>
    </row>
    <row r="2591" spans="4:7" ht="14.4" x14ac:dyDescent="0.3">
      <c r="D2591" s="262"/>
      <c r="G2591" s="262"/>
    </row>
    <row r="2592" spans="4:7" ht="14.4" x14ac:dyDescent="0.3">
      <c r="D2592" s="262"/>
      <c r="G2592" s="262"/>
    </row>
    <row r="2593" spans="4:7" ht="14.4" x14ac:dyDescent="0.3">
      <c r="D2593" s="262"/>
      <c r="G2593" s="262"/>
    </row>
    <row r="2594" spans="4:7" ht="14.4" x14ac:dyDescent="0.3">
      <c r="D2594" s="262"/>
      <c r="G2594" s="262"/>
    </row>
    <row r="2595" spans="4:7" ht="14.4" x14ac:dyDescent="0.3">
      <c r="D2595" s="262"/>
      <c r="G2595" s="262"/>
    </row>
    <row r="2596" spans="4:7" ht="14.4" x14ac:dyDescent="0.3">
      <c r="D2596" s="262"/>
      <c r="G2596" s="262"/>
    </row>
    <row r="2597" spans="4:7" ht="14.4" x14ac:dyDescent="0.3">
      <c r="D2597" s="262"/>
      <c r="G2597" s="262"/>
    </row>
    <row r="2598" spans="4:7" ht="14.4" x14ac:dyDescent="0.3">
      <c r="D2598" s="262"/>
      <c r="G2598" s="262"/>
    </row>
    <row r="2599" spans="4:7" ht="14.4" x14ac:dyDescent="0.3">
      <c r="D2599" s="262"/>
      <c r="G2599" s="262"/>
    </row>
    <row r="2600" spans="4:7" ht="14.4" x14ac:dyDescent="0.3">
      <c r="D2600" s="262"/>
      <c r="G2600" s="262"/>
    </row>
    <row r="2601" spans="4:7" ht="14.4" x14ac:dyDescent="0.3">
      <c r="D2601" s="262"/>
      <c r="G2601" s="262"/>
    </row>
    <row r="2602" spans="4:7" ht="14.4" x14ac:dyDescent="0.3">
      <c r="D2602" s="262"/>
      <c r="G2602" s="262"/>
    </row>
    <row r="2603" spans="4:7" ht="14.4" x14ac:dyDescent="0.3">
      <c r="D2603" s="262"/>
      <c r="G2603" s="262"/>
    </row>
    <row r="2604" spans="4:7" ht="14.4" x14ac:dyDescent="0.3">
      <c r="D2604" s="262"/>
      <c r="G2604" s="262"/>
    </row>
    <row r="2605" spans="4:7" ht="14.4" x14ac:dyDescent="0.3">
      <c r="D2605" s="262"/>
      <c r="G2605" s="262"/>
    </row>
    <row r="2606" spans="4:7" ht="14.4" x14ac:dyDescent="0.3">
      <c r="D2606" s="262"/>
      <c r="G2606" s="262"/>
    </row>
    <row r="2607" spans="4:7" ht="14.4" x14ac:dyDescent="0.3">
      <c r="D2607" s="262"/>
      <c r="G2607" s="262"/>
    </row>
    <row r="2608" spans="4:7" ht="14.4" x14ac:dyDescent="0.3">
      <c r="D2608" s="262"/>
      <c r="G2608" s="262"/>
    </row>
    <row r="2609" spans="4:7" ht="14.4" x14ac:dyDescent="0.3">
      <c r="D2609" s="262"/>
      <c r="G2609" s="262"/>
    </row>
    <row r="2610" spans="4:7" ht="14.4" x14ac:dyDescent="0.3">
      <c r="D2610" s="262"/>
      <c r="G2610" s="262"/>
    </row>
    <row r="2611" spans="4:7" ht="14.4" x14ac:dyDescent="0.3">
      <c r="D2611" s="262"/>
      <c r="G2611" s="262"/>
    </row>
    <row r="2612" spans="4:7" ht="14.4" x14ac:dyDescent="0.3">
      <c r="D2612" s="262"/>
      <c r="G2612" s="262"/>
    </row>
    <row r="2613" spans="4:7" ht="14.4" x14ac:dyDescent="0.3">
      <c r="D2613" s="262"/>
      <c r="G2613" s="262"/>
    </row>
    <row r="2614" spans="4:7" ht="14.4" x14ac:dyDescent="0.3">
      <c r="D2614" s="262"/>
      <c r="G2614" s="262"/>
    </row>
    <row r="2615" spans="4:7" ht="14.4" x14ac:dyDescent="0.3">
      <c r="D2615" s="262"/>
      <c r="G2615" s="262"/>
    </row>
    <row r="2616" spans="4:7" ht="14.4" x14ac:dyDescent="0.3">
      <c r="D2616" s="262"/>
      <c r="G2616" s="262"/>
    </row>
    <row r="2617" spans="4:7" ht="14.4" x14ac:dyDescent="0.3">
      <c r="D2617" s="262"/>
      <c r="G2617" s="262"/>
    </row>
    <row r="2618" spans="4:7" ht="14.4" x14ac:dyDescent="0.3">
      <c r="D2618" s="262"/>
      <c r="G2618" s="262"/>
    </row>
    <row r="2619" spans="4:7" ht="14.4" x14ac:dyDescent="0.3">
      <c r="D2619" s="262"/>
      <c r="G2619" s="262"/>
    </row>
    <row r="2620" spans="4:7" ht="14.4" x14ac:dyDescent="0.3">
      <c r="D2620" s="262"/>
      <c r="G2620" s="262"/>
    </row>
    <row r="2621" spans="4:7" ht="14.4" x14ac:dyDescent="0.3">
      <c r="D2621" s="262"/>
      <c r="G2621" s="262"/>
    </row>
    <row r="2622" spans="4:7" ht="14.4" x14ac:dyDescent="0.3">
      <c r="D2622" s="262"/>
      <c r="G2622" s="262"/>
    </row>
    <row r="2623" spans="4:7" ht="14.4" x14ac:dyDescent="0.3">
      <c r="D2623" s="262"/>
      <c r="G2623" s="262"/>
    </row>
    <row r="2624" spans="4:7" ht="14.4" x14ac:dyDescent="0.3">
      <c r="D2624" s="262"/>
      <c r="G2624" s="262"/>
    </row>
    <row r="2625" spans="4:7" ht="14.4" x14ac:dyDescent="0.3">
      <c r="D2625" s="262"/>
      <c r="G2625" s="262"/>
    </row>
    <row r="2626" spans="4:7" ht="14.4" x14ac:dyDescent="0.3">
      <c r="D2626" s="262"/>
      <c r="G2626" s="262"/>
    </row>
    <row r="2627" spans="4:7" ht="14.4" x14ac:dyDescent="0.3">
      <c r="D2627" s="262"/>
      <c r="G2627" s="262"/>
    </row>
    <row r="2628" spans="4:7" ht="14.4" x14ac:dyDescent="0.3">
      <c r="D2628" s="262"/>
      <c r="G2628" s="262"/>
    </row>
    <row r="2629" spans="4:7" ht="14.4" x14ac:dyDescent="0.3">
      <c r="D2629" s="262"/>
      <c r="G2629" s="262"/>
    </row>
    <row r="2630" spans="4:7" ht="14.4" x14ac:dyDescent="0.3">
      <c r="D2630" s="262"/>
      <c r="G2630" s="262"/>
    </row>
    <row r="2631" spans="4:7" ht="14.4" x14ac:dyDescent="0.3">
      <c r="D2631" s="262"/>
      <c r="G2631" s="262"/>
    </row>
    <row r="2632" spans="4:7" ht="14.4" x14ac:dyDescent="0.3">
      <c r="D2632" s="262"/>
      <c r="G2632" s="262"/>
    </row>
    <row r="2633" spans="4:7" ht="14.4" x14ac:dyDescent="0.3">
      <c r="D2633" s="262"/>
      <c r="G2633" s="262"/>
    </row>
    <row r="2634" spans="4:7" ht="14.4" x14ac:dyDescent="0.3">
      <c r="D2634" s="262"/>
      <c r="G2634" s="262"/>
    </row>
    <row r="2635" spans="4:7" ht="14.4" x14ac:dyDescent="0.3">
      <c r="D2635" s="262"/>
      <c r="G2635" s="262"/>
    </row>
    <row r="2636" spans="4:7" ht="14.4" x14ac:dyDescent="0.3">
      <c r="D2636" s="262"/>
      <c r="G2636" s="262"/>
    </row>
    <row r="2637" spans="4:7" ht="14.4" x14ac:dyDescent="0.3">
      <c r="D2637" s="262"/>
      <c r="G2637" s="262"/>
    </row>
    <row r="2638" spans="4:7" ht="14.4" x14ac:dyDescent="0.3">
      <c r="D2638" s="262"/>
      <c r="G2638" s="262"/>
    </row>
    <row r="2639" spans="4:7" ht="14.4" x14ac:dyDescent="0.3">
      <c r="D2639" s="262"/>
      <c r="G2639" s="262"/>
    </row>
    <row r="2640" spans="4:7" ht="14.4" x14ac:dyDescent="0.3">
      <c r="D2640" s="262"/>
      <c r="G2640" s="262"/>
    </row>
    <row r="2641" spans="4:7" ht="14.4" x14ac:dyDescent="0.3">
      <c r="D2641" s="262"/>
      <c r="G2641" s="262"/>
    </row>
    <row r="2642" spans="4:7" ht="14.4" x14ac:dyDescent="0.3">
      <c r="D2642" s="262"/>
      <c r="G2642" s="262"/>
    </row>
    <row r="2643" spans="4:7" ht="14.4" x14ac:dyDescent="0.3">
      <c r="D2643" s="262"/>
      <c r="G2643" s="262"/>
    </row>
    <row r="2644" spans="4:7" ht="14.4" x14ac:dyDescent="0.3">
      <c r="D2644" s="262"/>
      <c r="G2644" s="262"/>
    </row>
    <row r="2645" spans="4:7" ht="14.4" x14ac:dyDescent="0.3">
      <c r="D2645" s="262"/>
      <c r="G2645" s="262"/>
    </row>
    <row r="2646" spans="4:7" ht="14.4" x14ac:dyDescent="0.3">
      <c r="D2646" s="262"/>
      <c r="G2646" s="262"/>
    </row>
    <row r="2647" spans="4:7" ht="14.4" x14ac:dyDescent="0.3">
      <c r="D2647" s="262"/>
      <c r="G2647" s="262"/>
    </row>
    <row r="2648" spans="4:7" ht="14.4" x14ac:dyDescent="0.3">
      <c r="D2648" s="262"/>
      <c r="G2648" s="262"/>
    </row>
    <row r="2649" spans="4:7" ht="14.4" x14ac:dyDescent="0.3">
      <c r="D2649" s="262"/>
      <c r="G2649" s="262"/>
    </row>
    <row r="2650" spans="4:7" ht="14.4" x14ac:dyDescent="0.3">
      <c r="D2650" s="262"/>
      <c r="G2650" s="262"/>
    </row>
    <row r="2651" spans="4:7" ht="14.4" x14ac:dyDescent="0.3">
      <c r="D2651" s="262"/>
      <c r="G2651" s="262"/>
    </row>
    <row r="2652" spans="4:7" ht="14.4" x14ac:dyDescent="0.3">
      <c r="D2652" s="262"/>
      <c r="G2652" s="262"/>
    </row>
    <row r="2653" spans="4:7" ht="14.4" x14ac:dyDescent="0.3">
      <c r="D2653" s="262"/>
      <c r="G2653" s="262"/>
    </row>
    <row r="2654" spans="4:7" ht="14.4" x14ac:dyDescent="0.3">
      <c r="D2654" s="262"/>
      <c r="G2654" s="262"/>
    </row>
    <row r="2655" spans="4:7" ht="14.4" x14ac:dyDescent="0.3">
      <c r="D2655" s="262"/>
      <c r="G2655" s="262"/>
    </row>
    <row r="2656" spans="4:7" ht="14.4" x14ac:dyDescent="0.3">
      <c r="D2656" s="262"/>
      <c r="G2656" s="262"/>
    </row>
    <row r="2657" spans="4:7" ht="14.4" x14ac:dyDescent="0.3">
      <c r="D2657" s="262"/>
      <c r="G2657" s="262"/>
    </row>
    <row r="2658" spans="4:7" ht="14.4" x14ac:dyDescent="0.3">
      <c r="D2658" s="262"/>
      <c r="G2658" s="262"/>
    </row>
    <row r="2659" spans="4:7" ht="14.4" x14ac:dyDescent="0.3">
      <c r="D2659" s="262"/>
      <c r="G2659" s="262"/>
    </row>
    <row r="2660" spans="4:7" ht="14.4" x14ac:dyDescent="0.3">
      <c r="D2660" s="262"/>
      <c r="G2660" s="262"/>
    </row>
    <row r="2661" spans="4:7" ht="14.4" x14ac:dyDescent="0.3">
      <c r="D2661" s="262"/>
      <c r="G2661" s="262"/>
    </row>
    <row r="2662" spans="4:7" ht="14.4" x14ac:dyDescent="0.3">
      <c r="D2662" s="262"/>
      <c r="G2662" s="262"/>
    </row>
    <row r="2663" spans="4:7" ht="14.4" x14ac:dyDescent="0.3">
      <c r="D2663" s="262"/>
      <c r="G2663" s="262"/>
    </row>
    <row r="2664" spans="4:7" ht="14.4" x14ac:dyDescent="0.3">
      <c r="D2664" s="262"/>
      <c r="G2664" s="262"/>
    </row>
    <row r="2665" spans="4:7" ht="14.4" x14ac:dyDescent="0.3">
      <c r="D2665" s="262"/>
      <c r="G2665" s="262"/>
    </row>
    <row r="2666" spans="4:7" ht="14.4" x14ac:dyDescent="0.3">
      <c r="D2666" s="262"/>
      <c r="G2666" s="262"/>
    </row>
    <row r="2667" spans="4:7" ht="14.4" x14ac:dyDescent="0.3">
      <c r="D2667" s="262"/>
      <c r="G2667" s="262"/>
    </row>
    <row r="2668" spans="4:7" ht="14.4" x14ac:dyDescent="0.3">
      <c r="D2668" s="262"/>
      <c r="G2668" s="262"/>
    </row>
    <row r="2669" spans="4:7" ht="14.4" x14ac:dyDescent="0.3">
      <c r="D2669" s="262"/>
      <c r="G2669" s="262"/>
    </row>
    <row r="2670" spans="4:7" ht="14.4" x14ac:dyDescent="0.3">
      <c r="D2670" s="262"/>
      <c r="G2670" s="262"/>
    </row>
    <row r="2671" spans="4:7" ht="14.4" x14ac:dyDescent="0.3">
      <c r="D2671" s="262"/>
      <c r="G2671" s="262"/>
    </row>
    <row r="2672" spans="4:7" ht="14.4" x14ac:dyDescent="0.3">
      <c r="D2672" s="262"/>
      <c r="G2672" s="262"/>
    </row>
    <row r="2673" spans="4:7" ht="14.4" x14ac:dyDescent="0.3">
      <c r="D2673" s="262"/>
      <c r="G2673" s="262"/>
    </row>
    <row r="2674" spans="4:7" ht="14.4" x14ac:dyDescent="0.3">
      <c r="D2674" s="262"/>
      <c r="G2674" s="262"/>
    </row>
    <row r="2675" spans="4:7" ht="14.4" x14ac:dyDescent="0.3">
      <c r="D2675" s="262"/>
      <c r="G2675" s="262"/>
    </row>
    <row r="2676" spans="4:7" ht="14.4" x14ac:dyDescent="0.3">
      <c r="D2676" s="262"/>
      <c r="G2676" s="262"/>
    </row>
    <row r="2677" spans="4:7" ht="14.4" x14ac:dyDescent="0.3">
      <c r="D2677" s="262"/>
      <c r="G2677" s="262"/>
    </row>
    <row r="2678" spans="4:7" ht="14.4" x14ac:dyDescent="0.3">
      <c r="D2678" s="262"/>
      <c r="G2678" s="262"/>
    </row>
    <row r="2679" spans="4:7" ht="14.4" x14ac:dyDescent="0.3">
      <c r="D2679" s="262"/>
      <c r="G2679" s="262"/>
    </row>
    <row r="2680" spans="4:7" ht="14.4" x14ac:dyDescent="0.3">
      <c r="D2680" s="262"/>
      <c r="G2680" s="262"/>
    </row>
    <row r="2681" spans="4:7" ht="14.4" x14ac:dyDescent="0.3">
      <c r="D2681" s="262"/>
      <c r="G2681" s="262"/>
    </row>
    <row r="2682" spans="4:7" ht="14.4" x14ac:dyDescent="0.3">
      <c r="D2682" s="262"/>
      <c r="G2682" s="262"/>
    </row>
    <row r="2683" spans="4:7" ht="14.4" x14ac:dyDescent="0.3">
      <c r="D2683" s="262"/>
      <c r="G2683" s="262"/>
    </row>
    <row r="2684" spans="4:7" ht="14.4" x14ac:dyDescent="0.3">
      <c r="D2684" s="262"/>
      <c r="G2684" s="262"/>
    </row>
    <row r="2685" spans="4:7" ht="14.4" x14ac:dyDescent="0.3">
      <c r="D2685" s="262"/>
      <c r="G2685" s="262"/>
    </row>
    <row r="2686" spans="4:7" ht="14.4" x14ac:dyDescent="0.3">
      <c r="D2686" s="262"/>
      <c r="G2686" s="262"/>
    </row>
    <row r="2687" spans="4:7" ht="14.4" x14ac:dyDescent="0.3">
      <c r="D2687" s="262"/>
      <c r="G2687" s="262"/>
    </row>
    <row r="2688" spans="4:7" ht="14.4" x14ac:dyDescent="0.3">
      <c r="D2688" s="262"/>
      <c r="G2688" s="262"/>
    </row>
    <row r="2689" spans="4:7" ht="14.4" x14ac:dyDescent="0.3">
      <c r="D2689" s="262"/>
      <c r="G2689" s="262"/>
    </row>
    <row r="2690" spans="4:7" ht="14.4" x14ac:dyDescent="0.3">
      <c r="D2690" s="262"/>
      <c r="G2690" s="262"/>
    </row>
    <row r="2691" spans="4:7" ht="14.4" x14ac:dyDescent="0.3">
      <c r="D2691" s="262"/>
      <c r="G2691" s="262"/>
    </row>
    <row r="2692" spans="4:7" ht="14.4" x14ac:dyDescent="0.3">
      <c r="D2692" s="262"/>
      <c r="G2692" s="262"/>
    </row>
    <row r="2693" spans="4:7" ht="14.4" x14ac:dyDescent="0.3">
      <c r="D2693" s="262"/>
      <c r="G2693" s="262"/>
    </row>
    <row r="2694" spans="4:7" ht="14.4" x14ac:dyDescent="0.3">
      <c r="D2694" s="262"/>
      <c r="G2694" s="262"/>
    </row>
    <row r="2695" spans="4:7" ht="14.4" x14ac:dyDescent="0.3">
      <c r="D2695" s="262"/>
      <c r="G2695" s="262"/>
    </row>
    <row r="2696" spans="4:7" ht="14.4" x14ac:dyDescent="0.3">
      <c r="D2696" s="262"/>
      <c r="G2696" s="262"/>
    </row>
    <row r="2697" spans="4:7" ht="14.4" x14ac:dyDescent="0.3">
      <c r="D2697" s="262"/>
      <c r="G2697" s="262"/>
    </row>
    <row r="2698" spans="4:7" ht="14.4" x14ac:dyDescent="0.3">
      <c r="D2698" s="262"/>
      <c r="G2698" s="262"/>
    </row>
    <row r="2699" spans="4:7" ht="14.4" x14ac:dyDescent="0.3">
      <c r="D2699" s="262"/>
      <c r="G2699" s="262"/>
    </row>
    <row r="2700" spans="4:7" ht="14.4" x14ac:dyDescent="0.3">
      <c r="D2700" s="262"/>
      <c r="G2700" s="262"/>
    </row>
    <row r="2701" spans="4:7" ht="14.4" x14ac:dyDescent="0.3">
      <c r="D2701" s="262"/>
      <c r="G2701" s="262"/>
    </row>
    <row r="2702" spans="4:7" ht="14.4" x14ac:dyDescent="0.3">
      <c r="D2702" s="262"/>
      <c r="G2702" s="262"/>
    </row>
    <row r="2703" spans="4:7" ht="14.4" x14ac:dyDescent="0.3">
      <c r="D2703" s="262"/>
      <c r="G2703" s="262"/>
    </row>
    <row r="2704" spans="4:7" ht="14.4" x14ac:dyDescent="0.3">
      <c r="D2704" s="262"/>
      <c r="G2704" s="262"/>
    </row>
    <row r="2705" spans="4:7" ht="14.4" x14ac:dyDescent="0.3">
      <c r="D2705" s="262"/>
      <c r="G2705" s="262"/>
    </row>
    <row r="2706" spans="4:7" ht="14.4" x14ac:dyDescent="0.3">
      <c r="D2706" s="262"/>
      <c r="G2706" s="262"/>
    </row>
    <row r="2707" spans="4:7" ht="14.4" x14ac:dyDescent="0.3">
      <c r="D2707" s="262"/>
      <c r="G2707" s="262"/>
    </row>
    <row r="2708" spans="4:7" ht="14.4" x14ac:dyDescent="0.3">
      <c r="D2708" s="262"/>
      <c r="G2708" s="262"/>
    </row>
    <row r="2709" spans="4:7" ht="14.4" x14ac:dyDescent="0.3">
      <c r="D2709" s="262"/>
      <c r="G2709" s="262"/>
    </row>
    <row r="2710" spans="4:7" ht="14.4" x14ac:dyDescent="0.3">
      <c r="D2710" s="262"/>
      <c r="G2710" s="262"/>
    </row>
    <row r="2711" spans="4:7" ht="14.4" x14ac:dyDescent="0.3">
      <c r="D2711" s="262"/>
      <c r="G2711" s="262"/>
    </row>
    <row r="2712" spans="4:7" ht="14.4" x14ac:dyDescent="0.3">
      <c r="D2712" s="262"/>
      <c r="G2712" s="262"/>
    </row>
    <row r="2713" spans="4:7" ht="14.4" x14ac:dyDescent="0.3">
      <c r="D2713" s="262"/>
      <c r="G2713" s="262"/>
    </row>
    <row r="2714" spans="4:7" ht="14.4" x14ac:dyDescent="0.3">
      <c r="D2714" s="262"/>
      <c r="G2714" s="262"/>
    </row>
    <row r="2715" spans="4:7" ht="14.4" x14ac:dyDescent="0.3">
      <c r="D2715" s="262"/>
      <c r="G2715" s="262"/>
    </row>
    <row r="2716" spans="4:7" ht="14.4" x14ac:dyDescent="0.3">
      <c r="D2716" s="262"/>
      <c r="G2716" s="262"/>
    </row>
    <row r="2717" spans="4:7" ht="14.4" x14ac:dyDescent="0.3">
      <c r="D2717" s="262"/>
      <c r="G2717" s="262"/>
    </row>
    <row r="2718" spans="4:7" ht="14.4" x14ac:dyDescent="0.3">
      <c r="D2718" s="262"/>
      <c r="G2718" s="262"/>
    </row>
    <row r="2719" spans="4:7" ht="14.4" x14ac:dyDescent="0.3">
      <c r="D2719" s="262"/>
      <c r="G2719" s="262"/>
    </row>
    <row r="2720" spans="4:7" ht="14.4" x14ac:dyDescent="0.3">
      <c r="D2720" s="262"/>
      <c r="G2720" s="262"/>
    </row>
    <row r="2721" spans="4:7" ht="14.4" x14ac:dyDescent="0.3">
      <c r="D2721" s="262"/>
      <c r="G2721" s="262"/>
    </row>
    <row r="2722" spans="4:7" ht="14.4" x14ac:dyDescent="0.3">
      <c r="D2722" s="262"/>
      <c r="G2722" s="262"/>
    </row>
    <row r="2723" spans="4:7" ht="14.4" x14ac:dyDescent="0.3">
      <c r="D2723" s="262"/>
      <c r="G2723" s="262"/>
    </row>
    <row r="2724" spans="4:7" ht="14.4" x14ac:dyDescent="0.3">
      <c r="D2724" s="262"/>
      <c r="G2724" s="262"/>
    </row>
    <row r="2725" spans="4:7" ht="14.4" x14ac:dyDescent="0.3">
      <c r="D2725" s="262"/>
      <c r="G2725" s="262"/>
    </row>
    <row r="2726" spans="4:7" ht="14.4" x14ac:dyDescent="0.3">
      <c r="D2726" s="262"/>
      <c r="G2726" s="262"/>
    </row>
    <row r="2727" spans="4:7" ht="14.4" x14ac:dyDescent="0.3">
      <c r="D2727" s="262"/>
      <c r="G2727" s="262"/>
    </row>
    <row r="2728" spans="4:7" ht="14.4" x14ac:dyDescent="0.3">
      <c r="D2728" s="262"/>
      <c r="G2728" s="262"/>
    </row>
    <row r="2729" spans="4:7" ht="14.4" x14ac:dyDescent="0.3">
      <c r="D2729" s="262"/>
      <c r="G2729" s="262"/>
    </row>
    <row r="2730" spans="4:7" ht="14.4" x14ac:dyDescent="0.3">
      <c r="D2730" s="262"/>
      <c r="G2730" s="262"/>
    </row>
    <row r="2731" spans="4:7" ht="14.4" x14ac:dyDescent="0.3">
      <c r="D2731" s="262"/>
      <c r="G2731" s="262"/>
    </row>
    <row r="2732" spans="4:7" ht="14.4" x14ac:dyDescent="0.3">
      <c r="D2732" s="262"/>
      <c r="G2732" s="262"/>
    </row>
    <row r="2733" spans="4:7" ht="14.4" x14ac:dyDescent="0.3">
      <c r="D2733" s="262"/>
      <c r="G2733" s="262"/>
    </row>
    <row r="2734" spans="4:7" ht="14.4" x14ac:dyDescent="0.3">
      <c r="D2734" s="262"/>
      <c r="G2734" s="262"/>
    </row>
    <row r="2735" spans="4:7" ht="14.4" x14ac:dyDescent="0.3">
      <c r="D2735" s="262"/>
      <c r="G2735" s="262"/>
    </row>
    <row r="2736" spans="4:7" ht="14.4" x14ac:dyDescent="0.3">
      <c r="D2736" s="262"/>
      <c r="G2736" s="262"/>
    </row>
    <row r="2737" spans="4:7" ht="14.4" x14ac:dyDescent="0.3">
      <c r="D2737" s="262"/>
      <c r="G2737" s="262"/>
    </row>
    <row r="2738" spans="4:7" ht="14.4" x14ac:dyDescent="0.3">
      <c r="D2738" s="262"/>
      <c r="G2738" s="262"/>
    </row>
    <row r="2739" spans="4:7" ht="14.4" x14ac:dyDescent="0.3">
      <c r="D2739" s="262"/>
      <c r="G2739" s="262"/>
    </row>
    <row r="2740" spans="4:7" ht="14.4" x14ac:dyDescent="0.3">
      <c r="D2740" s="262"/>
      <c r="G2740" s="262"/>
    </row>
    <row r="2741" spans="4:7" ht="14.4" x14ac:dyDescent="0.3">
      <c r="D2741" s="262"/>
      <c r="G2741" s="262"/>
    </row>
    <row r="2742" spans="4:7" ht="14.4" x14ac:dyDescent="0.3">
      <c r="D2742" s="262"/>
      <c r="G2742" s="262"/>
    </row>
    <row r="2743" spans="4:7" ht="14.4" x14ac:dyDescent="0.3">
      <c r="D2743" s="262"/>
      <c r="G2743" s="262"/>
    </row>
    <row r="2744" spans="4:7" ht="14.4" x14ac:dyDescent="0.3">
      <c r="D2744" s="262"/>
      <c r="G2744" s="262"/>
    </row>
    <row r="2745" spans="4:7" ht="14.4" x14ac:dyDescent="0.3">
      <c r="D2745" s="262"/>
      <c r="G2745" s="262"/>
    </row>
    <row r="2746" spans="4:7" ht="14.4" x14ac:dyDescent="0.3">
      <c r="D2746" s="262"/>
      <c r="G2746" s="262"/>
    </row>
    <row r="2747" spans="4:7" ht="14.4" x14ac:dyDescent="0.3">
      <c r="D2747" s="262"/>
      <c r="G2747" s="262"/>
    </row>
    <row r="2748" spans="4:7" ht="14.4" x14ac:dyDescent="0.3">
      <c r="D2748" s="262"/>
      <c r="G2748" s="262"/>
    </row>
    <row r="2749" spans="4:7" ht="14.4" x14ac:dyDescent="0.3">
      <c r="D2749" s="262"/>
      <c r="G2749" s="262"/>
    </row>
    <row r="2750" spans="4:7" ht="14.4" x14ac:dyDescent="0.3">
      <c r="D2750" s="262"/>
      <c r="G2750" s="262"/>
    </row>
    <row r="2751" spans="4:7" ht="14.4" x14ac:dyDescent="0.3">
      <c r="D2751" s="262"/>
      <c r="G2751" s="262"/>
    </row>
    <row r="2752" spans="4:7" ht="14.4" x14ac:dyDescent="0.3">
      <c r="D2752" s="262"/>
      <c r="G2752" s="262"/>
    </row>
    <row r="2753" spans="4:7" ht="14.4" x14ac:dyDescent="0.3">
      <c r="D2753" s="262"/>
      <c r="G2753" s="262"/>
    </row>
    <row r="2754" spans="4:7" ht="14.4" x14ac:dyDescent="0.3">
      <c r="D2754" s="262"/>
      <c r="G2754" s="262"/>
    </row>
    <row r="2755" spans="4:7" ht="14.4" x14ac:dyDescent="0.3">
      <c r="D2755" s="262"/>
      <c r="G2755" s="262"/>
    </row>
    <row r="2756" spans="4:7" ht="14.4" x14ac:dyDescent="0.3">
      <c r="D2756" s="262"/>
      <c r="G2756" s="262"/>
    </row>
    <row r="2757" spans="4:7" ht="14.4" x14ac:dyDescent="0.3">
      <c r="D2757" s="262"/>
      <c r="G2757" s="262"/>
    </row>
    <row r="2758" spans="4:7" ht="14.4" x14ac:dyDescent="0.3">
      <c r="D2758" s="262"/>
      <c r="G2758" s="262"/>
    </row>
    <row r="2759" spans="4:7" ht="14.4" x14ac:dyDescent="0.3">
      <c r="D2759" s="262"/>
      <c r="G2759" s="262"/>
    </row>
    <row r="2760" spans="4:7" ht="14.4" x14ac:dyDescent="0.3">
      <c r="D2760" s="262"/>
      <c r="G2760" s="262"/>
    </row>
    <row r="2761" spans="4:7" ht="14.4" x14ac:dyDescent="0.3">
      <c r="D2761" s="262"/>
      <c r="G2761" s="262"/>
    </row>
    <row r="2762" spans="4:7" ht="14.4" x14ac:dyDescent="0.3">
      <c r="D2762" s="262"/>
      <c r="G2762" s="262"/>
    </row>
    <row r="2763" spans="4:7" ht="14.4" x14ac:dyDescent="0.3">
      <c r="D2763" s="262"/>
      <c r="G2763" s="262"/>
    </row>
    <row r="2764" spans="4:7" ht="14.4" x14ac:dyDescent="0.3">
      <c r="D2764" s="262"/>
      <c r="G2764" s="262"/>
    </row>
    <row r="2765" spans="4:7" ht="14.4" x14ac:dyDescent="0.3">
      <c r="D2765" s="262"/>
      <c r="G2765" s="262"/>
    </row>
    <row r="2766" spans="4:7" ht="14.4" x14ac:dyDescent="0.3">
      <c r="D2766" s="262"/>
      <c r="G2766" s="262"/>
    </row>
    <row r="2767" spans="4:7" ht="14.4" x14ac:dyDescent="0.3">
      <c r="D2767" s="262"/>
      <c r="G2767" s="262"/>
    </row>
    <row r="2768" spans="4:7" ht="14.4" x14ac:dyDescent="0.3">
      <c r="D2768" s="262"/>
      <c r="G2768" s="262"/>
    </row>
    <row r="2769" spans="4:7" ht="14.4" x14ac:dyDescent="0.3">
      <c r="D2769" s="262"/>
      <c r="G2769" s="262"/>
    </row>
    <row r="2770" spans="4:7" ht="14.4" x14ac:dyDescent="0.3">
      <c r="D2770" s="262"/>
      <c r="G2770" s="262"/>
    </row>
    <row r="2771" spans="4:7" ht="14.4" x14ac:dyDescent="0.3">
      <c r="D2771" s="262"/>
      <c r="G2771" s="262"/>
    </row>
    <row r="2772" spans="4:7" ht="14.4" x14ac:dyDescent="0.3">
      <c r="D2772" s="262"/>
      <c r="G2772" s="262"/>
    </row>
    <row r="2773" spans="4:7" ht="14.4" x14ac:dyDescent="0.3">
      <c r="D2773" s="262"/>
      <c r="G2773" s="262"/>
    </row>
    <row r="2774" spans="4:7" ht="14.4" x14ac:dyDescent="0.3">
      <c r="D2774" s="262"/>
      <c r="G2774" s="262"/>
    </row>
    <row r="2775" spans="4:7" ht="14.4" x14ac:dyDescent="0.3">
      <c r="D2775" s="262"/>
      <c r="G2775" s="262"/>
    </row>
    <row r="2776" spans="4:7" ht="14.4" x14ac:dyDescent="0.3">
      <c r="D2776" s="262"/>
      <c r="G2776" s="262"/>
    </row>
    <row r="2777" spans="4:7" ht="14.4" x14ac:dyDescent="0.3">
      <c r="D2777" s="262"/>
      <c r="G2777" s="262"/>
    </row>
    <row r="2778" spans="4:7" ht="14.4" x14ac:dyDescent="0.3">
      <c r="D2778" s="262"/>
      <c r="G2778" s="262"/>
    </row>
    <row r="2779" spans="4:7" ht="14.4" x14ac:dyDescent="0.3">
      <c r="D2779" s="262"/>
      <c r="G2779" s="262"/>
    </row>
    <row r="2780" spans="4:7" ht="14.4" x14ac:dyDescent="0.3">
      <c r="D2780" s="262"/>
      <c r="G2780" s="262"/>
    </row>
    <row r="2781" spans="4:7" ht="14.4" x14ac:dyDescent="0.3">
      <c r="D2781" s="262"/>
      <c r="G2781" s="262"/>
    </row>
    <row r="2782" spans="4:7" ht="14.4" x14ac:dyDescent="0.3">
      <c r="D2782" s="262"/>
      <c r="G2782" s="262"/>
    </row>
    <row r="2783" spans="4:7" ht="14.4" x14ac:dyDescent="0.3">
      <c r="D2783" s="262"/>
      <c r="G2783" s="262"/>
    </row>
    <row r="2784" spans="4:7" ht="14.4" x14ac:dyDescent="0.3">
      <c r="D2784" s="262"/>
      <c r="G2784" s="262"/>
    </row>
    <row r="2785" spans="4:7" ht="14.4" x14ac:dyDescent="0.3">
      <c r="D2785" s="262"/>
      <c r="G2785" s="262"/>
    </row>
    <row r="2786" spans="4:7" ht="14.4" x14ac:dyDescent="0.3">
      <c r="D2786" s="262"/>
      <c r="G2786" s="262"/>
    </row>
    <row r="2787" spans="4:7" ht="14.4" x14ac:dyDescent="0.3">
      <c r="D2787" s="262"/>
      <c r="G2787" s="262"/>
    </row>
    <row r="2788" spans="4:7" ht="14.4" x14ac:dyDescent="0.3">
      <c r="D2788" s="262"/>
      <c r="G2788" s="262"/>
    </row>
    <row r="2789" spans="4:7" ht="14.4" x14ac:dyDescent="0.3">
      <c r="D2789" s="262"/>
      <c r="G2789" s="262"/>
    </row>
    <row r="2790" spans="4:7" ht="14.4" x14ac:dyDescent="0.3">
      <c r="D2790" s="262"/>
      <c r="G2790" s="262"/>
    </row>
    <row r="2791" spans="4:7" ht="14.4" x14ac:dyDescent="0.3">
      <c r="D2791" s="262"/>
      <c r="G2791" s="262"/>
    </row>
    <row r="2792" spans="4:7" ht="14.4" x14ac:dyDescent="0.3">
      <c r="D2792" s="262"/>
      <c r="G2792" s="262"/>
    </row>
    <row r="2793" spans="4:7" ht="14.4" x14ac:dyDescent="0.3">
      <c r="D2793" s="262"/>
      <c r="G2793" s="262"/>
    </row>
    <row r="2794" spans="4:7" ht="14.4" x14ac:dyDescent="0.3">
      <c r="D2794" s="262"/>
      <c r="G2794" s="262"/>
    </row>
    <row r="2795" spans="4:7" ht="14.4" x14ac:dyDescent="0.3">
      <c r="D2795" s="262"/>
      <c r="G2795" s="262"/>
    </row>
    <row r="2796" spans="4:7" ht="14.4" x14ac:dyDescent="0.3">
      <c r="D2796" s="262"/>
      <c r="G2796" s="262"/>
    </row>
    <row r="2797" spans="4:7" ht="14.4" x14ac:dyDescent="0.3">
      <c r="D2797" s="262"/>
      <c r="G2797" s="262"/>
    </row>
    <row r="2798" spans="4:7" ht="14.4" x14ac:dyDescent="0.3">
      <c r="D2798" s="262"/>
      <c r="G2798" s="262"/>
    </row>
    <row r="2799" spans="4:7" ht="14.4" x14ac:dyDescent="0.3">
      <c r="D2799" s="262"/>
      <c r="G2799" s="262"/>
    </row>
    <row r="2800" spans="4:7" ht="14.4" x14ac:dyDescent="0.3">
      <c r="D2800" s="262"/>
      <c r="G2800" s="262"/>
    </row>
    <row r="2801" spans="4:7" ht="14.4" x14ac:dyDescent="0.3">
      <c r="D2801" s="262"/>
      <c r="G2801" s="262"/>
    </row>
    <row r="2802" spans="4:7" ht="14.4" x14ac:dyDescent="0.3">
      <c r="D2802" s="262"/>
      <c r="G2802" s="262"/>
    </row>
    <row r="2803" spans="4:7" ht="14.4" x14ac:dyDescent="0.3">
      <c r="D2803" s="262"/>
      <c r="G2803" s="262"/>
    </row>
    <row r="2804" spans="4:7" ht="14.4" x14ac:dyDescent="0.3">
      <c r="D2804" s="262"/>
      <c r="G2804" s="262"/>
    </row>
    <row r="2805" spans="4:7" ht="14.4" x14ac:dyDescent="0.3">
      <c r="D2805" s="262"/>
      <c r="G2805" s="262"/>
    </row>
    <row r="2806" spans="4:7" ht="14.4" x14ac:dyDescent="0.3">
      <c r="D2806" s="262"/>
      <c r="G2806" s="262"/>
    </row>
    <row r="2807" spans="4:7" ht="14.4" x14ac:dyDescent="0.3">
      <c r="D2807" s="262"/>
      <c r="G2807" s="262"/>
    </row>
    <row r="2808" spans="4:7" ht="14.4" x14ac:dyDescent="0.3">
      <c r="D2808" s="262"/>
      <c r="G2808" s="262"/>
    </row>
    <row r="2809" spans="4:7" ht="14.4" x14ac:dyDescent="0.3">
      <c r="D2809" s="262"/>
      <c r="G2809" s="262"/>
    </row>
    <row r="2810" spans="4:7" ht="14.4" x14ac:dyDescent="0.3">
      <c r="D2810" s="262"/>
      <c r="G2810" s="262"/>
    </row>
    <row r="2811" spans="4:7" ht="14.4" x14ac:dyDescent="0.3">
      <c r="D2811" s="262"/>
      <c r="G2811" s="262"/>
    </row>
    <row r="2812" spans="4:7" ht="14.4" x14ac:dyDescent="0.3">
      <c r="D2812" s="262"/>
      <c r="G2812" s="262"/>
    </row>
    <row r="2813" spans="4:7" ht="14.4" x14ac:dyDescent="0.3">
      <c r="D2813" s="262"/>
      <c r="G2813" s="262"/>
    </row>
    <row r="2814" spans="4:7" ht="14.4" x14ac:dyDescent="0.3">
      <c r="D2814" s="262"/>
      <c r="G2814" s="262"/>
    </row>
    <row r="2815" spans="4:7" ht="14.4" x14ac:dyDescent="0.3">
      <c r="D2815" s="262"/>
      <c r="G2815" s="262"/>
    </row>
    <row r="2816" spans="4:7" ht="14.4" x14ac:dyDescent="0.3">
      <c r="D2816" s="262"/>
      <c r="G2816" s="262"/>
    </row>
    <row r="2817" spans="4:7" ht="14.4" x14ac:dyDescent="0.3">
      <c r="D2817" s="262"/>
      <c r="G2817" s="262"/>
    </row>
    <row r="2818" spans="4:7" ht="14.4" x14ac:dyDescent="0.3">
      <c r="D2818" s="262"/>
      <c r="G2818" s="262"/>
    </row>
    <row r="2819" spans="4:7" ht="14.4" x14ac:dyDescent="0.3">
      <c r="D2819" s="262"/>
      <c r="G2819" s="262"/>
    </row>
    <row r="2820" spans="4:7" ht="14.4" x14ac:dyDescent="0.3">
      <c r="D2820" s="262"/>
      <c r="G2820" s="262"/>
    </row>
    <row r="2821" spans="4:7" ht="14.4" x14ac:dyDescent="0.3">
      <c r="D2821" s="262"/>
      <c r="G2821" s="262"/>
    </row>
    <row r="2822" spans="4:7" ht="14.4" x14ac:dyDescent="0.3">
      <c r="D2822" s="262"/>
      <c r="G2822" s="262"/>
    </row>
    <row r="2823" spans="4:7" ht="14.4" x14ac:dyDescent="0.3">
      <c r="D2823" s="262"/>
      <c r="G2823" s="262"/>
    </row>
    <row r="2824" spans="4:7" ht="14.4" x14ac:dyDescent="0.3">
      <c r="D2824" s="262"/>
      <c r="G2824" s="262"/>
    </row>
    <row r="2825" spans="4:7" ht="14.4" x14ac:dyDescent="0.3">
      <c r="D2825" s="262"/>
      <c r="G2825" s="262"/>
    </row>
    <row r="2826" spans="4:7" ht="14.4" x14ac:dyDescent="0.3">
      <c r="D2826" s="262"/>
      <c r="G2826" s="262"/>
    </row>
    <row r="2827" spans="4:7" ht="14.4" x14ac:dyDescent="0.3">
      <c r="D2827" s="262"/>
      <c r="G2827" s="262"/>
    </row>
    <row r="2828" spans="4:7" ht="14.4" x14ac:dyDescent="0.3">
      <c r="D2828" s="262"/>
      <c r="G2828" s="262"/>
    </row>
    <row r="2829" spans="4:7" ht="14.4" x14ac:dyDescent="0.3">
      <c r="D2829" s="262"/>
      <c r="G2829" s="262"/>
    </row>
    <row r="2830" spans="4:7" ht="14.4" x14ac:dyDescent="0.3">
      <c r="D2830" s="262"/>
      <c r="G2830" s="262"/>
    </row>
    <row r="2831" spans="4:7" ht="14.4" x14ac:dyDescent="0.3">
      <c r="D2831" s="262"/>
      <c r="G2831" s="262"/>
    </row>
    <row r="2832" spans="4:7" ht="14.4" x14ac:dyDescent="0.3">
      <c r="D2832" s="262"/>
      <c r="G2832" s="262"/>
    </row>
    <row r="2833" spans="4:7" ht="14.4" x14ac:dyDescent="0.3">
      <c r="D2833" s="262"/>
      <c r="G2833" s="262"/>
    </row>
    <row r="2834" spans="4:7" ht="14.4" x14ac:dyDescent="0.3">
      <c r="D2834" s="262"/>
      <c r="G2834" s="262"/>
    </row>
    <row r="2835" spans="4:7" ht="14.4" x14ac:dyDescent="0.3">
      <c r="D2835" s="262"/>
      <c r="G2835" s="262"/>
    </row>
    <row r="2836" spans="4:7" ht="14.4" x14ac:dyDescent="0.3">
      <c r="D2836" s="262"/>
      <c r="G2836" s="262"/>
    </row>
    <row r="2837" spans="4:7" ht="14.4" x14ac:dyDescent="0.3">
      <c r="D2837" s="262"/>
      <c r="G2837" s="262"/>
    </row>
    <row r="2838" spans="4:7" ht="14.4" x14ac:dyDescent="0.3">
      <c r="D2838" s="262"/>
      <c r="G2838" s="262"/>
    </row>
    <row r="2839" spans="4:7" ht="14.4" x14ac:dyDescent="0.3">
      <c r="D2839" s="262"/>
      <c r="G2839" s="262"/>
    </row>
    <row r="2840" spans="4:7" ht="14.4" x14ac:dyDescent="0.3">
      <c r="D2840" s="262"/>
      <c r="G2840" s="262"/>
    </row>
    <row r="2841" spans="4:7" ht="14.4" x14ac:dyDescent="0.3">
      <c r="D2841" s="262"/>
      <c r="G2841" s="262"/>
    </row>
    <row r="2842" spans="4:7" ht="14.4" x14ac:dyDescent="0.3">
      <c r="D2842" s="262"/>
      <c r="G2842" s="262"/>
    </row>
    <row r="2843" spans="4:7" ht="14.4" x14ac:dyDescent="0.3">
      <c r="D2843" s="262"/>
      <c r="G2843" s="262"/>
    </row>
    <row r="2844" spans="4:7" ht="14.4" x14ac:dyDescent="0.3">
      <c r="D2844" s="262"/>
      <c r="G2844" s="262"/>
    </row>
    <row r="2845" spans="4:7" ht="14.4" x14ac:dyDescent="0.3">
      <c r="D2845" s="262"/>
      <c r="G2845" s="262"/>
    </row>
    <row r="2846" spans="4:7" ht="14.4" x14ac:dyDescent="0.3">
      <c r="D2846" s="262"/>
      <c r="G2846" s="262"/>
    </row>
    <row r="2847" spans="4:7" ht="14.4" x14ac:dyDescent="0.3">
      <c r="D2847" s="262"/>
      <c r="G2847" s="262"/>
    </row>
    <row r="2848" spans="4:7" ht="14.4" x14ac:dyDescent="0.3">
      <c r="D2848" s="262"/>
      <c r="G2848" s="262"/>
    </row>
    <row r="2849" spans="4:7" ht="14.4" x14ac:dyDescent="0.3">
      <c r="D2849" s="262"/>
      <c r="G2849" s="262"/>
    </row>
    <row r="2850" spans="4:7" ht="14.4" x14ac:dyDescent="0.3">
      <c r="D2850" s="262"/>
      <c r="G2850" s="262"/>
    </row>
    <row r="2851" spans="4:7" ht="14.4" x14ac:dyDescent="0.3">
      <c r="D2851" s="262"/>
      <c r="G2851" s="262"/>
    </row>
    <row r="2852" spans="4:7" ht="14.4" x14ac:dyDescent="0.3">
      <c r="D2852" s="262"/>
      <c r="G2852" s="262"/>
    </row>
    <row r="2853" spans="4:7" ht="14.4" x14ac:dyDescent="0.3">
      <c r="D2853" s="262"/>
      <c r="G2853" s="262"/>
    </row>
    <row r="2854" spans="4:7" ht="14.4" x14ac:dyDescent="0.3">
      <c r="D2854" s="262"/>
      <c r="G2854" s="262"/>
    </row>
    <row r="2855" spans="4:7" ht="14.4" x14ac:dyDescent="0.3">
      <c r="D2855" s="262"/>
      <c r="G2855" s="262"/>
    </row>
    <row r="2856" spans="4:7" ht="14.4" x14ac:dyDescent="0.3">
      <c r="D2856" s="262"/>
      <c r="G2856" s="262"/>
    </row>
    <row r="2857" spans="4:7" ht="14.4" x14ac:dyDescent="0.3">
      <c r="D2857" s="262"/>
      <c r="G2857" s="262"/>
    </row>
    <row r="2858" spans="4:7" ht="14.4" x14ac:dyDescent="0.3">
      <c r="D2858" s="262"/>
      <c r="G2858" s="262"/>
    </row>
    <row r="2859" spans="4:7" ht="14.4" x14ac:dyDescent="0.3">
      <c r="D2859" s="262"/>
      <c r="G2859" s="262"/>
    </row>
    <row r="2860" spans="4:7" ht="14.4" x14ac:dyDescent="0.3">
      <c r="D2860" s="262"/>
      <c r="G2860" s="262"/>
    </row>
    <row r="2861" spans="4:7" ht="14.4" x14ac:dyDescent="0.3">
      <c r="D2861" s="262"/>
      <c r="G2861" s="262"/>
    </row>
    <row r="2862" spans="4:7" ht="14.4" x14ac:dyDescent="0.3">
      <c r="D2862" s="262"/>
      <c r="G2862" s="262"/>
    </row>
    <row r="2863" spans="4:7" ht="14.4" x14ac:dyDescent="0.3">
      <c r="D2863" s="262"/>
      <c r="G2863" s="262"/>
    </row>
    <row r="2864" spans="4:7" ht="14.4" x14ac:dyDescent="0.3">
      <c r="D2864" s="262"/>
      <c r="G2864" s="262"/>
    </row>
    <row r="2865" spans="4:7" ht="14.4" x14ac:dyDescent="0.3">
      <c r="D2865" s="262"/>
      <c r="G2865" s="262"/>
    </row>
    <row r="2866" spans="4:7" ht="14.4" x14ac:dyDescent="0.3">
      <c r="D2866" s="262"/>
      <c r="G2866" s="262"/>
    </row>
    <row r="2867" spans="4:7" ht="14.4" x14ac:dyDescent="0.3">
      <c r="D2867" s="262"/>
      <c r="G2867" s="262"/>
    </row>
    <row r="2868" spans="4:7" ht="14.4" x14ac:dyDescent="0.3">
      <c r="D2868" s="262"/>
      <c r="G2868" s="262"/>
    </row>
    <row r="2869" spans="4:7" ht="14.4" x14ac:dyDescent="0.3">
      <c r="D2869" s="262"/>
      <c r="G2869" s="262"/>
    </row>
    <row r="2870" spans="4:7" ht="14.4" x14ac:dyDescent="0.3">
      <c r="D2870" s="262"/>
      <c r="G2870" s="262"/>
    </row>
    <row r="2871" spans="4:7" ht="14.4" x14ac:dyDescent="0.3">
      <c r="D2871" s="262"/>
      <c r="G2871" s="262"/>
    </row>
    <row r="2872" spans="4:7" ht="14.4" x14ac:dyDescent="0.3">
      <c r="D2872" s="262"/>
      <c r="G2872" s="262"/>
    </row>
    <row r="2873" spans="4:7" ht="14.4" x14ac:dyDescent="0.3">
      <c r="D2873" s="262"/>
      <c r="G2873" s="262"/>
    </row>
    <row r="2874" spans="4:7" ht="14.4" x14ac:dyDescent="0.3">
      <c r="D2874" s="262"/>
      <c r="G2874" s="262"/>
    </row>
    <row r="2875" spans="4:7" ht="14.4" x14ac:dyDescent="0.3">
      <c r="D2875" s="262"/>
      <c r="G2875" s="262"/>
    </row>
    <row r="2876" spans="4:7" ht="14.4" x14ac:dyDescent="0.3">
      <c r="D2876" s="262"/>
      <c r="G2876" s="262"/>
    </row>
    <row r="2877" spans="4:7" ht="14.4" x14ac:dyDescent="0.3">
      <c r="D2877" s="262"/>
      <c r="G2877" s="262"/>
    </row>
    <row r="2878" spans="4:7" ht="14.4" x14ac:dyDescent="0.3">
      <c r="D2878" s="262"/>
      <c r="G2878" s="262"/>
    </row>
    <row r="2879" spans="4:7" ht="14.4" x14ac:dyDescent="0.3">
      <c r="D2879" s="262"/>
      <c r="G2879" s="262"/>
    </row>
    <row r="2880" spans="4:7" ht="14.4" x14ac:dyDescent="0.3">
      <c r="D2880" s="262"/>
      <c r="G2880" s="262"/>
    </row>
    <row r="2881" spans="4:7" ht="14.4" x14ac:dyDescent="0.3">
      <c r="D2881" s="262"/>
      <c r="G2881" s="262"/>
    </row>
    <row r="2882" spans="4:7" ht="14.4" x14ac:dyDescent="0.3">
      <c r="D2882" s="262"/>
      <c r="G2882" s="262"/>
    </row>
    <row r="2883" spans="4:7" ht="14.4" x14ac:dyDescent="0.3">
      <c r="D2883" s="262"/>
      <c r="G2883" s="262"/>
    </row>
    <row r="2884" spans="4:7" ht="14.4" x14ac:dyDescent="0.3">
      <c r="D2884" s="262"/>
      <c r="G2884" s="262"/>
    </row>
    <row r="2885" spans="4:7" ht="14.4" x14ac:dyDescent="0.3">
      <c r="D2885" s="262"/>
      <c r="G2885" s="262"/>
    </row>
    <row r="2886" spans="4:7" ht="14.4" x14ac:dyDescent="0.3">
      <c r="D2886" s="262"/>
      <c r="G2886" s="262"/>
    </row>
    <row r="2887" spans="4:7" ht="14.4" x14ac:dyDescent="0.3">
      <c r="D2887" s="262"/>
      <c r="G2887" s="262"/>
    </row>
    <row r="2888" spans="4:7" ht="14.4" x14ac:dyDescent="0.3">
      <c r="D2888" s="262"/>
      <c r="G2888" s="262"/>
    </row>
    <row r="2889" spans="4:7" ht="14.4" x14ac:dyDescent="0.3">
      <c r="D2889" s="262"/>
      <c r="G2889" s="262"/>
    </row>
    <row r="2890" spans="4:7" ht="14.4" x14ac:dyDescent="0.3">
      <c r="D2890" s="262"/>
      <c r="G2890" s="262"/>
    </row>
    <row r="2891" spans="4:7" ht="14.4" x14ac:dyDescent="0.3">
      <c r="D2891" s="262"/>
      <c r="G2891" s="262"/>
    </row>
    <row r="2892" spans="4:7" ht="14.4" x14ac:dyDescent="0.3">
      <c r="D2892" s="262"/>
      <c r="G2892" s="262"/>
    </row>
    <row r="2893" spans="4:7" ht="14.4" x14ac:dyDescent="0.3">
      <c r="D2893" s="262"/>
      <c r="G2893" s="262"/>
    </row>
    <row r="2894" spans="4:7" ht="14.4" x14ac:dyDescent="0.3">
      <c r="D2894" s="262"/>
      <c r="G2894" s="262"/>
    </row>
    <row r="2895" spans="4:7" ht="14.4" x14ac:dyDescent="0.3">
      <c r="D2895" s="262"/>
      <c r="G2895" s="262"/>
    </row>
    <row r="2896" spans="4:7" ht="14.4" x14ac:dyDescent="0.3">
      <c r="D2896" s="262"/>
      <c r="G2896" s="262"/>
    </row>
    <row r="2897" spans="4:7" ht="14.4" x14ac:dyDescent="0.3">
      <c r="D2897" s="262"/>
      <c r="G2897" s="262"/>
    </row>
    <row r="2898" spans="4:7" ht="14.4" x14ac:dyDescent="0.3">
      <c r="D2898" s="262"/>
      <c r="G2898" s="262"/>
    </row>
    <row r="2899" spans="4:7" ht="14.4" x14ac:dyDescent="0.3">
      <c r="D2899" s="262"/>
      <c r="G2899" s="262"/>
    </row>
    <row r="2900" spans="4:7" ht="14.4" x14ac:dyDescent="0.3">
      <c r="D2900" s="262"/>
      <c r="G2900" s="262"/>
    </row>
    <row r="2901" spans="4:7" ht="14.4" x14ac:dyDescent="0.3">
      <c r="D2901" s="262"/>
      <c r="G2901" s="262"/>
    </row>
    <row r="2902" spans="4:7" ht="14.4" x14ac:dyDescent="0.3">
      <c r="D2902" s="262"/>
      <c r="G2902" s="262"/>
    </row>
    <row r="2903" spans="4:7" ht="14.4" x14ac:dyDescent="0.3">
      <c r="D2903" s="262"/>
      <c r="G2903" s="262"/>
    </row>
    <row r="2904" spans="4:7" ht="14.4" x14ac:dyDescent="0.3">
      <c r="D2904" s="262"/>
      <c r="G2904" s="262"/>
    </row>
    <row r="2905" spans="4:7" ht="14.4" x14ac:dyDescent="0.3">
      <c r="D2905" s="262"/>
      <c r="G2905" s="262"/>
    </row>
    <row r="2906" spans="4:7" ht="14.4" x14ac:dyDescent="0.3">
      <c r="D2906" s="262"/>
      <c r="G2906" s="262"/>
    </row>
    <row r="2907" spans="4:7" ht="14.4" x14ac:dyDescent="0.3">
      <c r="D2907" s="262"/>
      <c r="G2907" s="262"/>
    </row>
    <row r="2908" spans="4:7" ht="14.4" x14ac:dyDescent="0.3">
      <c r="D2908" s="262"/>
      <c r="G2908" s="262"/>
    </row>
    <row r="2909" spans="4:7" ht="14.4" x14ac:dyDescent="0.3">
      <c r="D2909" s="262"/>
      <c r="G2909" s="262"/>
    </row>
    <row r="2910" spans="4:7" ht="14.4" x14ac:dyDescent="0.3">
      <c r="D2910" s="262"/>
      <c r="G2910" s="262"/>
    </row>
    <row r="2911" spans="4:7" ht="14.4" x14ac:dyDescent="0.3">
      <c r="D2911" s="262"/>
      <c r="G2911" s="262"/>
    </row>
    <row r="2912" spans="4:7" ht="14.4" x14ac:dyDescent="0.3">
      <c r="D2912" s="262"/>
      <c r="G2912" s="262"/>
    </row>
    <row r="2913" spans="4:7" ht="14.4" x14ac:dyDescent="0.3">
      <c r="D2913" s="262"/>
      <c r="G2913" s="262"/>
    </row>
    <row r="2914" spans="4:7" ht="14.4" x14ac:dyDescent="0.3">
      <c r="D2914" s="262"/>
      <c r="G2914" s="262"/>
    </row>
    <row r="2915" spans="4:7" ht="14.4" x14ac:dyDescent="0.3">
      <c r="D2915" s="262"/>
      <c r="G2915" s="262"/>
    </row>
    <row r="2916" spans="4:7" ht="14.4" x14ac:dyDescent="0.3">
      <c r="D2916" s="262"/>
      <c r="G2916" s="262"/>
    </row>
    <row r="2917" spans="4:7" ht="14.4" x14ac:dyDescent="0.3">
      <c r="D2917" s="262"/>
      <c r="G2917" s="262"/>
    </row>
    <row r="2918" spans="4:7" ht="14.4" x14ac:dyDescent="0.3">
      <c r="D2918" s="262"/>
      <c r="G2918" s="262"/>
    </row>
    <row r="2919" spans="4:7" ht="14.4" x14ac:dyDescent="0.3">
      <c r="D2919" s="262"/>
      <c r="G2919" s="262"/>
    </row>
    <row r="2920" spans="4:7" ht="14.4" x14ac:dyDescent="0.3">
      <c r="D2920" s="262"/>
      <c r="G2920" s="262"/>
    </row>
    <row r="2921" spans="4:7" ht="14.4" x14ac:dyDescent="0.3">
      <c r="D2921" s="262"/>
      <c r="G2921" s="262"/>
    </row>
    <row r="2922" spans="4:7" ht="14.4" x14ac:dyDescent="0.3">
      <c r="D2922" s="262"/>
      <c r="G2922" s="262"/>
    </row>
    <row r="2923" spans="4:7" ht="14.4" x14ac:dyDescent="0.3">
      <c r="D2923" s="262"/>
      <c r="G2923" s="262"/>
    </row>
    <row r="2924" spans="4:7" ht="14.4" x14ac:dyDescent="0.3">
      <c r="D2924" s="262"/>
      <c r="G2924" s="262"/>
    </row>
    <row r="2925" spans="4:7" ht="14.4" x14ac:dyDescent="0.3">
      <c r="D2925" s="262"/>
      <c r="G2925" s="262"/>
    </row>
    <row r="2926" spans="4:7" ht="14.4" x14ac:dyDescent="0.3">
      <c r="D2926" s="262"/>
      <c r="G2926" s="262"/>
    </row>
    <row r="2927" spans="4:7" ht="14.4" x14ac:dyDescent="0.3">
      <c r="D2927" s="262"/>
      <c r="G2927" s="262"/>
    </row>
    <row r="2928" spans="4:7" ht="14.4" x14ac:dyDescent="0.3">
      <c r="D2928" s="262"/>
      <c r="G2928" s="262"/>
    </row>
    <row r="2929" spans="4:7" ht="14.4" x14ac:dyDescent="0.3">
      <c r="D2929" s="262"/>
      <c r="G2929" s="262"/>
    </row>
    <row r="2930" spans="4:7" ht="14.4" x14ac:dyDescent="0.3">
      <c r="D2930" s="262"/>
      <c r="G2930" s="262"/>
    </row>
    <row r="2931" spans="4:7" ht="14.4" x14ac:dyDescent="0.3">
      <c r="D2931" s="262"/>
      <c r="G2931" s="262"/>
    </row>
    <row r="2932" spans="4:7" ht="14.4" x14ac:dyDescent="0.3">
      <c r="D2932" s="262"/>
      <c r="G2932" s="262"/>
    </row>
    <row r="2933" spans="4:7" ht="14.4" x14ac:dyDescent="0.3">
      <c r="D2933" s="262"/>
      <c r="G2933" s="262"/>
    </row>
    <row r="2934" spans="4:7" ht="14.4" x14ac:dyDescent="0.3">
      <c r="D2934" s="262"/>
      <c r="G2934" s="262"/>
    </row>
    <row r="2935" spans="4:7" ht="14.4" x14ac:dyDescent="0.3">
      <c r="D2935" s="262"/>
      <c r="G2935" s="262"/>
    </row>
    <row r="2936" spans="4:7" ht="14.4" x14ac:dyDescent="0.3">
      <c r="D2936" s="262"/>
      <c r="G2936" s="262"/>
    </row>
    <row r="2937" spans="4:7" ht="14.4" x14ac:dyDescent="0.3">
      <c r="D2937" s="262"/>
      <c r="G2937" s="262"/>
    </row>
    <row r="2938" spans="4:7" ht="14.4" x14ac:dyDescent="0.3">
      <c r="D2938" s="262"/>
      <c r="G2938" s="262"/>
    </row>
    <row r="2939" spans="4:7" ht="14.4" x14ac:dyDescent="0.3">
      <c r="D2939" s="262"/>
      <c r="G2939" s="262"/>
    </row>
    <row r="2940" spans="4:7" ht="14.4" x14ac:dyDescent="0.3">
      <c r="D2940" s="262"/>
      <c r="G2940" s="262"/>
    </row>
    <row r="2941" spans="4:7" ht="14.4" x14ac:dyDescent="0.3">
      <c r="D2941" s="262"/>
      <c r="G2941" s="262"/>
    </row>
    <row r="2942" spans="4:7" ht="14.4" x14ac:dyDescent="0.3">
      <c r="D2942" s="262"/>
      <c r="G2942" s="262"/>
    </row>
    <row r="2943" spans="4:7" ht="14.4" x14ac:dyDescent="0.3">
      <c r="D2943" s="262"/>
      <c r="G2943" s="262"/>
    </row>
    <row r="2944" spans="4:7" ht="14.4" x14ac:dyDescent="0.3">
      <c r="D2944" s="262"/>
      <c r="G2944" s="262"/>
    </row>
    <row r="2945" spans="4:7" ht="14.4" x14ac:dyDescent="0.3">
      <c r="D2945" s="262"/>
      <c r="G2945" s="262"/>
    </row>
    <row r="2946" spans="4:7" ht="14.4" x14ac:dyDescent="0.3">
      <c r="D2946" s="262"/>
      <c r="G2946" s="262"/>
    </row>
    <row r="2947" spans="4:7" ht="14.4" x14ac:dyDescent="0.3">
      <c r="D2947" s="262"/>
      <c r="G2947" s="262"/>
    </row>
    <row r="2948" spans="4:7" ht="14.4" x14ac:dyDescent="0.3">
      <c r="D2948" s="262"/>
      <c r="G2948" s="262"/>
    </row>
    <row r="2949" spans="4:7" ht="14.4" x14ac:dyDescent="0.3">
      <c r="D2949" s="262"/>
      <c r="G2949" s="262"/>
    </row>
    <row r="2950" spans="4:7" ht="14.4" x14ac:dyDescent="0.3">
      <c r="D2950" s="262"/>
      <c r="G2950" s="262"/>
    </row>
    <row r="2951" spans="4:7" ht="14.4" x14ac:dyDescent="0.3">
      <c r="D2951" s="262"/>
      <c r="G2951" s="262"/>
    </row>
    <row r="2952" spans="4:7" ht="14.4" x14ac:dyDescent="0.3">
      <c r="D2952" s="262"/>
      <c r="G2952" s="262"/>
    </row>
    <row r="2953" spans="4:7" ht="14.4" x14ac:dyDescent="0.3">
      <c r="D2953" s="262"/>
      <c r="G2953" s="262"/>
    </row>
    <row r="2954" spans="4:7" ht="14.4" x14ac:dyDescent="0.3">
      <c r="D2954" s="262"/>
      <c r="G2954" s="262"/>
    </row>
    <row r="2955" spans="4:7" ht="14.4" x14ac:dyDescent="0.3">
      <c r="D2955" s="262"/>
      <c r="G2955" s="262"/>
    </row>
    <row r="2956" spans="4:7" ht="14.4" x14ac:dyDescent="0.3">
      <c r="D2956" s="262"/>
      <c r="G2956" s="262"/>
    </row>
    <row r="2957" spans="4:7" ht="14.4" x14ac:dyDescent="0.3">
      <c r="D2957" s="262"/>
      <c r="G2957" s="262"/>
    </row>
    <row r="2958" spans="4:7" ht="14.4" x14ac:dyDescent="0.3">
      <c r="D2958" s="262"/>
      <c r="G2958" s="262"/>
    </row>
    <row r="2959" spans="4:7" ht="14.4" x14ac:dyDescent="0.3">
      <c r="D2959" s="262"/>
      <c r="G2959" s="262"/>
    </row>
    <row r="2960" spans="4:7" ht="14.4" x14ac:dyDescent="0.3">
      <c r="D2960" s="262"/>
      <c r="G2960" s="262"/>
    </row>
    <row r="2961" spans="4:7" ht="14.4" x14ac:dyDescent="0.3">
      <c r="D2961" s="262"/>
      <c r="G2961" s="262"/>
    </row>
    <row r="2962" spans="4:7" ht="14.4" x14ac:dyDescent="0.3">
      <c r="D2962" s="262"/>
      <c r="G2962" s="262"/>
    </row>
    <row r="2963" spans="4:7" ht="14.4" x14ac:dyDescent="0.3">
      <c r="D2963" s="262"/>
      <c r="G2963" s="262"/>
    </row>
    <row r="2964" spans="4:7" ht="14.4" x14ac:dyDescent="0.3">
      <c r="D2964" s="262"/>
      <c r="G2964" s="262"/>
    </row>
    <row r="2965" spans="4:7" ht="14.4" x14ac:dyDescent="0.3">
      <c r="D2965" s="262"/>
      <c r="G2965" s="262"/>
    </row>
    <row r="2966" spans="4:7" ht="14.4" x14ac:dyDescent="0.3">
      <c r="D2966" s="262"/>
      <c r="G2966" s="262"/>
    </row>
    <row r="2967" spans="4:7" ht="14.4" x14ac:dyDescent="0.3">
      <c r="D2967" s="262"/>
      <c r="G2967" s="262"/>
    </row>
    <row r="2968" spans="4:7" ht="14.4" x14ac:dyDescent="0.3">
      <c r="D2968" s="262"/>
      <c r="G2968" s="262"/>
    </row>
    <row r="2969" spans="4:7" ht="14.4" x14ac:dyDescent="0.3">
      <c r="D2969" s="262"/>
      <c r="G2969" s="262"/>
    </row>
    <row r="2970" spans="4:7" ht="14.4" x14ac:dyDescent="0.3">
      <c r="D2970" s="262"/>
      <c r="G2970" s="262"/>
    </row>
    <row r="2971" spans="4:7" ht="14.4" x14ac:dyDescent="0.3">
      <c r="D2971" s="262"/>
      <c r="G2971" s="262"/>
    </row>
    <row r="2972" spans="4:7" ht="14.4" x14ac:dyDescent="0.3">
      <c r="D2972" s="262"/>
      <c r="G2972" s="262"/>
    </row>
    <row r="2973" spans="4:7" ht="14.4" x14ac:dyDescent="0.3">
      <c r="D2973" s="262"/>
      <c r="G2973" s="262"/>
    </row>
    <row r="2974" spans="4:7" ht="14.4" x14ac:dyDescent="0.3">
      <c r="D2974" s="262"/>
      <c r="G2974" s="262"/>
    </row>
    <row r="2975" spans="4:7" ht="14.4" x14ac:dyDescent="0.3">
      <c r="D2975" s="262"/>
      <c r="G2975" s="262"/>
    </row>
    <row r="2976" spans="4:7" ht="14.4" x14ac:dyDescent="0.3">
      <c r="D2976" s="262"/>
      <c r="G2976" s="262"/>
    </row>
    <row r="2977" spans="4:7" ht="14.4" x14ac:dyDescent="0.3">
      <c r="D2977" s="262"/>
      <c r="G2977" s="262"/>
    </row>
    <row r="2978" spans="4:7" ht="14.4" x14ac:dyDescent="0.3">
      <c r="D2978" s="262"/>
      <c r="G2978" s="262"/>
    </row>
    <row r="2979" spans="4:7" ht="14.4" x14ac:dyDescent="0.3">
      <c r="D2979" s="262"/>
      <c r="G2979" s="262"/>
    </row>
    <row r="2980" spans="4:7" ht="14.4" x14ac:dyDescent="0.3">
      <c r="D2980" s="262"/>
      <c r="G2980" s="262"/>
    </row>
    <row r="2981" spans="4:7" ht="14.4" x14ac:dyDescent="0.3">
      <c r="D2981" s="262"/>
      <c r="G2981" s="262"/>
    </row>
    <row r="2982" spans="4:7" ht="14.4" x14ac:dyDescent="0.3">
      <c r="D2982" s="262"/>
      <c r="G2982" s="262"/>
    </row>
    <row r="2983" spans="4:7" ht="14.4" x14ac:dyDescent="0.3">
      <c r="D2983" s="262"/>
      <c r="G2983" s="262"/>
    </row>
    <row r="2984" spans="4:7" ht="14.4" x14ac:dyDescent="0.3">
      <c r="D2984" s="262"/>
      <c r="G2984" s="262"/>
    </row>
    <row r="2985" spans="4:7" ht="14.4" x14ac:dyDescent="0.3">
      <c r="D2985" s="262"/>
      <c r="G2985" s="262"/>
    </row>
    <row r="2986" spans="4:7" ht="14.4" x14ac:dyDescent="0.3">
      <c r="D2986" s="262"/>
      <c r="G2986" s="262"/>
    </row>
    <row r="2987" spans="4:7" ht="14.4" x14ac:dyDescent="0.3">
      <c r="D2987" s="262"/>
      <c r="G2987" s="262"/>
    </row>
    <row r="2988" spans="4:7" ht="14.4" x14ac:dyDescent="0.3">
      <c r="D2988" s="262"/>
      <c r="G2988" s="262"/>
    </row>
    <row r="2989" spans="4:7" ht="14.4" x14ac:dyDescent="0.3">
      <c r="D2989" s="262"/>
      <c r="G2989" s="262"/>
    </row>
    <row r="2990" spans="4:7" ht="14.4" x14ac:dyDescent="0.3">
      <c r="D2990" s="262"/>
      <c r="G2990" s="262"/>
    </row>
    <row r="2991" spans="4:7" ht="14.4" x14ac:dyDescent="0.3">
      <c r="D2991" s="262"/>
      <c r="G2991" s="262"/>
    </row>
    <row r="2992" spans="4:7" ht="14.4" x14ac:dyDescent="0.3">
      <c r="D2992" s="262"/>
      <c r="G2992" s="262"/>
    </row>
    <row r="2993" spans="4:7" ht="14.4" x14ac:dyDescent="0.3">
      <c r="D2993" s="262"/>
      <c r="G2993" s="262"/>
    </row>
    <row r="2994" spans="4:7" ht="14.4" x14ac:dyDescent="0.3">
      <c r="D2994" s="262"/>
      <c r="G2994" s="262"/>
    </row>
    <row r="2995" spans="4:7" ht="14.4" x14ac:dyDescent="0.3">
      <c r="D2995" s="262"/>
      <c r="G2995" s="262"/>
    </row>
    <row r="2996" spans="4:7" ht="14.4" x14ac:dyDescent="0.3">
      <c r="D2996" s="262"/>
      <c r="G2996" s="262"/>
    </row>
    <row r="2997" spans="4:7" ht="14.4" x14ac:dyDescent="0.3">
      <c r="D2997" s="262"/>
      <c r="G2997" s="262"/>
    </row>
    <row r="2998" spans="4:7" ht="14.4" x14ac:dyDescent="0.3">
      <c r="D2998" s="262"/>
      <c r="G2998" s="262"/>
    </row>
    <row r="2999" spans="4:7" ht="14.4" x14ac:dyDescent="0.3">
      <c r="D2999" s="262"/>
      <c r="G2999" s="262"/>
    </row>
    <row r="3000" spans="4:7" ht="14.4" x14ac:dyDescent="0.3">
      <c r="D3000" s="262"/>
      <c r="G3000" s="262"/>
    </row>
    <row r="3001" spans="4:7" ht="14.4" x14ac:dyDescent="0.3">
      <c r="D3001" s="262"/>
      <c r="G3001" s="262"/>
    </row>
    <row r="3002" spans="4:7" ht="14.4" x14ac:dyDescent="0.3">
      <c r="D3002" s="262"/>
      <c r="G3002" s="262"/>
    </row>
    <row r="3003" spans="4:7" ht="14.4" x14ac:dyDescent="0.3">
      <c r="D3003" s="262"/>
      <c r="G3003" s="262"/>
    </row>
    <row r="3004" spans="4:7" ht="14.4" x14ac:dyDescent="0.3">
      <c r="D3004" s="262"/>
      <c r="G3004" s="262"/>
    </row>
    <row r="3005" spans="4:7" ht="14.4" x14ac:dyDescent="0.3">
      <c r="D3005" s="262"/>
      <c r="G3005" s="262"/>
    </row>
    <row r="3006" spans="4:7" ht="14.4" x14ac:dyDescent="0.3">
      <c r="D3006" s="262"/>
      <c r="G3006" s="262"/>
    </row>
    <row r="3007" spans="4:7" ht="14.4" x14ac:dyDescent="0.3">
      <c r="D3007" s="262"/>
      <c r="G3007" s="262"/>
    </row>
    <row r="3008" spans="4:7" ht="14.4" x14ac:dyDescent="0.3">
      <c r="D3008" s="262"/>
      <c r="G3008" s="262"/>
    </row>
    <row r="3009" spans="4:7" ht="14.4" x14ac:dyDescent="0.3">
      <c r="D3009" s="262"/>
      <c r="G3009" s="262"/>
    </row>
    <row r="3010" spans="4:7" ht="14.4" x14ac:dyDescent="0.3">
      <c r="D3010" s="262"/>
      <c r="G3010" s="262"/>
    </row>
    <row r="3011" spans="4:7" ht="14.4" x14ac:dyDescent="0.3">
      <c r="D3011" s="262"/>
      <c r="G3011" s="262"/>
    </row>
    <row r="3012" spans="4:7" ht="14.4" x14ac:dyDescent="0.3">
      <c r="D3012" s="262"/>
      <c r="G3012" s="262"/>
    </row>
    <row r="3013" spans="4:7" ht="14.4" x14ac:dyDescent="0.3">
      <c r="D3013" s="262"/>
      <c r="G3013" s="262"/>
    </row>
    <row r="3014" spans="4:7" ht="14.4" x14ac:dyDescent="0.3">
      <c r="D3014" s="262"/>
      <c r="G3014" s="262"/>
    </row>
    <row r="3015" spans="4:7" ht="14.4" x14ac:dyDescent="0.3">
      <c r="D3015" s="262"/>
      <c r="G3015" s="262"/>
    </row>
    <row r="3016" spans="4:7" ht="14.4" x14ac:dyDescent="0.3">
      <c r="D3016" s="262"/>
      <c r="G3016" s="262"/>
    </row>
    <row r="3017" spans="4:7" ht="14.4" x14ac:dyDescent="0.3">
      <c r="D3017" s="262"/>
      <c r="G3017" s="262"/>
    </row>
    <row r="3018" spans="4:7" ht="14.4" x14ac:dyDescent="0.3">
      <c r="D3018" s="262"/>
      <c r="G3018" s="262"/>
    </row>
    <row r="3019" spans="4:7" ht="14.4" x14ac:dyDescent="0.3">
      <c r="D3019" s="262"/>
      <c r="G3019" s="262"/>
    </row>
    <row r="3020" spans="4:7" ht="14.4" x14ac:dyDescent="0.3">
      <c r="D3020" s="262"/>
      <c r="G3020" s="262"/>
    </row>
    <row r="3021" spans="4:7" ht="14.4" x14ac:dyDescent="0.3">
      <c r="D3021" s="262"/>
      <c r="G3021" s="262"/>
    </row>
    <row r="3022" spans="4:7" ht="14.4" x14ac:dyDescent="0.3">
      <c r="D3022" s="262"/>
      <c r="G3022" s="262"/>
    </row>
    <row r="3023" spans="4:7" ht="14.4" x14ac:dyDescent="0.3">
      <c r="D3023" s="262"/>
      <c r="G3023" s="262"/>
    </row>
    <row r="3024" spans="4:7" ht="14.4" x14ac:dyDescent="0.3">
      <c r="D3024" s="262"/>
      <c r="G3024" s="262"/>
    </row>
    <row r="3025" spans="4:7" ht="14.4" x14ac:dyDescent="0.3">
      <c r="D3025" s="262"/>
      <c r="G3025" s="262"/>
    </row>
    <row r="3026" spans="4:7" ht="14.4" x14ac:dyDescent="0.3">
      <c r="D3026" s="262"/>
      <c r="G3026" s="262"/>
    </row>
    <row r="3027" spans="4:7" ht="14.4" x14ac:dyDescent="0.3">
      <c r="D3027" s="262"/>
      <c r="G3027" s="262"/>
    </row>
    <row r="3028" spans="4:7" ht="14.4" x14ac:dyDescent="0.3">
      <c r="D3028" s="262"/>
      <c r="G3028" s="262"/>
    </row>
    <row r="3029" spans="4:7" ht="14.4" x14ac:dyDescent="0.3">
      <c r="D3029" s="262"/>
      <c r="G3029" s="262"/>
    </row>
    <row r="3030" spans="4:7" ht="14.4" x14ac:dyDescent="0.3">
      <c r="D3030" s="262"/>
      <c r="G3030" s="262"/>
    </row>
    <row r="3031" spans="4:7" ht="14.4" x14ac:dyDescent="0.3">
      <c r="D3031" s="262"/>
      <c r="G3031" s="262"/>
    </row>
    <row r="3032" spans="4:7" ht="14.4" x14ac:dyDescent="0.3">
      <c r="D3032" s="262"/>
      <c r="G3032" s="262"/>
    </row>
    <row r="3033" spans="4:7" ht="14.4" x14ac:dyDescent="0.3">
      <c r="D3033" s="262"/>
      <c r="G3033" s="262"/>
    </row>
    <row r="3034" spans="4:7" ht="14.4" x14ac:dyDescent="0.3">
      <c r="D3034" s="262"/>
      <c r="G3034" s="262"/>
    </row>
    <row r="3035" spans="4:7" ht="14.4" x14ac:dyDescent="0.3">
      <c r="D3035" s="262"/>
      <c r="G3035" s="262"/>
    </row>
    <row r="3036" spans="4:7" ht="14.4" x14ac:dyDescent="0.3">
      <c r="D3036" s="262"/>
      <c r="G3036" s="262"/>
    </row>
    <row r="3037" spans="4:7" ht="14.4" x14ac:dyDescent="0.3">
      <c r="D3037" s="262"/>
      <c r="G3037" s="262"/>
    </row>
    <row r="3038" spans="4:7" ht="14.4" x14ac:dyDescent="0.3">
      <c r="D3038" s="262"/>
      <c r="G3038" s="262"/>
    </row>
    <row r="3039" spans="4:7" ht="14.4" x14ac:dyDescent="0.3">
      <c r="D3039" s="262"/>
      <c r="G3039" s="262"/>
    </row>
    <row r="3040" spans="4:7" ht="14.4" x14ac:dyDescent="0.3">
      <c r="D3040" s="262"/>
      <c r="G3040" s="262"/>
    </row>
    <row r="3041" spans="4:7" ht="14.4" x14ac:dyDescent="0.3">
      <c r="D3041" s="262"/>
      <c r="G3041" s="262"/>
    </row>
    <row r="3042" spans="4:7" ht="14.4" x14ac:dyDescent="0.3">
      <c r="D3042" s="262"/>
      <c r="G3042" s="262"/>
    </row>
    <row r="3043" spans="4:7" ht="14.4" x14ac:dyDescent="0.3">
      <c r="D3043" s="262"/>
      <c r="G3043" s="262"/>
    </row>
    <row r="3044" spans="4:7" ht="14.4" x14ac:dyDescent="0.3">
      <c r="D3044" s="262"/>
      <c r="G3044" s="262"/>
    </row>
    <row r="3045" spans="4:7" ht="14.4" x14ac:dyDescent="0.3">
      <c r="D3045" s="262"/>
      <c r="G3045" s="262"/>
    </row>
    <row r="3046" spans="4:7" ht="14.4" x14ac:dyDescent="0.3">
      <c r="D3046" s="262"/>
      <c r="G3046" s="262"/>
    </row>
    <row r="3047" spans="4:7" ht="14.4" x14ac:dyDescent="0.3">
      <c r="D3047" s="262"/>
      <c r="G3047" s="262"/>
    </row>
    <row r="3048" spans="4:7" ht="14.4" x14ac:dyDescent="0.3">
      <c r="D3048" s="262"/>
      <c r="G3048" s="262"/>
    </row>
    <row r="3049" spans="4:7" ht="14.4" x14ac:dyDescent="0.3">
      <c r="D3049" s="262"/>
      <c r="G3049" s="262"/>
    </row>
    <row r="3050" spans="4:7" ht="14.4" x14ac:dyDescent="0.3">
      <c r="D3050" s="262"/>
      <c r="G3050" s="262"/>
    </row>
    <row r="3051" spans="4:7" ht="14.4" x14ac:dyDescent="0.3">
      <c r="D3051" s="262"/>
      <c r="G3051" s="262"/>
    </row>
    <row r="3052" spans="4:7" ht="14.4" x14ac:dyDescent="0.3">
      <c r="D3052" s="262"/>
      <c r="G3052" s="262"/>
    </row>
    <row r="3053" spans="4:7" ht="14.4" x14ac:dyDescent="0.3">
      <c r="D3053" s="262"/>
      <c r="G3053" s="262"/>
    </row>
    <row r="3054" spans="4:7" ht="14.4" x14ac:dyDescent="0.3">
      <c r="D3054" s="262"/>
      <c r="G3054" s="262"/>
    </row>
    <row r="3055" spans="4:7" ht="14.4" x14ac:dyDescent="0.3">
      <c r="D3055" s="262"/>
      <c r="G3055" s="262"/>
    </row>
    <row r="3056" spans="4:7" ht="14.4" x14ac:dyDescent="0.3">
      <c r="D3056" s="262"/>
      <c r="G3056" s="262"/>
    </row>
    <row r="3057" spans="4:7" ht="14.4" x14ac:dyDescent="0.3">
      <c r="D3057" s="262"/>
      <c r="G3057" s="262"/>
    </row>
    <row r="3058" spans="4:7" ht="14.4" x14ac:dyDescent="0.3">
      <c r="D3058" s="262"/>
      <c r="G3058" s="262"/>
    </row>
    <row r="3059" spans="4:7" ht="14.4" x14ac:dyDescent="0.3">
      <c r="D3059" s="262"/>
      <c r="G3059" s="262"/>
    </row>
    <row r="3060" spans="4:7" ht="14.4" x14ac:dyDescent="0.3">
      <c r="D3060" s="262"/>
      <c r="G3060" s="262"/>
    </row>
    <row r="3061" spans="4:7" ht="14.4" x14ac:dyDescent="0.3">
      <c r="D3061" s="262"/>
      <c r="G3061" s="262"/>
    </row>
    <row r="3062" spans="4:7" ht="14.4" x14ac:dyDescent="0.3">
      <c r="D3062" s="262"/>
      <c r="G3062" s="262"/>
    </row>
    <row r="3063" spans="4:7" ht="14.4" x14ac:dyDescent="0.3">
      <c r="D3063" s="262"/>
      <c r="G3063" s="262"/>
    </row>
    <row r="3064" spans="4:7" ht="14.4" x14ac:dyDescent="0.3">
      <c r="D3064" s="262"/>
      <c r="G3064" s="262"/>
    </row>
    <row r="3065" spans="4:7" ht="14.4" x14ac:dyDescent="0.3">
      <c r="D3065" s="262"/>
      <c r="G3065" s="262"/>
    </row>
    <row r="3066" spans="4:7" ht="14.4" x14ac:dyDescent="0.3">
      <c r="D3066" s="262"/>
      <c r="G3066" s="262"/>
    </row>
    <row r="3067" spans="4:7" ht="14.4" x14ac:dyDescent="0.3">
      <c r="D3067" s="262"/>
      <c r="G3067" s="262"/>
    </row>
    <row r="3068" spans="4:7" ht="14.4" x14ac:dyDescent="0.3">
      <c r="D3068" s="262"/>
      <c r="G3068" s="262"/>
    </row>
    <row r="3069" spans="4:7" ht="14.4" x14ac:dyDescent="0.3">
      <c r="D3069" s="262"/>
      <c r="G3069" s="262"/>
    </row>
    <row r="3070" spans="4:7" ht="14.4" x14ac:dyDescent="0.3">
      <c r="D3070" s="262"/>
      <c r="G3070" s="262"/>
    </row>
    <row r="3071" spans="4:7" ht="14.4" x14ac:dyDescent="0.3">
      <c r="D3071" s="262"/>
      <c r="G3071" s="262"/>
    </row>
    <row r="3072" spans="4:7" ht="14.4" x14ac:dyDescent="0.3">
      <c r="D3072" s="262"/>
      <c r="G3072" s="262"/>
    </row>
    <row r="3073" spans="4:7" ht="14.4" x14ac:dyDescent="0.3">
      <c r="D3073" s="262"/>
      <c r="G3073" s="262"/>
    </row>
    <row r="3074" spans="4:7" ht="14.4" x14ac:dyDescent="0.3">
      <c r="D3074" s="262"/>
      <c r="G3074" s="262"/>
    </row>
    <row r="3075" spans="4:7" ht="14.4" x14ac:dyDescent="0.3">
      <c r="D3075" s="262"/>
      <c r="G3075" s="262"/>
    </row>
    <row r="3076" spans="4:7" ht="14.4" x14ac:dyDescent="0.3">
      <c r="D3076" s="262"/>
      <c r="G3076" s="262"/>
    </row>
    <row r="3077" spans="4:7" ht="14.4" x14ac:dyDescent="0.3">
      <c r="D3077" s="262"/>
      <c r="G3077" s="262"/>
    </row>
    <row r="3078" spans="4:7" ht="14.4" x14ac:dyDescent="0.3">
      <c r="D3078" s="262"/>
      <c r="G3078" s="262"/>
    </row>
    <row r="3079" spans="4:7" ht="14.4" x14ac:dyDescent="0.3">
      <c r="D3079" s="262"/>
      <c r="G3079" s="262"/>
    </row>
    <row r="3080" spans="4:7" ht="14.4" x14ac:dyDescent="0.3">
      <c r="D3080" s="262"/>
      <c r="G3080" s="262"/>
    </row>
    <row r="3081" spans="4:7" ht="14.4" x14ac:dyDescent="0.3">
      <c r="D3081" s="262"/>
      <c r="G3081" s="262"/>
    </row>
    <row r="3082" spans="4:7" ht="14.4" x14ac:dyDescent="0.3">
      <c r="D3082" s="262"/>
      <c r="G3082" s="262"/>
    </row>
    <row r="3083" spans="4:7" ht="14.4" x14ac:dyDescent="0.3">
      <c r="D3083" s="262"/>
      <c r="G3083" s="262"/>
    </row>
    <row r="3084" spans="4:7" ht="14.4" x14ac:dyDescent="0.3">
      <c r="D3084" s="262"/>
      <c r="G3084" s="262"/>
    </row>
    <row r="3085" spans="4:7" ht="14.4" x14ac:dyDescent="0.3">
      <c r="D3085" s="262"/>
      <c r="G3085" s="262"/>
    </row>
    <row r="3086" spans="4:7" ht="14.4" x14ac:dyDescent="0.3">
      <c r="D3086" s="262"/>
      <c r="G3086" s="262"/>
    </row>
    <row r="3087" spans="4:7" ht="14.4" x14ac:dyDescent="0.3">
      <c r="D3087" s="262"/>
      <c r="G3087" s="262"/>
    </row>
    <row r="3088" spans="4:7" ht="14.4" x14ac:dyDescent="0.3">
      <c r="D3088" s="262"/>
      <c r="G3088" s="262"/>
    </row>
    <row r="3089" spans="4:7" ht="14.4" x14ac:dyDescent="0.3">
      <c r="D3089" s="262"/>
      <c r="G3089" s="262"/>
    </row>
    <row r="3090" spans="4:7" ht="14.4" x14ac:dyDescent="0.3">
      <c r="D3090" s="262"/>
      <c r="G3090" s="262"/>
    </row>
    <row r="3091" spans="4:7" ht="14.4" x14ac:dyDescent="0.3">
      <c r="D3091" s="262"/>
      <c r="G3091" s="262"/>
    </row>
    <row r="3092" spans="4:7" ht="14.4" x14ac:dyDescent="0.3">
      <c r="D3092" s="262"/>
      <c r="G3092" s="262"/>
    </row>
    <row r="3093" spans="4:7" ht="14.4" x14ac:dyDescent="0.3">
      <c r="D3093" s="262"/>
      <c r="G3093" s="262"/>
    </row>
    <row r="3094" spans="4:7" ht="14.4" x14ac:dyDescent="0.3">
      <c r="D3094" s="262"/>
      <c r="G3094" s="262"/>
    </row>
    <row r="3095" spans="4:7" ht="14.4" x14ac:dyDescent="0.3">
      <c r="D3095" s="262"/>
      <c r="G3095" s="262"/>
    </row>
    <row r="3096" spans="4:7" ht="14.4" x14ac:dyDescent="0.3">
      <c r="D3096" s="262"/>
      <c r="G3096" s="262"/>
    </row>
    <row r="3097" spans="4:7" ht="14.4" x14ac:dyDescent="0.3">
      <c r="D3097" s="262"/>
      <c r="G3097" s="262"/>
    </row>
    <row r="3098" spans="4:7" ht="14.4" x14ac:dyDescent="0.3">
      <c r="D3098" s="262"/>
      <c r="G3098" s="262"/>
    </row>
    <row r="3099" spans="4:7" ht="14.4" x14ac:dyDescent="0.3">
      <c r="D3099" s="262"/>
      <c r="G3099" s="262"/>
    </row>
    <row r="3100" spans="4:7" ht="14.4" x14ac:dyDescent="0.3">
      <c r="D3100" s="262"/>
      <c r="G3100" s="262"/>
    </row>
    <row r="3101" spans="4:7" ht="14.4" x14ac:dyDescent="0.3">
      <c r="D3101" s="262"/>
      <c r="G3101" s="262"/>
    </row>
    <row r="3102" spans="4:7" ht="14.4" x14ac:dyDescent="0.3">
      <c r="D3102" s="262"/>
      <c r="G3102" s="262"/>
    </row>
    <row r="3103" spans="4:7" ht="14.4" x14ac:dyDescent="0.3">
      <c r="D3103" s="262"/>
      <c r="G3103" s="262"/>
    </row>
    <row r="3104" spans="4:7" ht="14.4" x14ac:dyDescent="0.3">
      <c r="D3104" s="262"/>
      <c r="G3104" s="262"/>
    </row>
    <row r="3105" spans="4:7" ht="14.4" x14ac:dyDescent="0.3">
      <c r="D3105" s="262"/>
      <c r="G3105" s="262"/>
    </row>
    <row r="3106" spans="4:7" ht="14.4" x14ac:dyDescent="0.3">
      <c r="D3106" s="262"/>
      <c r="G3106" s="262"/>
    </row>
    <row r="3107" spans="4:7" ht="14.4" x14ac:dyDescent="0.3">
      <c r="D3107" s="262"/>
      <c r="G3107" s="262"/>
    </row>
    <row r="3108" spans="4:7" ht="14.4" x14ac:dyDescent="0.3">
      <c r="D3108" s="262"/>
      <c r="G3108" s="262"/>
    </row>
    <row r="3109" spans="4:7" ht="14.4" x14ac:dyDescent="0.3">
      <c r="D3109" s="262"/>
      <c r="G3109" s="262"/>
    </row>
    <row r="3110" spans="4:7" ht="14.4" x14ac:dyDescent="0.3">
      <c r="D3110" s="262"/>
      <c r="G3110" s="262"/>
    </row>
    <row r="3111" spans="4:7" ht="14.4" x14ac:dyDescent="0.3">
      <c r="D3111" s="262"/>
      <c r="G3111" s="262"/>
    </row>
    <row r="3112" spans="4:7" ht="14.4" x14ac:dyDescent="0.3">
      <c r="D3112" s="262"/>
      <c r="G3112" s="262"/>
    </row>
    <row r="3113" spans="4:7" ht="14.4" x14ac:dyDescent="0.3">
      <c r="D3113" s="262"/>
      <c r="G3113" s="262"/>
    </row>
    <row r="3114" spans="4:7" ht="14.4" x14ac:dyDescent="0.3">
      <c r="D3114" s="262"/>
      <c r="G3114" s="262"/>
    </row>
    <row r="3115" spans="4:7" ht="14.4" x14ac:dyDescent="0.3">
      <c r="D3115" s="262"/>
      <c r="G3115" s="262"/>
    </row>
    <row r="3116" spans="4:7" ht="14.4" x14ac:dyDescent="0.3">
      <c r="D3116" s="262"/>
      <c r="G3116" s="262"/>
    </row>
    <row r="3117" spans="4:7" ht="14.4" x14ac:dyDescent="0.3">
      <c r="D3117" s="262"/>
      <c r="G3117" s="262"/>
    </row>
    <row r="3118" spans="4:7" ht="14.4" x14ac:dyDescent="0.3">
      <c r="D3118" s="262"/>
      <c r="G3118" s="262"/>
    </row>
    <row r="3119" spans="4:7" ht="14.4" x14ac:dyDescent="0.3">
      <c r="D3119" s="262"/>
      <c r="G3119" s="262"/>
    </row>
    <row r="3120" spans="4:7" ht="14.4" x14ac:dyDescent="0.3">
      <c r="D3120" s="262"/>
      <c r="G3120" s="262"/>
    </row>
    <row r="3121" spans="4:7" ht="14.4" x14ac:dyDescent="0.3">
      <c r="D3121" s="262"/>
      <c r="G3121" s="262"/>
    </row>
    <row r="3122" spans="4:7" ht="14.4" x14ac:dyDescent="0.3">
      <c r="D3122" s="262"/>
      <c r="G3122" s="262"/>
    </row>
    <row r="3123" spans="4:7" ht="14.4" x14ac:dyDescent="0.3">
      <c r="D3123" s="262"/>
      <c r="G3123" s="262"/>
    </row>
    <row r="3124" spans="4:7" ht="14.4" x14ac:dyDescent="0.3">
      <c r="D3124" s="262"/>
      <c r="G3124" s="262"/>
    </row>
    <row r="3125" spans="4:7" ht="14.4" x14ac:dyDescent="0.3">
      <c r="D3125" s="262"/>
      <c r="G3125" s="262"/>
    </row>
    <row r="3126" spans="4:7" ht="14.4" x14ac:dyDescent="0.3">
      <c r="D3126" s="262"/>
      <c r="G3126" s="262"/>
    </row>
    <row r="3127" spans="4:7" ht="14.4" x14ac:dyDescent="0.3">
      <c r="D3127" s="262"/>
      <c r="G3127" s="262"/>
    </row>
    <row r="3128" spans="4:7" ht="14.4" x14ac:dyDescent="0.3">
      <c r="D3128" s="262"/>
      <c r="G3128" s="262"/>
    </row>
    <row r="3129" spans="4:7" ht="14.4" x14ac:dyDescent="0.3">
      <c r="D3129" s="262"/>
      <c r="G3129" s="262"/>
    </row>
    <row r="3130" spans="4:7" ht="14.4" x14ac:dyDescent="0.3">
      <c r="D3130" s="262"/>
      <c r="G3130" s="262"/>
    </row>
    <row r="3131" spans="4:7" ht="14.4" x14ac:dyDescent="0.3">
      <c r="D3131" s="262"/>
      <c r="G3131" s="262"/>
    </row>
    <row r="3132" spans="4:7" ht="14.4" x14ac:dyDescent="0.3">
      <c r="D3132" s="262"/>
      <c r="G3132" s="262"/>
    </row>
    <row r="3133" spans="4:7" ht="14.4" x14ac:dyDescent="0.3">
      <c r="D3133" s="262"/>
      <c r="G3133" s="262"/>
    </row>
    <row r="3134" spans="4:7" ht="14.4" x14ac:dyDescent="0.3">
      <c r="D3134" s="262"/>
      <c r="G3134" s="262"/>
    </row>
    <row r="3135" spans="4:7" ht="14.4" x14ac:dyDescent="0.3">
      <c r="D3135" s="262"/>
      <c r="G3135" s="262"/>
    </row>
    <row r="3136" spans="4:7" ht="14.4" x14ac:dyDescent="0.3">
      <c r="D3136" s="262"/>
      <c r="G3136" s="262"/>
    </row>
    <row r="3137" spans="4:7" ht="14.4" x14ac:dyDescent="0.3">
      <c r="D3137" s="262"/>
      <c r="G3137" s="262"/>
    </row>
    <row r="3138" spans="4:7" ht="14.4" x14ac:dyDescent="0.3">
      <c r="D3138" s="262"/>
      <c r="G3138" s="262"/>
    </row>
    <row r="3139" spans="4:7" ht="14.4" x14ac:dyDescent="0.3">
      <c r="D3139" s="262"/>
      <c r="G3139" s="262"/>
    </row>
    <row r="3140" spans="4:7" ht="14.4" x14ac:dyDescent="0.3">
      <c r="D3140" s="262"/>
      <c r="G3140" s="262"/>
    </row>
    <row r="3141" spans="4:7" ht="14.4" x14ac:dyDescent="0.3">
      <c r="D3141" s="262"/>
      <c r="G3141" s="262"/>
    </row>
    <row r="3142" spans="4:7" ht="14.4" x14ac:dyDescent="0.3">
      <c r="D3142" s="262"/>
      <c r="G3142" s="262"/>
    </row>
    <row r="3143" spans="4:7" ht="14.4" x14ac:dyDescent="0.3">
      <c r="D3143" s="262"/>
      <c r="G3143" s="262"/>
    </row>
    <row r="3144" spans="4:7" ht="14.4" x14ac:dyDescent="0.3">
      <c r="D3144" s="262"/>
      <c r="G3144" s="262"/>
    </row>
    <row r="3145" spans="4:7" ht="14.4" x14ac:dyDescent="0.3">
      <c r="D3145" s="262"/>
      <c r="G3145" s="262"/>
    </row>
    <row r="3146" spans="4:7" ht="14.4" x14ac:dyDescent="0.3">
      <c r="D3146" s="262"/>
      <c r="G3146" s="262"/>
    </row>
    <row r="3147" spans="4:7" ht="14.4" x14ac:dyDescent="0.3">
      <c r="D3147" s="262"/>
      <c r="G3147" s="262"/>
    </row>
    <row r="3148" spans="4:7" ht="14.4" x14ac:dyDescent="0.3">
      <c r="D3148" s="262"/>
      <c r="G3148" s="262"/>
    </row>
    <row r="3149" spans="4:7" ht="14.4" x14ac:dyDescent="0.3">
      <c r="D3149" s="262"/>
      <c r="G3149" s="262"/>
    </row>
    <row r="3150" spans="4:7" ht="14.4" x14ac:dyDescent="0.3">
      <c r="D3150" s="262"/>
      <c r="G3150" s="262"/>
    </row>
    <row r="3151" spans="4:7" ht="14.4" x14ac:dyDescent="0.3">
      <c r="D3151" s="262"/>
      <c r="G3151" s="262"/>
    </row>
    <row r="3152" spans="4:7" ht="14.4" x14ac:dyDescent="0.3">
      <c r="D3152" s="262"/>
      <c r="G3152" s="262"/>
    </row>
    <row r="3153" spans="4:7" ht="14.4" x14ac:dyDescent="0.3">
      <c r="D3153" s="262"/>
      <c r="G3153" s="262"/>
    </row>
    <row r="3154" spans="4:7" ht="14.4" x14ac:dyDescent="0.3">
      <c r="D3154" s="262"/>
      <c r="G3154" s="262"/>
    </row>
    <row r="3155" spans="4:7" ht="14.4" x14ac:dyDescent="0.3">
      <c r="D3155" s="262"/>
      <c r="G3155" s="262"/>
    </row>
    <row r="3156" spans="4:7" ht="14.4" x14ac:dyDescent="0.3">
      <c r="D3156" s="262"/>
      <c r="G3156" s="262"/>
    </row>
    <row r="3157" spans="4:7" ht="14.4" x14ac:dyDescent="0.3">
      <c r="D3157" s="262"/>
      <c r="G3157" s="262"/>
    </row>
    <row r="3158" spans="4:7" ht="14.4" x14ac:dyDescent="0.3">
      <c r="D3158" s="262"/>
      <c r="G3158" s="262"/>
    </row>
    <row r="3159" spans="4:7" ht="14.4" x14ac:dyDescent="0.3">
      <c r="D3159" s="262"/>
      <c r="G3159" s="262"/>
    </row>
    <row r="3160" spans="4:7" ht="14.4" x14ac:dyDescent="0.3">
      <c r="D3160" s="262"/>
      <c r="G3160" s="262"/>
    </row>
    <row r="3161" spans="4:7" ht="14.4" x14ac:dyDescent="0.3">
      <c r="D3161" s="262"/>
      <c r="G3161" s="262"/>
    </row>
    <row r="3162" spans="4:7" ht="14.4" x14ac:dyDescent="0.3">
      <c r="D3162" s="262"/>
      <c r="G3162" s="262"/>
    </row>
    <row r="3163" spans="4:7" ht="14.4" x14ac:dyDescent="0.3">
      <c r="D3163" s="262"/>
      <c r="G3163" s="262"/>
    </row>
    <row r="3164" spans="4:7" ht="14.4" x14ac:dyDescent="0.3">
      <c r="D3164" s="262"/>
      <c r="G3164" s="262"/>
    </row>
    <row r="3165" spans="4:7" ht="14.4" x14ac:dyDescent="0.3">
      <c r="D3165" s="262"/>
      <c r="G3165" s="262"/>
    </row>
    <row r="3166" spans="4:7" ht="14.4" x14ac:dyDescent="0.3">
      <c r="D3166" s="262"/>
      <c r="G3166" s="262"/>
    </row>
    <row r="3167" spans="4:7" ht="14.4" x14ac:dyDescent="0.3">
      <c r="D3167" s="262"/>
      <c r="G3167" s="262"/>
    </row>
    <row r="3168" spans="4:7" ht="14.4" x14ac:dyDescent="0.3">
      <c r="D3168" s="262"/>
      <c r="G3168" s="262"/>
    </row>
    <row r="3169" spans="4:7" ht="14.4" x14ac:dyDescent="0.3">
      <c r="D3169" s="262"/>
      <c r="G3169" s="262"/>
    </row>
    <row r="3170" spans="4:7" ht="14.4" x14ac:dyDescent="0.3">
      <c r="D3170" s="262"/>
      <c r="G3170" s="262"/>
    </row>
    <row r="3171" spans="4:7" ht="14.4" x14ac:dyDescent="0.3">
      <c r="D3171" s="262"/>
      <c r="G3171" s="262"/>
    </row>
    <row r="3172" spans="4:7" ht="14.4" x14ac:dyDescent="0.3">
      <c r="D3172" s="262"/>
      <c r="G3172" s="262"/>
    </row>
    <row r="3173" spans="4:7" ht="14.4" x14ac:dyDescent="0.3">
      <c r="D3173" s="262"/>
      <c r="G3173" s="262"/>
    </row>
    <row r="3174" spans="4:7" ht="14.4" x14ac:dyDescent="0.3">
      <c r="D3174" s="262"/>
      <c r="G3174" s="262"/>
    </row>
    <row r="3175" spans="4:7" ht="14.4" x14ac:dyDescent="0.3">
      <c r="D3175" s="262"/>
      <c r="G3175" s="262"/>
    </row>
    <row r="3176" spans="4:7" ht="14.4" x14ac:dyDescent="0.3">
      <c r="D3176" s="262"/>
      <c r="G3176" s="262"/>
    </row>
    <row r="3177" spans="4:7" ht="14.4" x14ac:dyDescent="0.3">
      <c r="D3177" s="262"/>
      <c r="G3177" s="262"/>
    </row>
    <row r="3178" spans="4:7" ht="14.4" x14ac:dyDescent="0.3">
      <c r="D3178" s="262"/>
      <c r="G3178" s="262"/>
    </row>
    <row r="3179" spans="4:7" ht="14.4" x14ac:dyDescent="0.3">
      <c r="D3179" s="262"/>
      <c r="G3179" s="262"/>
    </row>
    <row r="3180" spans="4:7" ht="14.4" x14ac:dyDescent="0.3">
      <c r="D3180" s="262"/>
      <c r="G3180" s="262"/>
    </row>
    <row r="3181" spans="4:7" ht="14.4" x14ac:dyDescent="0.3">
      <c r="D3181" s="262"/>
      <c r="G3181" s="262"/>
    </row>
    <row r="3182" spans="4:7" ht="14.4" x14ac:dyDescent="0.3">
      <c r="D3182" s="262"/>
      <c r="G3182" s="262"/>
    </row>
    <row r="3183" spans="4:7" ht="14.4" x14ac:dyDescent="0.3">
      <c r="D3183" s="262"/>
      <c r="G3183" s="262"/>
    </row>
    <row r="3184" spans="4:7" ht="14.4" x14ac:dyDescent="0.3">
      <c r="D3184" s="262"/>
      <c r="G3184" s="262"/>
    </row>
    <row r="3185" spans="4:7" ht="14.4" x14ac:dyDescent="0.3">
      <c r="D3185" s="262"/>
      <c r="G3185" s="262"/>
    </row>
    <row r="3186" spans="4:7" ht="14.4" x14ac:dyDescent="0.3">
      <c r="D3186" s="262"/>
      <c r="G3186" s="262"/>
    </row>
    <row r="3187" spans="4:7" ht="14.4" x14ac:dyDescent="0.3">
      <c r="D3187" s="262"/>
      <c r="G3187" s="262"/>
    </row>
    <row r="3188" spans="4:7" ht="14.4" x14ac:dyDescent="0.3">
      <c r="D3188" s="262"/>
      <c r="G3188" s="262"/>
    </row>
    <row r="3189" spans="4:7" ht="14.4" x14ac:dyDescent="0.3">
      <c r="D3189" s="262"/>
      <c r="G3189" s="262"/>
    </row>
    <row r="3190" spans="4:7" ht="14.4" x14ac:dyDescent="0.3">
      <c r="D3190" s="262"/>
      <c r="G3190" s="262"/>
    </row>
    <row r="3191" spans="4:7" ht="14.4" x14ac:dyDescent="0.3">
      <c r="D3191" s="262"/>
      <c r="G3191" s="262"/>
    </row>
    <row r="3192" spans="4:7" ht="14.4" x14ac:dyDescent="0.3">
      <c r="D3192" s="262"/>
      <c r="G3192" s="262"/>
    </row>
    <row r="3193" spans="4:7" ht="14.4" x14ac:dyDescent="0.3">
      <c r="D3193" s="262"/>
      <c r="G3193" s="262"/>
    </row>
    <row r="3194" spans="4:7" ht="14.4" x14ac:dyDescent="0.3">
      <c r="D3194" s="262"/>
      <c r="G3194" s="262"/>
    </row>
    <row r="3195" spans="4:7" ht="14.4" x14ac:dyDescent="0.3">
      <c r="D3195" s="262"/>
      <c r="G3195" s="262"/>
    </row>
    <row r="3196" spans="4:7" ht="14.4" x14ac:dyDescent="0.3">
      <c r="D3196" s="262"/>
      <c r="G3196" s="262"/>
    </row>
    <row r="3197" spans="4:7" ht="14.4" x14ac:dyDescent="0.3">
      <c r="D3197" s="262"/>
      <c r="G3197" s="262"/>
    </row>
    <row r="3198" spans="4:7" ht="14.4" x14ac:dyDescent="0.3">
      <c r="D3198" s="262"/>
      <c r="G3198" s="262"/>
    </row>
    <row r="3199" spans="4:7" ht="14.4" x14ac:dyDescent="0.3">
      <c r="D3199" s="262"/>
      <c r="G3199" s="262"/>
    </row>
    <row r="3200" spans="4:7" ht="14.4" x14ac:dyDescent="0.3">
      <c r="D3200" s="262"/>
      <c r="G3200" s="262"/>
    </row>
    <row r="3201" spans="4:7" ht="14.4" x14ac:dyDescent="0.3">
      <c r="D3201" s="262"/>
      <c r="G3201" s="262"/>
    </row>
    <row r="3202" spans="4:7" ht="14.4" x14ac:dyDescent="0.3">
      <c r="D3202" s="262"/>
      <c r="G3202" s="262"/>
    </row>
    <row r="3203" spans="4:7" ht="14.4" x14ac:dyDescent="0.3">
      <c r="D3203" s="262"/>
      <c r="G3203" s="262"/>
    </row>
    <row r="3204" spans="4:7" ht="14.4" x14ac:dyDescent="0.3">
      <c r="D3204" s="262"/>
      <c r="G3204" s="262"/>
    </row>
    <row r="3205" spans="4:7" ht="14.4" x14ac:dyDescent="0.3">
      <c r="D3205" s="262"/>
      <c r="G3205" s="262"/>
    </row>
    <row r="3206" spans="4:7" ht="14.4" x14ac:dyDescent="0.3">
      <c r="D3206" s="262"/>
      <c r="G3206" s="262"/>
    </row>
    <row r="3207" spans="4:7" ht="14.4" x14ac:dyDescent="0.3">
      <c r="D3207" s="262"/>
      <c r="G3207" s="262"/>
    </row>
    <row r="3208" spans="4:7" ht="14.4" x14ac:dyDescent="0.3">
      <c r="D3208" s="262"/>
      <c r="G3208" s="262"/>
    </row>
    <row r="3209" spans="4:7" ht="14.4" x14ac:dyDescent="0.3">
      <c r="D3209" s="262"/>
      <c r="G3209" s="262"/>
    </row>
    <row r="3210" spans="4:7" ht="14.4" x14ac:dyDescent="0.3">
      <c r="D3210" s="262"/>
      <c r="G3210" s="262"/>
    </row>
    <row r="3211" spans="4:7" ht="14.4" x14ac:dyDescent="0.3">
      <c r="D3211" s="262"/>
      <c r="G3211" s="262"/>
    </row>
    <row r="3212" spans="4:7" ht="14.4" x14ac:dyDescent="0.3">
      <c r="D3212" s="262"/>
      <c r="G3212" s="262"/>
    </row>
    <row r="3213" spans="4:7" ht="14.4" x14ac:dyDescent="0.3">
      <c r="D3213" s="262"/>
      <c r="G3213" s="262"/>
    </row>
    <row r="3214" spans="4:7" ht="14.4" x14ac:dyDescent="0.3">
      <c r="D3214" s="262"/>
      <c r="G3214" s="262"/>
    </row>
    <row r="3215" spans="4:7" ht="14.4" x14ac:dyDescent="0.3">
      <c r="D3215" s="262"/>
      <c r="G3215" s="262"/>
    </row>
    <row r="3216" spans="4:7" ht="14.4" x14ac:dyDescent="0.3">
      <c r="D3216" s="262"/>
      <c r="G3216" s="262"/>
    </row>
    <row r="3217" spans="4:7" ht="14.4" x14ac:dyDescent="0.3">
      <c r="D3217" s="262"/>
      <c r="G3217" s="262"/>
    </row>
    <row r="3218" spans="4:7" ht="14.4" x14ac:dyDescent="0.3">
      <c r="D3218" s="262"/>
      <c r="G3218" s="262"/>
    </row>
    <row r="3219" spans="4:7" ht="14.4" x14ac:dyDescent="0.3">
      <c r="D3219" s="262"/>
      <c r="G3219" s="262"/>
    </row>
    <row r="3220" spans="4:7" ht="14.4" x14ac:dyDescent="0.3">
      <c r="D3220" s="262"/>
      <c r="G3220" s="262"/>
    </row>
    <row r="3221" spans="4:7" ht="14.4" x14ac:dyDescent="0.3">
      <c r="D3221" s="262"/>
      <c r="G3221" s="262"/>
    </row>
    <row r="3222" spans="4:7" ht="14.4" x14ac:dyDescent="0.3">
      <c r="D3222" s="262"/>
      <c r="G3222" s="262"/>
    </row>
    <row r="3223" spans="4:7" ht="14.4" x14ac:dyDescent="0.3">
      <c r="D3223" s="262"/>
      <c r="G3223" s="262"/>
    </row>
    <row r="3224" spans="4:7" ht="14.4" x14ac:dyDescent="0.3">
      <c r="D3224" s="262"/>
      <c r="G3224" s="262"/>
    </row>
    <row r="3225" spans="4:7" ht="14.4" x14ac:dyDescent="0.3">
      <c r="D3225" s="262"/>
      <c r="G3225" s="262"/>
    </row>
    <row r="3226" spans="4:7" ht="14.4" x14ac:dyDescent="0.3">
      <c r="D3226" s="262"/>
      <c r="G3226" s="262"/>
    </row>
    <row r="3227" spans="4:7" ht="14.4" x14ac:dyDescent="0.3">
      <c r="D3227" s="262"/>
      <c r="G3227" s="262"/>
    </row>
    <row r="3228" spans="4:7" ht="14.4" x14ac:dyDescent="0.3">
      <c r="D3228" s="262"/>
      <c r="G3228" s="262"/>
    </row>
    <row r="3229" spans="4:7" ht="14.4" x14ac:dyDescent="0.3">
      <c r="D3229" s="262"/>
      <c r="G3229" s="262"/>
    </row>
    <row r="3230" spans="4:7" ht="14.4" x14ac:dyDescent="0.3">
      <c r="D3230" s="262"/>
      <c r="G3230" s="262"/>
    </row>
    <row r="3231" spans="4:7" ht="14.4" x14ac:dyDescent="0.3">
      <c r="D3231" s="262"/>
      <c r="G3231" s="262"/>
    </row>
    <row r="3232" spans="4:7" ht="14.4" x14ac:dyDescent="0.3">
      <c r="D3232" s="262"/>
      <c r="G3232" s="262"/>
    </row>
    <row r="3233" spans="4:7" ht="14.4" x14ac:dyDescent="0.3">
      <c r="D3233" s="262"/>
      <c r="G3233" s="262"/>
    </row>
    <row r="3234" spans="4:7" ht="14.4" x14ac:dyDescent="0.3">
      <c r="D3234" s="262"/>
      <c r="G3234" s="262"/>
    </row>
    <row r="3235" spans="4:7" ht="14.4" x14ac:dyDescent="0.3">
      <c r="D3235" s="262"/>
      <c r="G3235" s="262"/>
    </row>
    <row r="3236" spans="4:7" ht="14.4" x14ac:dyDescent="0.3">
      <c r="D3236" s="262"/>
      <c r="G3236" s="262"/>
    </row>
    <row r="3237" spans="4:7" ht="14.4" x14ac:dyDescent="0.3">
      <c r="D3237" s="262"/>
      <c r="G3237" s="262"/>
    </row>
    <row r="3238" spans="4:7" ht="14.4" x14ac:dyDescent="0.3">
      <c r="D3238" s="262"/>
      <c r="G3238" s="262"/>
    </row>
    <row r="3239" spans="4:7" ht="14.4" x14ac:dyDescent="0.3">
      <c r="D3239" s="262"/>
      <c r="G3239" s="262"/>
    </row>
    <row r="3240" spans="4:7" ht="14.4" x14ac:dyDescent="0.3">
      <c r="D3240" s="262"/>
      <c r="G3240" s="262"/>
    </row>
    <row r="3241" spans="4:7" ht="14.4" x14ac:dyDescent="0.3">
      <c r="D3241" s="262"/>
      <c r="G3241" s="262"/>
    </row>
    <row r="3242" spans="4:7" ht="14.4" x14ac:dyDescent="0.3">
      <c r="D3242" s="262"/>
      <c r="G3242" s="262"/>
    </row>
    <row r="3243" spans="4:7" ht="14.4" x14ac:dyDescent="0.3">
      <c r="D3243" s="262"/>
      <c r="G3243" s="262"/>
    </row>
    <row r="3244" spans="4:7" ht="14.4" x14ac:dyDescent="0.3">
      <c r="D3244" s="262"/>
      <c r="G3244" s="262"/>
    </row>
    <row r="3245" spans="4:7" ht="14.4" x14ac:dyDescent="0.3">
      <c r="D3245" s="262"/>
      <c r="G3245" s="262"/>
    </row>
    <row r="3246" spans="4:7" ht="14.4" x14ac:dyDescent="0.3">
      <c r="D3246" s="262"/>
      <c r="G3246" s="262"/>
    </row>
    <row r="3247" spans="4:7" ht="14.4" x14ac:dyDescent="0.3">
      <c r="D3247" s="262"/>
      <c r="G3247" s="262"/>
    </row>
    <row r="3248" spans="4:7" ht="14.4" x14ac:dyDescent="0.3">
      <c r="D3248" s="262"/>
      <c r="G3248" s="262"/>
    </row>
    <row r="3249" spans="4:7" ht="14.4" x14ac:dyDescent="0.3">
      <c r="D3249" s="262"/>
      <c r="G3249" s="262"/>
    </row>
    <row r="3250" spans="4:7" ht="14.4" x14ac:dyDescent="0.3">
      <c r="D3250" s="262"/>
      <c r="G3250" s="262"/>
    </row>
    <row r="3251" spans="4:7" ht="14.4" x14ac:dyDescent="0.3">
      <c r="D3251" s="262"/>
      <c r="G3251" s="262"/>
    </row>
    <row r="3252" spans="4:7" ht="14.4" x14ac:dyDescent="0.3">
      <c r="D3252" s="262"/>
      <c r="G3252" s="262"/>
    </row>
    <row r="3253" spans="4:7" ht="14.4" x14ac:dyDescent="0.3">
      <c r="D3253" s="262"/>
      <c r="G3253" s="262"/>
    </row>
    <row r="3254" spans="4:7" ht="14.4" x14ac:dyDescent="0.3">
      <c r="D3254" s="262"/>
      <c r="G3254" s="262"/>
    </row>
    <row r="3255" spans="4:7" ht="14.4" x14ac:dyDescent="0.3">
      <c r="D3255" s="262"/>
      <c r="G3255" s="262"/>
    </row>
    <row r="3256" spans="4:7" ht="14.4" x14ac:dyDescent="0.3">
      <c r="D3256" s="262"/>
      <c r="G3256" s="262"/>
    </row>
    <row r="3257" spans="4:7" ht="14.4" x14ac:dyDescent="0.3">
      <c r="D3257" s="262"/>
      <c r="G3257" s="262"/>
    </row>
    <row r="3258" spans="4:7" ht="14.4" x14ac:dyDescent="0.3">
      <c r="D3258" s="262"/>
      <c r="G3258" s="262"/>
    </row>
    <row r="3259" spans="4:7" ht="14.4" x14ac:dyDescent="0.3">
      <c r="D3259" s="262"/>
      <c r="G3259" s="262"/>
    </row>
    <row r="3260" spans="4:7" ht="14.4" x14ac:dyDescent="0.3">
      <c r="D3260" s="262"/>
      <c r="G3260" s="262"/>
    </row>
    <row r="3261" spans="4:7" ht="14.4" x14ac:dyDescent="0.3">
      <c r="D3261" s="262"/>
      <c r="G3261" s="262"/>
    </row>
    <row r="3262" spans="4:7" ht="14.4" x14ac:dyDescent="0.3">
      <c r="D3262" s="262"/>
      <c r="G3262" s="262"/>
    </row>
    <row r="3263" spans="4:7" ht="14.4" x14ac:dyDescent="0.3">
      <c r="D3263" s="262"/>
      <c r="G3263" s="262"/>
    </row>
    <row r="3264" spans="4:7" ht="14.4" x14ac:dyDescent="0.3">
      <c r="D3264" s="262"/>
      <c r="G3264" s="262"/>
    </row>
    <row r="3265" spans="4:7" ht="14.4" x14ac:dyDescent="0.3">
      <c r="D3265" s="262"/>
      <c r="G3265" s="262"/>
    </row>
    <row r="3266" spans="4:7" ht="14.4" x14ac:dyDescent="0.3">
      <c r="D3266" s="262"/>
      <c r="G3266" s="262"/>
    </row>
    <row r="3267" spans="4:7" ht="14.4" x14ac:dyDescent="0.3">
      <c r="D3267" s="262"/>
      <c r="G3267" s="262"/>
    </row>
    <row r="3268" spans="4:7" ht="14.4" x14ac:dyDescent="0.3">
      <c r="D3268" s="262"/>
      <c r="G3268" s="262"/>
    </row>
    <row r="3269" spans="4:7" ht="14.4" x14ac:dyDescent="0.3">
      <c r="D3269" s="262"/>
      <c r="G3269" s="262"/>
    </row>
    <row r="3270" spans="4:7" ht="14.4" x14ac:dyDescent="0.3">
      <c r="D3270" s="262"/>
      <c r="G3270" s="262"/>
    </row>
    <row r="3271" spans="4:7" ht="14.4" x14ac:dyDescent="0.3">
      <c r="D3271" s="262"/>
      <c r="G3271" s="262"/>
    </row>
    <row r="3272" spans="4:7" ht="14.4" x14ac:dyDescent="0.3">
      <c r="D3272" s="262"/>
      <c r="G3272" s="262"/>
    </row>
    <row r="3273" spans="4:7" ht="14.4" x14ac:dyDescent="0.3">
      <c r="D3273" s="262"/>
      <c r="G3273" s="262"/>
    </row>
    <row r="3274" spans="4:7" ht="14.4" x14ac:dyDescent="0.3">
      <c r="D3274" s="262"/>
      <c r="G3274" s="262"/>
    </row>
    <row r="3275" spans="4:7" ht="14.4" x14ac:dyDescent="0.3">
      <c r="D3275" s="262"/>
      <c r="G3275" s="262"/>
    </row>
    <row r="3276" spans="4:7" ht="14.4" x14ac:dyDescent="0.3">
      <c r="D3276" s="262"/>
      <c r="G3276" s="262"/>
    </row>
    <row r="3277" spans="4:7" ht="14.4" x14ac:dyDescent="0.3">
      <c r="D3277" s="262"/>
      <c r="G3277" s="262"/>
    </row>
    <row r="3278" spans="4:7" ht="14.4" x14ac:dyDescent="0.3">
      <c r="D3278" s="262"/>
      <c r="G3278" s="262"/>
    </row>
    <row r="3279" spans="4:7" ht="14.4" x14ac:dyDescent="0.3">
      <c r="D3279" s="262"/>
      <c r="G3279" s="262"/>
    </row>
    <row r="3280" spans="4:7" ht="14.4" x14ac:dyDescent="0.3">
      <c r="D3280" s="262"/>
      <c r="G3280" s="262"/>
    </row>
    <row r="3281" spans="4:7" ht="14.4" x14ac:dyDescent="0.3">
      <c r="D3281" s="262"/>
      <c r="G3281" s="262"/>
    </row>
    <row r="3282" spans="4:7" ht="14.4" x14ac:dyDescent="0.3">
      <c r="D3282" s="262"/>
      <c r="G3282" s="262"/>
    </row>
    <row r="3283" spans="4:7" ht="14.4" x14ac:dyDescent="0.3">
      <c r="D3283" s="262"/>
      <c r="G3283" s="262"/>
    </row>
    <row r="3284" spans="4:7" ht="14.4" x14ac:dyDescent="0.3">
      <c r="D3284" s="262"/>
      <c r="G3284" s="262"/>
    </row>
    <row r="3285" spans="4:7" ht="14.4" x14ac:dyDescent="0.3">
      <c r="D3285" s="262"/>
      <c r="G3285" s="262"/>
    </row>
    <row r="3286" spans="4:7" ht="14.4" x14ac:dyDescent="0.3">
      <c r="D3286" s="262"/>
      <c r="G3286" s="262"/>
    </row>
    <row r="3287" spans="4:7" ht="14.4" x14ac:dyDescent="0.3">
      <c r="D3287" s="262"/>
      <c r="G3287" s="262"/>
    </row>
    <row r="3288" spans="4:7" ht="14.4" x14ac:dyDescent="0.3">
      <c r="D3288" s="262"/>
      <c r="G3288" s="262"/>
    </row>
    <row r="3289" spans="4:7" ht="14.4" x14ac:dyDescent="0.3">
      <c r="D3289" s="262"/>
      <c r="G3289" s="262"/>
    </row>
    <row r="3290" spans="4:7" ht="14.4" x14ac:dyDescent="0.3">
      <c r="D3290" s="262"/>
      <c r="G3290" s="262"/>
    </row>
    <row r="3291" spans="4:7" ht="14.4" x14ac:dyDescent="0.3">
      <c r="D3291" s="262"/>
      <c r="G3291" s="262"/>
    </row>
    <row r="3292" spans="4:7" ht="14.4" x14ac:dyDescent="0.3">
      <c r="D3292" s="262"/>
      <c r="G3292" s="262"/>
    </row>
    <row r="3293" spans="4:7" ht="14.4" x14ac:dyDescent="0.3">
      <c r="D3293" s="262"/>
      <c r="G3293" s="262"/>
    </row>
    <row r="3294" spans="4:7" ht="14.4" x14ac:dyDescent="0.3">
      <c r="D3294" s="262"/>
      <c r="G3294" s="262"/>
    </row>
    <row r="3295" spans="4:7" ht="14.4" x14ac:dyDescent="0.3">
      <c r="D3295" s="262"/>
      <c r="G3295" s="262"/>
    </row>
    <row r="3296" spans="4:7" ht="14.4" x14ac:dyDescent="0.3">
      <c r="D3296" s="262"/>
      <c r="G3296" s="262"/>
    </row>
    <row r="3297" spans="4:7" ht="14.4" x14ac:dyDescent="0.3">
      <c r="D3297" s="262"/>
      <c r="G3297" s="262"/>
    </row>
    <row r="3298" spans="4:7" ht="14.4" x14ac:dyDescent="0.3">
      <c r="D3298" s="262"/>
      <c r="G3298" s="262"/>
    </row>
    <row r="3299" spans="4:7" ht="14.4" x14ac:dyDescent="0.3">
      <c r="D3299" s="262"/>
      <c r="G3299" s="262"/>
    </row>
    <row r="3300" spans="4:7" ht="14.4" x14ac:dyDescent="0.3">
      <c r="D3300" s="262"/>
      <c r="G3300" s="262"/>
    </row>
    <row r="3301" spans="4:7" ht="14.4" x14ac:dyDescent="0.3">
      <c r="D3301" s="262"/>
      <c r="G3301" s="262"/>
    </row>
    <row r="3302" spans="4:7" ht="14.4" x14ac:dyDescent="0.3">
      <c r="D3302" s="262"/>
      <c r="G3302" s="262"/>
    </row>
    <row r="3303" spans="4:7" ht="14.4" x14ac:dyDescent="0.3">
      <c r="D3303" s="262"/>
      <c r="G3303" s="262"/>
    </row>
    <row r="3304" spans="4:7" ht="14.4" x14ac:dyDescent="0.3">
      <c r="D3304" s="262"/>
      <c r="G3304" s="262"/>
    </row>
    <row r="3305" spans="4:7" ht="14.4" x14ac:dyDescent="0.3">
      <c r="D3305" s="262"/>
      <c r="G3305" s="262"/>
    </row>
    <row r="3306" spans="4:7" ht="14.4" x14ac:dyDescent="0.3">
      <c r="D3306" s="262"/>
      <c r="G3306" s="262"/>
    </row>
    <row r="3307" spans="4:7" ht="14.4" x14ac:dyDescent="0.3">
      <c r="D3307" s="262"/>
      <c r="G3307" s="262"/>
    </row>
    <row r="3308" spans="4:7" ht="14.4" x14ac:dyDescent="0.3">
      <c r="D3308" s="262"/>
      <c r="G3308" s="262"/>
    </row>
    <row r="3309" spans="4:7" ht="14.4" x14ac:dyDescent="0.3">
      <c r="D3309" s="262"/>
      <c r="G3309" s="262"/>
    </row>
    <row r="3310" spans="4:7" ht="14.4" x14ac:dyDescent="0.3">
      <c r="D3310" s="262"/>
      <c r="G3310" s="262"/>
    </row>
    <row r="3311" spans="4:7" ht="14.4" x14ac:dyDescent="0.3">
      <c r="D3311" s="262"/>
      <c r="G3311" s="262"/>
    </row>
    <row r="3312" spans="4:7" ht="14.4" x14ac:dyDescent="0.3">
      <c r="D3312" s="262"/>
      <c r="G3312" s="262"/>
    </row>
    <row r="3313" spans="4:7" ht="14.4" x14ac:dyDescent="0.3">
      <c r="D3313" s="262"/>
      <c r="G3313" s="262"/>
    </row>
    <row r="3314" spans="4:7" ht="14.4" x14ac:dyDescent="0.3">
      <c r="D3314" s="262"/>
      <c r="G3314" s="262"/>
    </row>
    <row r="3315" spans="4:7" ht="14.4" x14ac:dyDescent="0.3">
      <c r="D3315" s="262"/>
      <c r="G3315" s="262"/>
    </row>
    <row r="3316" spans="4:7" ht="14.4" x14ac:dyDescent="0.3">
      <c r="D3316" s="262"/>
      <c r="G3316" s="262"/>
    </row>
    <row r="3317" spans="4:7" ht="14.4" x14ac:dyDescent="0.3">
      <c r="D3317" s="262"/>
      <c r="G3317" s="262"/>
    </row>
    <row r="3318" spans="4:7" ht="14.4" x14ac:dyDescent="0.3">
      <c r="D3318" s="262"/>
      <c r="G3318" s="262"/>
    </row>
    <row r="3319" spans="4:7" ht="14.4" x14ac:dyDescent="0.3">
      <c r="D3319" s="262"/>
      <c r="G3319" s="262"/>
    </row>
    <row r="3320" spans="4:7" ht="14.4" x14ac:dyDescent="0.3">
      <c r="D3320" s="262"/>
      <c r="G3320" s="262"/>
    </row>
    <row r="3321" spans="4:7" ht="14.4" x14ac:dyDescent="0.3">
      <c r="D3321" s="262"/>
      <c r="G3321" s="262"/>
    </row>
    <row r="3322" spans="4:7" ht="14.4" x14ac:dyDescent="0.3">
      <c r="D3322" s="262"/>
      <c r="G3322" s="262"/>
    </row>
    <row r="3323" spans="4:7" ht="14.4" x14ac:dyDescent="0.3">
      <c r="D3323" s="262"/>
      <c r="G3323" s="262"/>
    </row>
    <row r="3324" spans="4:7" ht="14.4" x14ac:dyDescent="0.3">
      <c r="D3324" s="262"/>
      <c r="G3324" s="262"/>
    </row>
    <row r="3325" spans="4:7" ht="14.4" x14ac:dyDescent="0.3">
      <c r="D3325" s="262"/>
      <c r="G3325" s="262"/>
    </row>
    <row r="3326" spans="4:7" ht="14.4" x14ac:dyDescent="0.3">
      <c r="D3326" s="262"/>
      <c r="G3326" s="262"/>
    </row>
    <row r="3327" spans="4:7" ht="14.4" x14ac:dyDescent="0.3">
      <c r="D3327" s="262"/>
      <c r="G3327" s="262"/>
    </row>
    <row r="3328" spans="4:7" ht="14.4" x14ac:dyDescent="0.3">
      <c r="D3328" s="262"/>
      <c r="G3328" s="262"/>
    </row>
    <row r="3329" spans="4:7" ht="14.4" x14ac:dyDescent="0.3">
      <c r="D3329" s="262"/>
      <c r="G3329" s="262"/>
    </row>
    <row r="3330" spans="4:7" ht="14.4" x14ac:dyDescent="0.3">
      <c r="D3330" s="262"/>
      <c r="G3330" s="262"/>
    </row>
    <row r="3331" spans="4:7" ht="14.4" x14ac:dyDescent="0.3">
      <c r="D3331" s="262"/>
      <c r="G3331" s="262"/>
    </row>
    <row r="3332" spans="4:7" ht="14.4" x14ac:dyDescent="0.3">
      <c r="D3332" s="262"/>
      <c r="G3332" s="262"/>
    </row>
    <row r="3333" spans="4:7" ht="14.4" x14ac:dyDescent="0.3">
      <c r="D3333" s="262"/>
      <c r="G3333" s="262"/>
    </row>
    <row r="3334" spans="4:7" ht="14.4" x14ac:dyDescent="0.3">
      <c r="D3334" s="262"/>
      <c r="G3334" s="262"/>
    </row>
    <row r="3335" spans="4:7" ht="14.4" x14ac:dyDescent="0.3">
      <c r="D3335" s="262"/>
      <c r="G3335" s="262"/>
    </row>
    <row r="3336" spans="4:7" ht="14.4" x14ac:dyDescent="0.3">
      <c r="D3336" s="262"/>
      <c r="G3336" s="262"/>
    </row>
    <row r="3337" spans="4:7" ht="14.4" x14ac:dyDescent="0.3">
      <c r="D3337" s="262"/>
      <c r="G3337" s="262"/>
    </row>
    <row r="3338" spans="4:7" ht="14.4" x14ac:dyDescent="0.3">
      <c r="D3338" s="262"/>
      <c r="G3338" s="262"/>
    </row>
    <row r="3339" spans="4:7" ht="14.4" x14ac:dyDescent="0.3">
      <c r="D3339" s="262"/>
      <c r="G3339" s="262"/>
    </row>
    <row r="3340" spans="4:7" ht="14.4" x14ac:dyDescent="0.3">
      <c r="D3340" s="262"/>
      <c r="G3340" s="262"/>
    </row>
    <row r="3341" spans="4:7" ht="14.4" x14ac:dyDescent="0.3">
      <c r="D3341" s="262"/>
      <c r="G3341" s="262"/>
    </row>
    <row r="3342" spans="4:7" ht="14.4" x14ac:dyDescent="0.3">
      <c r="D3342" s="262"/>
      <c r="G3342" s="262"/>
    </row>
    <row r="3343" spans="4:7" ht="14.4" x14ac:dyDescent="0.3">
      <c r="D3343" s="262"/>
      <c r="G3343" s="262"/>
    </row>
    <row r="3344" spans="4:7" ht="14.4" x14ac:dyDescent="0.3">
      <c r="D3344" s="262"/>
      <c r="G3344" s="262"/>
    </row>
    <row r="3345" spans="4:7" ht="14.4" x14ac:dyDescent="0.3">
      <c r="D3345" s="262"/>
      <c r="G3345" s="262"/>
    </row>
    <row r="3346" spans="4:7" ht="14.4" x14ac:dyDescent="0.3">
      <c r="D3346" s="262"/>
      <c r="G3346" s="262"/>
    </row>
    <row r="3347" spans="4:7" ht="14.4" x14ac:dyDescent="0.3">
      <c r="D3347" s="262"/>
      <c r="G3347" s="262"/>
    </row>
    <row r="3348" spans="4:7" ht="14.4" x14ac:dyDescent="0.3">
      <c r="D3348" s="262"/>
      <c r="G3348" s="262"/>
    </row>
    <row r="3349" spans="4:7" ht="14.4" x14ac:dyDescent="0.3">
      <c r="D3349" s="262"/>
      <c r="G3349" s="262"/>
    </row>
    <row r="3350" spans="4:7" ht="14.4" x14ac:dyDescent="0.3">
      <c r="D3350" s="262"/>
      <c r="G3350" s="262"/>
    </row>
    <row r="3351" spans="4:7" ht="14.4" x14ac:dyDescent="0.3">
      <c r="D3351" s="262"/>
      <c r="G3351" s="262"/>
    </row>
    <row r="3352" spans="4:7" ht="14.4" x14ac:dyDescent="0.3">
      <c r="D3352" s="262"/>
      <c r="G3352" s="262"/>
    </row>
    <row r="3353" spans="4:7" ht="14.4" x14ac:dyDescent="0.3">
      <c r="D3353" s="262"/>
      <c r="G3353" s="262"/>
    </row>
    <row r="3354" spans="4:7" ht="14.4" x14ac:dyDescent="0.3">
      <c r="D3354" s="262"/>
      <c r="G3354" s="262"/>
    </row>
    <row r="3355" spans="4:7" ht="14.4" x14ac:dyDescent="0.3">
      <c r="D3355" s="262"/>
      <c r="G3355" s="262"/>
    </row>
    <row r="3356" spans="4:7" ht="14.4" x14ac:dyDescent="0.3">
      <c r="D3356" s="262"/>
      <c r="G3356" s="262"/>
    </row>
    <row r="3357" spans="4:7" ht="14.4" x14ac:dyDescent="0.3">
      <c r="D3357" s="262"/>
      <c r="G3357" s="262"/>
    </row>
    <row r="3358" spans="4:7" ht="14.4" x14ac:dyDescent="0.3">
      <c r="D3358" s="262"/>
      <c r="G3358" s="262"/>
    </row>
    <row r="3359" spans="4:7" ht="14.4" x14ac:dyDescent="0.3">
      <c r="D3359" s="262"/>
      <c r="G3359" s="262"/>
    </row>
    <row r="3360" spans="4:7" ht="14.4" x14ac:dyDescent="0.3">
      <c r="D3360" s="262"/>
      <c r="G3360" s="262"/>
    </row>
    <row r="3361" spans="4:7" ht="14.4" x14ac:dyDescent="0.3">
      <c r="D3361" s="262"/>
      <c r="G3361" s="262"/>
    </row>
    <row r="3362" spans="4:7" ht="14.4" x14ac:dyDescent="0.3">
      <c r="D3362" s="262"/>
      <c r="G3362" s="262"/>
    </row>
    <row r="3363" spans="4:7" ht="14.4" x14ac:dyDescent="0.3">
      <c r="D3363" s="262"/>
      <c r="G3363" s="262"/>
    </row>
    <row r="3364" spans="4:7" ht="14.4" x14ac:dyDescent="0.3">
      <c r="D3364" s="262"/>
      <c r="G3364" s="262"/>
    </row>
    <row r="3365" spans="4:7" ht="14.4" x14ac:dyDescent="0.3">
      <c r="D3365" s="262"/>
      <c r="G3365" s="262"/>
    </row>
    <row r="3366" spans="4:7" ht="14.4" x14ac:dyDescent="0.3">
      <c r="D3366" s="262"/>
      <c r="G3366" s="262"/>
    </row>
    <row r="3367" spans="4:7" ht="14.4" x14ac:dyDescent="0.3">
      <c r="D3367" s="262"/>
      <c r="G3367" s="262"/>
    </row>
    <row r="3368" spans="4:7" ht="14.4" x14ac:dyDescent="0.3">
      <c r="D3368" s="262"/>
      <c r="G3368" s="262"/>
    </row>
    <row r="3369" spans="4:7" ht="14.4" x14ac:dyDescent="0.3">
      <c r="D3369" s="262"/>
      <c r="G3369" s="262"/>
    </row>
    <row r="3370" spans="4:7" ht="14.4" x14ac:dyDescent="0.3">
      <c r="D3370" s="262"/>
      <c r="G3370" s="262"/>
    </row>
    <row r="3371" spans="4:7" ht="14.4" x14ac:dyDescent="0.3">
      <c r="D3371" s="262"/>
      <c r="G3371" s="262"/>
    </row>
    <row r="3372" spans="4:7" ht="14.4" x14ac:dyDescent="0.3">
      <c r="D3372" s="262"/>
      <c r="G3372" s="262"/>
    </row>
    <row r="3373" spans="4:7" ht="14.4" x14ac:dyDescent="0.3">
      <c r="D3373" s="262"/>
      <c r="G3373" s="262"/>
    </row>
    <row r="3374" spans="4:7" ht="14.4" x14ac:dyDescent="0.3">
      <c r="D3374" s="262"/>
      <c r="G3374" s="262"/>
    </row>
    <row r="3375" spans="4:7" ht="14.4" x14ac:dyDescent="0.3">
      <c r="D3375" s="262"/>
      <c r="G3375" s="262"/>
    </row>
    <row r="3376" spans="4:7" ht="14.4" x14ac:dyDescent="0.3">
      <c r="D3376" s="262"/>
      <c r="G3376" s="262"/>
    </row>
    <row r="3377" spans="4:7" ht="14.4" x14ac:dyDescent="0.3">
      <c r="D3377" s="262"/>
      <c r="G3377" s="262"/>
    </row>
    <row r="3378" spans="4:7" ht="14.4" x14ac:dyDescent="0.3">
      <c r="D3378" s="262"/>
      <c r="G3378" s="262"/>
    </row>
    <row r="3379" spans="4:7" ht="14.4" x14ac:dyDescent="0.3">
      <c r="D3379" s="262"/>
      <c r="G3379" s="262"/>
    </row>
    <row r="3380" spans="4:7" ht="14.4" x14ac:dyDescent="0.3">
      <c r="D3380" s="262"/>
      <c r="G3380" s="262"/>
    </row>
    <row r="3381" spans="4:7" ht="14.4" x14ac:dyDescent="0.3">
      <c r="D3381" s="262"/>
      <c r="G3381" s="262"/>
    </row>
    <row r="3382" spans="4:7" ht="14.4" x14ac:dyDescent="0.3">
      <c r="D3382" s="262"/>
      <c r="G3382" s="262"/>
    </row>
    <row r="3383" spans="4:7" ht="14.4" x14ac:dyDescent="0.3">
      <c r="D3383" s="262"/>
      <c r="G3383" s="262"/>
    </row>
    <row r="3384" spans="4:7" ht="14.4" x14ac:dyDescent="0.3">
      <c r="D3384" s="262"/>
      <c r="G3384" s="262"/>
    </row>
    <row r="3385" spans="4:7" ht="14.4" x14ac:dyDescent="0.3">
      <c r="D3385" s="262"/>
      <c r="G3385" s="262"/>
    </row>
    <row r="3386" spans="4:7" ht="14.4" x14ac:dyDescent="0.3">
      <c r="D3386" s="262"/>
      <c r="G3386" s="262"/>
    </row>
    <row r="3387" spans="4:7" ht="14.4" x14ac:dyDescent="0.3">
      <c r="D3387" s="262"/>
      <c r="G3387" s="262"/>
    </row>
    <row r="3388" spans="4:7" ht="14.4" x14ac:dyDescent="0.3">
      <c r="D3388" s="262"/>
      <c r="G3388" s="262"/>
    </row>
    <row r="3389" spans="4:7" ht="14.4" x14ac:dyDescent="0.3">
      <c r="D3389" s="262"/>
      <c r="G3389" s="262"/>
    </row>
    <row r="3390" spans="4:7" ht="14.4" x14ac:dyDescent="0.3">
      <c r="D3390" s="262"/>
      <c r="G3390" s="262"/>
    </row>
    <row r="3391" spans="4:7" ht="14.4" x14ac:dyDescent="0.3">
      <c r="D3391" s="262"/>
      <c r="G3391" s="262"/>
    </row>
    <row r="3392" spans="4:7" ht="14.4" x14ac:dyDescent="0.3">
      <c r="D3392" s="262"/>
      <c r="G3392" s="262"/>
    </row>
    <row r="3393" spans="4:7" ht="14.4" x14ac:dyDescent="0.3">
      <c r="D3393" s="262"/>
      <c r="G3393" s="262"/>
    </row>
    <row r="3394" spans="4:7" ht="14.4" x14ac:dyDescent="0.3">
      <c r="D3394" s="262"/>
      <c r="G3394" s="262"/>
    </row>
    <row r="3395" spans="4:7" ht="14.4" x14ac:dyDescent="0.3">
      <c r="D3395" s="262"/>
      <c r="G3395" s="262"/>
    </row>
    <row r="3396" spans="4:7" ht="14.4" x14ac:dyDescent="0.3">
      <c r="D3396" s="262"/>
      <c r="G3396" s="262"/>
    </row>
    <row r="3397" spans="4:7" ht="14.4" x14ac:dyDescent="0.3">
      <c r="D3397" s="262"/>
      <c r="G3397" s="262"/>
    </row>
    <row r="3398" spans="4:7" ht="14.4" x14ac:dyDescent="0.3">
      <c r="D3398" s="262"/>
      <c r="G3398" s="262"/>
    </row>
    <row r="3399" spans="4:7" ht="14.4" x14ac:dyDescent="0.3">
      <c r="D3399" s="262"/>
      <c r="G3399" s="262"/>
    </row>
    <row r="3400" spans="4:7" ht="14.4" x14ac:dyDescent="0.3">
      <c r="D3400" s="262"/>
      <c r="G3400" s="262"/>
    </row>
    <row r="3401" spans="4:7" ht="14.4" x14ac:dyDescent="0.3">
      <c r="D3401" s="262"/>
      <c r="G3401" s="262"/>
    </row>
    <row r="3402" spans="4:7" ht="14.4" x14ac:dyDescent="0.3">
      <c r="D3402" s="262"/>
      <c r="G3402" s="262"/>
    </row>
    <row r="3403" spans="4:7" ht="14.4" x14ac:dyDescent="0.3">
      <c r="D3403" s="262"/>
      <c r="G3403" s="262"/>
    </row>
    <row r="3404" spans="4:7" ht="14.4" x14ac:dyDescent="0.3">
      <c r="D3404" s="262"/>
      <c r="G3404" s="262"/>
    </row>
    <row r="3405" spans="4:7" ht="14.4" x14ac:dyDescent="0.3">
      <c r="D3405" s="262"/>
      <c r="G3405" s="262"/>
    </row>
    <row r="3406" spans="4:7" ht="14.4" x14ac:dyDescent="0.3">
      <c r="D3406" s="262"/>
      <c r="G3406" s="262"/>
    </row>
    <row r="3407" spans="4:7" ht="14.4" x14ac:dyDescent="0.3">
      <c r="D3407" s="262"/>
      <c r="G3407" s="262"/>
    </row>
    <row r="3408" spans="4:7" ht="14.4" x14ac:dyDescent="0.3">
      <c r="D3408" s="262"/>
      <c r="G3408" s="262"/>
    </row>
    <row r="3409" spans="4:7" ht="14.4" x14ac:dyDescent="0.3">
      <c r="D3409" s="262"/>
      <c r="G3409" s="262"/>
    </row>
    <row r="3410" spans="4:7" ht="14.4" x14ac:dyDescent="0.3">
      <c r="D3410" s="262"/>
      <c r="G3410" s="262"/>
    </row>
    <row r="3411" spans="4:7" ht="14.4" x14ac:dyDescent="0.3">
      <c r="D3411" s="262"/>
      <c r="G3411" s="262"/>
    </row>
    <row r="3412" spans="4:7" ht="14.4" x14ac:dyDescent="0.3">
      <c r="D3412" s="262"/>
      <c r="G3412" s="262"/>
    </row>
    <row r="3413" spans="4:7" ht="14.4" x14ac:dyDescent="0.3">
      <c r="D3413" s="262"/>
      <c r="G3413" s="262"/>
    </row>
    <row r="3414" spans="4:7" ht="14.4" x14ac:dyDescent="0.3">
      <c r="D3414" s="262"/>
      <c r="G3414" s="262"/>
    </row>
    <row r="3415" spans="4:7" ht="14.4" x14ac:dyDescent="0.3">
      <c r="D3415" s="262"/>
      <c r="G3415" s="262"/>
    </row>
    <row r="3416" spans="4:7" ht="14.4" x14ac:dyDescent="0.3">
      <c r="D3416" s="262"/>
      <c r="G3416" s="262"/>
    </row>
    <row r="3417" spans="4:7" ht="14.4" x14ac:dyDescent="0.3">
      <c r="D3417" s="262"/>
      <c r="G3417" s="262"/>
    </row>
    <row r="3418" spans="4:7" ht="14.4" x14ac:dyDescent="0.3">
      <c r="D3418" s="262"/>
      <c r="G3418" s="262"/>
    </row>
    <row r="3419" spans="4:7" ht="14.4" x14ac:dyDescent="0.3">
      <c r="D3419" s="262"/>
      <c r="G3419" s="262"/>
    </row>
    <row r="3420" spans="4:7" ht="14.4" x14ac:dyDescent="0.3">
      <c r="D3420" s="262"/>
      <c r="G3420" s="262"/>
    </row>
    <row r="3421" spans="4:7" ht="14.4" x14ac:dyDescent="0.3">
      <c r="D3421" s="262"/>
      <c r="G3421" s="262"/>
    </row>
    <row r="3422" spans="4:7" ht="14.4" x14ac:dyDescent="0.3">
      <c r="D3422" s="262"/>
      <c r="G3422" s="262"/>
    </row>
    <row r="3423" spans="4:7" ht="14.4" x14ac:dyDescent="0.3">
      <c r="D3423" s="262"/>
      <c r="G3423" s="262"/>
    </row>
    <row r="3424" spans="4:7" ht="14.4" x14ac:dyDescent="0.3">
      <c r="D3424" s="262"/>
      <c r="G3424" s="262"/>
    </row>
    <row r="3425" spans="4:7" ht="14.4" x14ac:dyDescent="0.3">
      <c r="D3425" s="262"/>
      <c r="G3425" s="262"/>
    </row>
    <row r="3426" spans="4:7" ht="14.4" x14ac:dyDescent="0.3">
      <c r="D3426" s="262"/>
      <c r="G3426" s="262"/>
    </row>
    <row r="3427" spans="4:7" ht="14.4" x14ac:dyDescent="0.3">
      <c r="D3427" s="262"/>
      <c r="G3427" s="262"/>
    </row>
    <row r="3428" spans="4:7" ht="14.4" x14ac:dyDescent="0.3">
      <c r="D3428" s="262"/>
      <c r="G3428" s="262"/>
    </row>
    <row r="3429" spans="4:7" ht="14.4" x14ac:dyDescent="0.3">
      <c r="D3429" s="262"/>
      <c r="G3429" s="262"/>
    </row>
    <row r="3430" spans="4:7" ht="14.4" x14ac:dyDescent="0.3">
      <c r="D3430" s="262"/>
      <c r="G3430" s="262"/>
    </row>
    <row r="3431" spans="4:7" ht="14.4" x14ac:dyDescent="0.3">
      <c r="D3431" s="262"/>
      <c r="G3431" s="262"/>
    </row>
    <row r="3432" spans="4:7" ht="14.4" x14ac:dyDescent="0.3">
      <c r="D3432" s="262"/>
      <c r="G3432" s="262"/>
    </row>
    <row r="3433" spans="4:7" ht="14.4" x14ac:dyDescent="0.3">
      <c r="D3433" s="262"/>
      <c r="G3433" s="262"/>
    </row>
    <row r="3434" spans="4:7" ht="14.4" x14ac:dyDescent="0.3">
      <c r="D3434" s="262"/>
      <c r="G3434" s="262"/>
    </row>
    <row r="3435" spans="4:7" ht="14.4" x14ac:dyDescent="0.3">
      <c r="D3435" s="262"/>
      <c r="G3435" s="262"/>
    </row>
    <row r="3436" spans="4:7" ht="14.4" x14ac:dyDescent="0.3">
      <c r="D3436" s="262"/>
      <c r="G3436" s="262"/>
    </row>
    <row r="3437" spans="4:7" ht="14.4" x14ac:dyDescent="0.3">
      <c r="D3437" s="262"/>
      <c r="G3437" s="262"/>
    </row>
    <row r="3438" spans="4:7" ht="14.4" x14ac:dyDescent="0.3">
      <c r="D3438" s="262"/>
      <c r="G3438" s="262"/>
    </row>
    <row r="3439" spans="4:7" ht="14.4" x14ac:dyDescent="0.3">
      <c r="D3439" s="262"/>
      <c r="G3439" s="262"/>
    </row>
    <row r="3440" spans="4:7" ht="14.4" x14ac:dyDescent="0.3">
      <c r="D3440" s="262"/>
      <c r="G3440" s="262"/>
    </row>
    <row r="3441" spans="4:7" ht="14.4" x14ac:dyDescent="0.3">
      <c r="D3441" s="262"/>
      <c r="G3441" s="262"/>
    </row>
    <row r="3442" spans="4:7" ht="14.4" x14ac:dyDescent="0.3">
      <c r="D3442" s="262"/>
      <c r="G3442" s="262"/>
    </row>
    <row r="3443" spans="4:7" ht="14.4" x14ac:dyDescent="0.3">
      <c r="D3443" s="262"/>
      <c r="G3443" s="262"/>
    </row>
    <row r="3444" spans="4:7" ht="14.4" x14ac:dyDescent="0.3">
      <c r="D3444" s="262"/>
      <c r="G3444" s="262"/>
    </row>
    <row r="3445" spans="4:7" ht="14.4" x14ac:dyDescent="0.3">
      <c r="D3445" s="262"/>
      <c r="G3445" s="262"/>
    </row>
    <row r="3446" spans="4:7" ht="14.4" x14ac:dyDescent="0.3">
      <c r="D3446" s="262"/>
      <c r="G3446" s="262"/>
    </row>
    <row r="3447" spans="4:7" ht="14.4" x14ac:dyDescent="0.3">
      <c r="D3447" s="262"/>
      <c r="G3447" s="262"/>
    </row>
    <row r="3448" spans="4:7" ht="14.4" x14ac:dyDescent="0.3">
      <c r="D3448" s="262"/>
      <c r="G3448" s="262"/>
    </row>
    <row r="3449" spans="4:7" ht="14.4" x14ac:dyDescent="0.3">
      <c r="D3449" s="262"/>
      <c r="G3449" s="262"/>
    </row>
    <row r="3450" spans="4:7" ht="14.4" x14ac:dyDescent="0.3">
      <c r="D3450" s="262"/>
      <c r="G3450" s="262"/>
    </row>
    <row r="3451" spans="4:7" ht="14.4" x14ac:dyDescent="0.3">
      <c r="D3451" s="262"/>
      <c r="G3451" s="262"/>
    </row>
    <row r="3452" spans="4:7" ht="14.4" x14ac:dyDescent="0.3">
      <c r="D3452" s="262"/>
      <c r="G3452" s="262"/>
    </row>
    <row r="3453" spans="4:7" ht="14.4" x14ac:dyDescent="0.3">
      <c r="D3453" s="262"/>
      <c r="G3453" s="262"/>
    </row>
    <row r="3454" spans="4:7" ht="14.4" x14ac:dyDescent="0.3">
      <c r="D3454" s="262"/>
      <c r="G3454" s="262"/>
    </row>
    <row r="3455" spans="4:7" ht="14.4" x14ac:dyDescent="0.3">
      <c r="D3455" s="262"/>
      <c r="G3455" s="262"/>
    </row>
    <row r="3456" spans="4:7" ht="14.4" x14ac:dyDescent="0.3">
      <c r="D3456" s="262"/>
      <c r="G3456" s="262"/>
    </row>
    <row r="3457" spans="4:7" ht="14.4" x14ac:dyDescent="0.3">
      <c r="D3457" s="262"/>
      <c r="G3457" s="262"/>
    </row>
    <row r="3458" spans="4:7" ht="14.4" x14ac:dyDescent="0.3">
      <c r="D3458" s="262"/>
      <c r="G3458" s="262"/>
    </row>
    <row r="3459" spans="4:7" ht="14.4" x14ac:dyDescent="0.3">
      <c r="D3459" s="262"/>
      <c r="G3459" s="262"/>
    </row>
    <row r="3460" spans="4:7" ht="14.4" x14ac:dyDescent="0.3">
      <c r="D3460" s="262"/>
      <c r="G3460" s="262"/>
    </row>
    <row r="3461" spans="4:7" ht="14.4" x14ac:dyDescent="0.3">
      <c r="D3461" s="262"/>
      <c r="G3461" s="262"/>
    </row>
    <row r="3462" spans="4:7" ht="14.4" x14ac:dyDescent="0.3">
      <c r="D3462" s="262"/>
      <c r="G3462" s="262"/>
    </row>
    <row r="3463" spans="4:7" ht="14.4" x14ac:dyDescent="0.3">
      <c r="D3463" s="262"/>
      <c r="G3463" s="262"/>
    </row>
    <row r="3464" spans="4:7" ht="14.4" x14ac:dyDescent="0.3">
      <c r="D3464" s="262"/>
      <c r="G3464" s="262"/>
    </row>
    <row r="3465" spans="4:7" ht="14.4" x14ac:dyDescent="0.3">
      <c r="D3465" s="262"/>
      <c r="G3465" s="262"/>
    </row>
    <row r="3466" spans="4:7" ht="14.4" x14ac:dyDescent="0.3">
      <c r="D3466" s="262"/>
      <c r="G3466" s="262"/>
    </row>
    <row r="3467" spans="4:7" ht="14.4" x14ac:dyDescent="0.3">
      <c r="D3467" s="262"/>
      <c r="G3467" s="262"/>
    </row>
    <row r="3468" spans="4:7" ht="14.4" x14ac:dyDescent="0.3">
      <c r="D3468" s="262"/>
      <c r="G3468" s="262"/>
    </row>
    <row r="3469" spans="4:7" ht="14.4" x14ac:dyDescent="0.3">
      <c r="D3469" s="262"/>
      <c r="G3469" s="262"/>
    </row>
    <row r="3470" spans="4:7" ht="14.4" x14ac:dyDescent="0.3">
      <c r="D3470" s="262"/>
      <c r="G3470" s="262"/>
    </row>
    <row r="3471" spans="4:7" ht="14.4" x14ac:dyDescent="0.3">
      <c r="D3471" s="262"/>
      <c r="G3471" s="262"/>
    </row>
    <row r="3472" spans="4:7" ht="14.4" x14ac:dyDescent="0.3">
      <c r="D3472" s="262"/>
      <c r="G3472" s="262"/>
    </row>
    <row r="3473" spans="4:7" ht="14.4" x14ac:dyDescent="0.3">
      <c r="D3473" s="262"/>
      <c r="G3473" s="262"/>
    </row>
    <row r="3474" spans="4:7" ht="14.4" x14ac:dyDescent="0.3">
      <c r="D3474" s="262"/>
      <c r="G3474" s="262"/>
    </row>
    <row r="3475" spans="4:7" ht="14.4" x14ac:dyDescent="0.3">
      <c r="D3475" s="262"/>
      <c r="G3475" s="262"/>
    </row>
    <row r="3476" spans="4:7" ht="14.4" x14ac:dyDescent="0.3">
      <c r="D3476" s="262"/>
      <c r="G3476" s="262"/>
    </row>
    <row r="3477" spans="4:7" ht="14.4" x14ac:dyDescent="0.3">
      <c r="D3477" s="262"/>
      <c r="G3477" s="262"/>
    </row>
    <row r="3478" spans="4:7" ht="14.4" x14ac:dyDescent="0.3">
      <c r="D3478" s="262"/>
      <c r="G3478" s="262"/>
    </row>
    <row r="3479" spans="4:7" ht="14.4" x14ac:dyDescent="0.3">
      <c r="D3479" s="262"/>
      <c r="G3479" s="262"/>
    </row>
    <row r="3480" spans="4:7" ht="14.4" x14ac:dyDescent="0.3">
      <c r="D3480" s="262"/>
      <c r="G3480" s="262"/>
    </row>
    <row r="3481" spans="4:7" ht="14.4" x14ac:dyDescent="0.3">
      <c r="D3481" s="262"/>
      <c r="G3481" s="262"/>
    </row>
    <row r="3482" spans="4:7" ht="14.4" x14ac:dyDescent="0.3">
      <c r="D3482" s="262"/>
      <c r="G3482" s="262"/>
    </row>
    <row r="3483" spans="4:7" ht="14.4" x14ac:dyDescent="0.3">
      <c r="D3483" s="262"/>
      <c r="G3483" s="262"/>
    </row>
    <row r="3484" spans="4:7" ht="14.4" x14ac:dyDescent="0.3">
      <c r="D3484" s="262"/>
      <c r="G3484" s="262"/>
    </row>
    <row r="3485" spans="4:7" ht="14.4" x14ac:dyDescent="0.3">
      <c r="D3485" s="262"/>
      <c r="G3485" s="262"/>
    </row>
    <row r="3486" spans="4:7" ht="14.4" x14ac:dyDescent="0.3">
      <c r="D3486" s="262"/>
      <c r="G3486" s="262"/>
    </row>
    <row r="3487" spans="4:7" ht="14.4" x14ac:dyDescent="0.3">
      <c r="D3487" s="262"/>
      <c r="G3487" s="262"/>
    </row>
    <row r="3488" spans="4:7" ht="14.4" x14ac:dyDescent="0.3">
      <c r="D3488" s="262"/>
      <c r="G3488" s="262"/>
    </row>
    <row r="3489" spans="4:7" ht="14.4" x14ac:dyDescent="0.3">
      <c r="D3489" s="262"/>
      <c r="G3489" s="262"/>
    </row>
    <row r="3490" spans="4:7" ht="14.4" x14ac:dyDescent="0.3">
      <c r="D3490" s="262"/>
      <c r="G3490" s="262"/>
    </row>
    <row r="3491" spans="4:7" ht="14.4" x14ac:dyDescent="0.3">
      <c r="D3491" s="262"/>
      <c r="G3491" s="262"/>
    </row>
    <row r="3492" spans="4:7" ht="14.4" x14ac:dyDescent="0.3">
      <c r="D3492" s="262"/>
      <c r="G3492" s="262"/>
    </row>
    <row r="3493" spans="4:7" ht="14.4" x14ac:dyDescent="0.3">
      <c r="D3493" s="262"/>
      <c r="G3493" s="262"/>
    </row>
    <row r="3494" spans="4:7" ht="14.4" x14ac:dyDescent="0.3">
      <c r="D3494" s="262"/>
      <c r="G3494" s="262"/>
    </row>
    <row r="3495" spans="4:7" ht="14.4" x14ac:dyDescent="0.3">
      <c r="D3495" s="262"/>
      <c r="G3495" s="262"/>
    </row>
    <row r="3496" spans="4:7" ht="14.4" x14ac:dyDescent="0.3">
      <c r="D3496" s="262"/>
      <c r="G3496" s="262"/>
    </row>
    <row r="3497" spans="4:7" ht="14.4" x14ac:dyDescent="0.3">
      <c r="D3497" s="262"/>
      <c r="G3497" s="262"/>
    </row>
    <row r="3498" spans="4:7" ht="14.4" x14ac:dyDescent="0.3">
      <c r="D3498" s="262"/>
      <c r="G3498" s="262"/>
    </row>
    <row r="3499" spans="4:7" ht="14.4" x14ac:dyDescent="0.3">
      <c r="D3499" s="262"/>
      <c r="G3499" s="262"/>
    </row>
    <row r="3500" spans="4:7" ht="14.4" x14ac:dyDescent="0.3">
      <c r="D3500" s="262"/>
      <c r="G3500" s="262"/>
    </row>
    <row r="3501" spans="4:7" ht="14.4" x14ac:dyDescent="0.3">
      <c r="D3501" s="262"/>
      <c r="G3501" s="262"/>
    </row>
    <row r="3502" spans="4:7" ht="14.4" x14ac:dyDescent="0.3">
      <c r="D3502" s="262"/>
      <c r="G3502" s="262"/>
    </row>
    <row r="3503" spans="4:7" ht="14.4" x14ac:dyDescent="0.3">
      <c r="D3503" s="262"/>
      <c r="G3503" s="262"/>
    </row>
    <row r="3504" spans="4:7" ht="14.4" x14ac:dyDescent="0.3">
      <c r="D3504" s="262"/>
      <c r="G3504" s="262"/>
    </row>
    <row r="3505" spans="4:7" ht="14.4" x14ac:dyDescent="0.3">
      <c r="D3505" s="262"/>
      <c r="G3505" s="262"/>
    </row>
    <row r="3506" spans="4:7" ht="14.4" x14ac:dyDescent="0.3">
      <c r="D3506" s="262"/>
      <c r="G3506" s="262"/>
    </row>
    <row r="3507" spans="4:7" ht="14.4" x14ac:dyDescent="0.3">
      <c r="D3507" s="262"/>
      <c r="G3507" s="262"/>
    </row>
    <row r="3508" spans="4:7" ht="14.4" x14ac:dyDescent="0.3">
      <c r="D3508" s="262"/>
      <c r="G3508" s="262"/>
    </row>
    <row r="3509" spans="4:7" ht="14.4" x14ac:dyDescent="0.3">
      <c r="D3509" s="262"/>
      <c r="G3509" s="262"/>
    </row>
    <row r="3510" spans="4:7" ht="14.4" x14ac:dyDescent="0.3">
      <c r="D3510" s="262"/>
      <c r="G3510" s="262"/>
    </row>
    <row r="3511" spans="4:7" ht="14.4" x14ac:dyDescent="0.3">
      <c r="D3511" s="262"/>
      <c r="G3511" s="262"/>
    </row>
    <row r="3512" spans="4:7" ht="14.4" x14ac:dyDescent="0.3">
      <c r="D3512" s="262"/>
      <c r="G3512" s="262"/>
    </row>
    <row r="3513" spans="4:7" ht="14.4" x14ac:dyDescent="0.3">
      <c r="D3513" s="262"/>
      <c r="G3513" s="262"/>
    </row>
    <row r="3514" spans="4:7" ht="14.4" x14ac:dyDescent="0.3">
      <c r="D3514" s="262"/>
      <c r="G3514" s="262"/>
    </row>
    <row r="3515" spans="4:7" ht="14.4" x14ac:dyDescent="0.3">
      <c r="D3515" s="262"/>
      <c r="G3515" s="262"/>
    </row>
    <row r="3516" spans="4:7" ht="14.4" x14ac:dyDescent="0.3">
      <c r="D3516" s="262"/>
      <c r="G3516" s="262"/>
    </row>
    <row r="3517" spans="4:7" ht="14.4" x14ac:dyDescent="0.3">
      <c r="D3517" s="262"/>
      <c r="G3517" s="262"/>
    </row>
    <row r="3518" spans="4:7" ht="14.4" x14ac:dyDescent="0.3">
      <c r="D3518" s="262"/>
      <c r="G3518" s="262"/>
    </row>
    <row r="3519" spans="4:7" ht="14.4" x14ac:dyDescent="0.3">
      <c r="D3519" s="262"/>
      <c r="G3519" s="262"/>
    </row>
    <row r="3520" spans="4:7" ht="14.4" x14ac:dyDescent="0.3">
      <c r="D3520" s="262"/>
      <c r="G3520" s="262"/>
    </row>
    <row r="3521" spans="4:7" ht="14.4" x14ac:dyDescent="0.3">
      <c r="D3521" s="262"/>
      <c r="G3521" s="262"/>
    </row>
    <row r="3522" spans="4:7" ht="14.4" x14ac:dyDescent="0.3">
      <c r="D3522" s="262"/>
      <c r="G3522" s="262"/>
    </row>
    <row r="3523" spans="4:7" ht="14.4" x14ac:dyDescent="0.3">
      <c r="D3523" s="262"/>
      <c r="G3523" s="262"/>
    </row>
    <row r="3524" spans="4:7" ht="14.4" x14ac:dyDescent="0.3">
      <c r="D3524" s="262"/>
      <c r="G3524" s="262"/>
    </row>
    <row r="3525" spans="4:7" ht="14.4" x14ac:dyDescent="0.3">
      <c r="D3525" s="262"/>
      <c r="G3525" s="262"/>
    </row>
    <row r="3526" spans="4:7" ht="14.4" x14ac:dyDescent="0.3">
      <c r="D3526" s="262"/>
      <c r="G3526" s="262"/>
    </row>
    <row r="3527" spans="4:7" ht="14.4" x14ac:dyDescent="0.3">
      <c r="D3527" s="262"/>
      <c r="G3527" s="262"/>
    </row>
    <row r="3528" spans="4:7" ht="14.4" x14ac:dyDescent="0.3">
      <c r="D3528" s="262"/>
      <c r="G3528" s="262"/>
    </row>
    <row r="3529" spans="4:7" ht="14.4" x14ac:dyDescent="0.3">
      <c r="D3529" s="262"/>
      <c r="G3529" s="262"/>
    </row>
    <row r="3530" spans="4:7" ht="14.4" x14ac:dyDescent="0.3">
      <c r="D3530" s="262"/>
      <c r="G3530" s="262"/>
    </row>
    <row r="3531" spans="4:7" ht="14.4" x14ac:dyDescent="0.3">
      <c r="D3531" s="262"/>
      <c r="G3531" s="262"/>
    </row>
    <row r="3532" spans="4:7" ht="14.4" x14ac:dyDescent="0.3">
      <c r="D3532" s="262"/>
      <c r="G3532" s="262"/>
    </row>
    <row r="3533" spans="4:7" ht="14.4" x14ac:dyDescent="0.3">
      <c r="D3533" s="262"/>
      <c r="G3533" s="262"/>
    </row>
    <row r="3534" spans="4:7" ht="14.4" x14ac:dyDescent="0.3">
      <c r="D3534" s="262"/>
      <c r="G3534" s="262"/>
    </row>
    <row r="3535" spans="4:7" ht="14.4" x14ac:dyDescent="0.3">
      <c r="D3535" s="262"/>
      <c r="G3535" s="262"/>
    </row>
    <row r="3536" spans="4:7" ht="14.4" x14ac:dyDescent="0.3">
      <c r="D3536" s="262"/>
      <c r="G3536" s="262"/>
    </row>
    <row r="3537" spans="4:7" ht="14.4" x14ac:dyDescent="0.3">
      <c r="D3537" s="262"/>
      <c r="G3537" s="262"/>
    </row>
    <row r="3538" spans="4:7" ht="14.4" x14ac:dyDescent="0.3">
      <c r="D3538" s="262"/>
      <c r="G3538" s="262"/>
    </row>
    <row r="3539" spans="4:7" ht="14.4" x14ac:dyDescent="0.3">
      <c r="D3539" s="262"/>
      <c r="G3539" s="262"/>
    </row>
    <row r="3540" spans="4:7" ht="14.4" x14ac:dyDescent="0.3">
      <c r="D3540" s="262"/>
      <c r="G3540" s="262"/>
    </row>
    <row r="3541" spans="4:7" ht="14.4" x14ac:dyDescent="0.3">
      <c r="D3541" s="262"/>
      <c r="G3541" s="262"/>
    </row>
    <row r="3542" spans="4:7" ht="14.4" x14ac:dyDescent="0.3">
      <c r="D3542" s="262"/>
      <c r="G3542" s="262"/>
    </row>
    <row r="3543" spans="4:7" ht="14.4" x14ac:dyDescent="0.3">
      <c r="D3543" s="262"/>
      <c r="G3543" s="262"/>
    </row>
    <row r="3544" spans="4:7" ht="14.4" x14ac:dyDescent="0.3">
      <c r="D3544" s="262"/>
      <c r="G3544" s="262"/>
    </row>
    <row r="3545" spans="4:7" ht="14.4" x14ac:dyDescent="0.3">
      <c r="D3545" s="262"/>
      <c r="G3545" s="262"/>
    </row>
    <row r="3546" spans="4:7" ht="14.4" x14ac:dyDescent="0.3">
      <c r="D3546" s="262"/>
      <c r="G3546" s="262"/>
    </row>
    <row r="3547" spans="4:7" ht="14.4" x14ac:dyDescent="0.3">
      <c r="D3547" s="262"/>
      <c r="G3547" s="262"/>
    </row>
    <row r="3548" spans="4:7" ht="14.4" x14ac:dyDescent="0.3">
      <c r="D3548" s="262"/>
      <c r="G3548" s="262"/>
    </row>
    <row r="3549" spans="4:7" ht="14.4" x14ac:dyDescent="0.3">
      <c r="D3549" s="262"/>
      <c r="G3549" s="262"/>
    </row>
    <row r="3550" spans="4:7" ht="14.4" x14ac:dyDescent="0.3">
      <c r="D3550" s="262"/>
      <c r="G3550" s="262"/>
    </row>
    <row r="3551" spans="4:7" ht="14.4" x14ac:dyDescent="0.3">
      <c r="D3551" s="262"/>
      <c r="G3551" s="262"/>
    </row>
    <row r="3552" spans="4:7" ht="14.4" x14ac:dyDescent="0.3">
      <c r="D3552" s="262"/>
      <c r="G3552" s="262"/>
    </row>
    <row r="3553" spans="4:7" ht="14.4" x14ac:dyDescent="0.3">
      <c r="D3553" s="262"/>
      <c r="G3553" s="262"/>
    </row>
    <row r="3554" spans="4:7" ht="14.4" x14ac:dyDescent="0.3">
      <c r="D3554" s="262"/>
      <c r="G3554" s="262"/>
    </row>
    <row r="3555" spans="4:7" ht="14.4" x14ac:dyDescent="0.3">
      <c r="D3555" s="262"/>
      <c r="G3555" s="262"/>
    </row>
    <row r="3556" spans="4:7" ht="14.4" x14ac:dyDescent="0.3">
      <c r="D3556" s="262"/>
      <c r="G3556" s="262"/>
    </row>
    <row r="3557" spans="4:7" ht="14.4" x14ac:dyDescent="0.3">
      <c r="D3557" s="262"/>
      <c r="G3557" s="262"/>
    </row>
    <row r="3558" spans="4:7" ht="14.4" x14ac:dyDescent="0.3">
      <c r="D3558" s="262"/>
      <c r="G3558" s="262"/>
    </row>
    <row r="3559" spans="4:7" ht="14.4" x14ac:dyDescent="0.3">
      <c r="D3559" s="262"/>
      <c r="G3559" s="262"/>
    </row>
    <row r="3560" spans="4:7" ht="14.4" x14ac:dyDescent="0.3">
      <c r="D3560" s="262"/>
      <c r="G3560" s="262"/>
    </row>
    <row r="3561" spans="4:7" ht="14.4" x14ac:dyDescent="0.3">
      <c r="D3561" s="262"/>
      <c r="G3561" s="262"/>
    </row>
    <row r="3562" spans="4:7" ht="14.4" x14ac:dyDescent="0.3">
      <c r="D3562" s="262"/>
      <c r="G3562" s="262"/>
    </row>
    <row r="3563" spans="4:7" ht="14.4" x14ac:dyDescent="0.3">
      <c r="D3563" s="262"/>
      <c r="G3563" s="262"/>
    </row>
    <row r="3564" spans="4:7" ht="14.4" x14ac:dyDescent="0.3">
      <c r="D3564" s="262"/>
      <c r="G3564" s="262"/>
    </row>
    <row r="3565" spans="4:7" ht="14.4" x14ac:dyDescent="0.3">
      <c r="D3565" s="262"/>
      <c r="G3565" s="262"/>
    </row>
    <row r="3566" spans="4:7" ht="14.4" x14ac:dyDescent="0.3">
      <c r="D3566" s="262"/>
      <c r="G3566" s="262"/>
    </row>
    <row r="3567" spans="4:7" ht="14.4" x14ac:dyDescent="0.3">
      <c r="D3567" s="262"/>
      <c r="G3567" s="262"/>
    </row>
    <row r="3568" spans="4:7" ht="14.4" x14ac:dyDescent="0.3">
      <c r="D3568" s="262"/>
      <c r="G3568" s="262"/>
    </row>
    <row r="3569" spans="4:7" ht="14.4" x14ac:dyDescent="0.3">
      <c r="D3569" s="262"/>
      <c r="G3569" s="262"/>
    </row>
    <row r="3570" spans="4:7" ht="14.4" x14ac:dyDescent="0.3">
      <c r="D3570" s="262"/>
      <c r="G3570" s="262"/>
    </row>
    <row r="3571" spans="4:7" ht="14.4" x14ac:dyDescent="0.3">
      <c r="D3571" s="262"/>
      <c r="G3571" s="262"/>
    </row>
    <row r="3572" spans="4:7" ht="14.4" x14ac:dyDescent="0.3">
      <c r="D3572" s="262"/>
      <c r="G3572" s="262"/>
    </row>
    <row r="3573" spans="4:7" ht="14.4" x14ac:dyDescent="0.3">
      <c r="D3573" s="262"/>
      <c r="G3573" s="262"/>
    </row>
    <row r="3574" spans="4:7" ht="14.4" x14ac:dyDescent="0.3">
      <c r="D3574" s="262"/>
      <c r="G3574" s="262"/>
    </row>
    <row r="3575" spans="4:7" ht="14.4" x14ac:dyDescent="0.3">
      <c r="D3575" s="262"/>
      <c r="G3575" s="262"/>
    </row>
    <row r="3576" spans="4:7" ht="14.4" x14ac:dyDescent="0.3">
      <c r="D3576" s="262"/>
      <c r="G3576" s="262"/>
    </row>
    <row r="3577" spans="4:7" ht="14.4" x14ac:dyDescent="0.3">
      <c r="D3577" s="262"/>
      <c r="G3577" s="262"/>
    </row>
    <row r="3578" spans="4:7" ht="14.4" x14ac:dyDescent="0.3">
      <c r="D3578" s="262"/>
      <c r="G3578" s="262"/>
    </row>
    <row r="3579" spans="4:7" ht="14.4" x14ac:dyDescent="0.3">
      <c r="D3579" s="262"/>
      <c r="G3579" s="262"/>
    </row>
    <row r="3580" spans="4:7" ht="14.4" x14ac:dyDescent="0.3">
      <c r="D3580" s="262"/>
      <c r="G3580" s="262"/>
    </row>
    <row r="3581" spans="4:7" ht="14.4" x14ac:dyDescent="0.3">
      <c r="D3581" s="262"/>
      <c r="G3581" s="262"/>
    </row>
    <row r="3582" spans="4:7" ht="14.4" x14ac:dyDescent="0.3">
      <c r="D3582" s="262"/>
      <c r="G3582" s="262"/>
    </row>
    <row r="3583" spans="4:7" ht="14.4" x14ac:dyDescent="0.3">
      <c r="D3583" s="262"/>
      <c r="G3583" s="262"/>
    </row>
    <row r="3584" spans="4:7" ht="14.4" x14ac:dyDescent="0.3">
      <c r="D3584" s="262"/>
      <c r="G3584" s="262"/>
    </row>
    <row r="3585" spans="4:7" ht="14.4" x14ac:dyDescent="0.3">
      <c r="D3585" s="262"/>
      <c r="G3585" s="262"/>
    </row>
    <row r="3586" spans="4:7" ht="14.4" x14ac:dyDescent="0.3">
      <c r="D3586" s="262"/>
      <c r="G3586" s="262"/>
    </row>
    <row r="3587" spans="4:7" ht="14.4" x14ac:dyDescent="0.3">
      <c r="D3587" s="262"/>
      <c r="G3587" s="262"/>
    </row>
    <row r="3588" spans="4:7" ht="14.4" x14ac:dyDescent="0.3">
      <c r="D3588" s="262"/>
      <c r="G3588" s="262"/>
    </row>
    <row r="3589" spans="4:7" ht="14.4" x14ac:dyDescent="0.3">
      <c r="D3589" s="262"/>
      <c r="G3589" s="262"/>
    </row>
    <row r="3590" spans="4:7" ht="14.4" x14ac:dyDescent="0.3">
      <c r="D3590" s="262"/>
      <c r="G3590" s="262"/>
    </row>
    <row r="3591" spans="4:7" ht="14.4" x14ac:dyDescent="0.3">
      <c r="D3591" s="262"/>
      <c r="G3591" s="262"/>
    </row>
    <row r="3592" spans="4:7" ht="14.4" x14ac:dyDescent="0.3">
      <c r="D3592" s="262"/>
      <c r="G3592" s="262"/>
    </row>
    <row r="3593" spans="4:7" ht="14.4" x14ac:dyDescent="0.3">
      <c r="D3593" s="262"/>
      <c r="G3593" s="262"/>
    </row>
    <row r="3594" spans="4:7" ht="14.4" x14ac:dyDescent="0.3">
      <c r="D3594" s="262"/>
      <c r="G3594" s="262"/>
    </row>
    <row r="3595" spans="4:7" ht="14.4" x14ac:dyDescent="0.3">
      <c r="D3595" s="262"/>
      <c r="G3595" s="262"/>
    </row>
    <row r="3596" spans="4:7" ht="14.4" x14ac:dyDescent="0.3">
      <c r="D3596" s="262"/>
      <c r="G3596" s="262"/>
    </row>
    <row r="3597" spans="4:7" ht="14.4" x14ac:dyDescent="0.3">
      <c r="D3597" s="262"/>
      <c r="G3597" s="262"/>
    </row>
    <row r="3598" spans="4:7" ht="14.4" x14ac:dyDescent="0.3">
      <c r="D3598" s="262"/>
      <c r="G3598" s="262"/>
    </row>
    <row r="3599" spans="4:7" ht="14.4" x14ac:dyDescent="0.3">
      <c r="D3599" s="262"/>
      <c r="G3599" s="262"/>
    </row>
    <row r="3600" spans="4:7" ht="14.4" x14ac:dyDescent="0.3">
      <c r="D3600" s="262"/>
      <c r="G3600" s="262"/>
    </row>
    <row r="3601" spans="4:7" ht="14.4" x14ac:dyDescent="0.3">
      <c r="D3601" s="262"/>
      <c r="G3601" s="262"/>
    </row>
    <row r="3602" spans="4:7" ht="14.4" x14ac:dyDescent="0.3">
      <c r="D3602" s="262"/>
      <c r="G3602" s="262"/>
    </row>
    <row r="3603" spans="4:7" ht="14.4" x14ac:dyDescent="0.3">
      <c r="D3603" s="262"/>
      <c r="G3603" s="262"/>
    </row>
    <row r="3604" spans="4:7" ht="14.4" x14ac:dyDescent="0.3">
      <c r="D3604" s="262"/>
      <c r="G3604" s="262"/>
    </row>
    <row r="3605" spans="4:7" ht="14.4" x14ac:dyDescent="0.3">
      <c r="D3605" s="262"/>
      <c r="G3605" s="262"/>
    </row>
    <row r="3606" spans="4:7" ht="14.4" x14ac:dyDescent="0.3">
      <c r="D3606" s="262"/>
      <c r="G3606" s="262"/>
    </row>
    <row r="3607" spans="4:7" ht="14.4" x14ac:dyDescent="0.3">
      <c r="D3607" s="262"/>
      <c r="G3607" s="262"/>
    </row>
    <row r="3608" spans="4:7" ht="14.4" x14ac:dyDescent="0.3">
      <c r="D3608" s="262"/>
      <c r="G3608" s="262"/>
    </row>
    <row r="3609" spans="4:7" ht="14.4" x14ac:dyDescent="0.3">
      <c r="D3609" s="262"/>
      <c r="G3609" s="262"/>
    </row>
    <row r="3610" spans="4:7" ht="14.4" x14ac:dyDescent="0.3">
      <c r="D3610" s="262"/>
      <c r="G3610" s="262"/>
    </row>
    <row r="3611" spans="4:7" ht="14.4" x14ac:dyDescent="0.3">
      <c r="D3611" s="262"/>
      <c r="G3611" s="262"/>
    </row>
    <row r="3612" spans="4:7" ht="14.4" x14ac:dyDescent="0.3">
      <c r="D3612" s="262"/>
      <c r="G3612" s="262"/>
    </row>
    <row r="3613" spans="4:7" ht="14.4" x14ac:dyDescent="0.3">
      <c r="D3613" s="262"/>
      <c r="G3613" s="262"/>
    </row>
    <row r="3614" spans="4:7" ht="14.4" x14ac:dyDescent="0.3">
      <c r="D3614" s="262"/>
      <c r="G3614" s="262"/>
    </row>
    <row r="3615" spans="4:7" ht="14.4" x14ac:dyDescent="0.3">
      <c r="D3615" s="262"/>
      <c r="G3615" s="262"/>
    </row>
    <row r="3616" spans="4:7" ht="14.4" x14ac:dyDescent="0.3">
      <c r="D3616" s="262"/>
      <c r="G3616" s="262"/>
    </row>
    <row r="3617" spans="4:7" ht="14.4" x14ac:dyDescent="0.3">
      <c r="D3617" s="262"/>
      <c r="G3617" s="262"/>
    </row>
    <row r="3618" spans="4:7" ht="14.4" x14ac:dyDescent="0.3">
      <c r="D3618" s="262"/>
      <c r="G3618" s="262"/>
    </row>
    <row r="3619" spans="4:7" ht="14.4" x14ac:dyDescent="0.3">
      <c r="D3619" s="262"/>
      <c r="G3619" s="262"/>
    </row>
    <row r="3620" spans="4:7" ht="14.4" x14ac:dyDescent="0.3">
      <c r="D3620" s="262"/>
      <c r="G3620" s="262"/>
    </row>
    <row r="3621" spans="4:7" ht="14.4" x14ac:dyDescent="0.3">
      <c r="D3621" s="262"/>
      <c r="G3621" s="262"/>
    </row>
    <row r="3622" spans="4:7" ht="14.4" x14ac:dyDescent="0.3">
      <c r="D3622" s="262"/>
      <c r="G3622" s="262"/>
    </row>
    <row r="3623" spans="4:7" ht="14.4" x14ac:dyDescent="0.3">
      <c r="D3623" s="262"/>
      <c r="G3623" s="262"/>
    </row>
    <row r="3624" spans="4:7" ht="14.4" x14ac:dyDescent="0.3">
      <c r="D3624" s="262"/>
      <c r="G3624" s="262"/>
    </row>
    <row r="3625" spans="4:7" ht="14.4" x14ac:dyDescent="0.3">
      <c r="D3625" s="262"/>
      <c r="G3625" s="262"/>
    </row>
    <row r="3626" spans="4:7" ht="14.4" x14ac:dyDescent="0.3">
      <c r="D3626" s="262"/>
      <c r="G3626" s="262"/>
    </row>
    <row r="3627" spans="4:7" ht="14.4" x14ac:dyDescent="0.3">
      <c r="D3627" s="262"/>
      <c r="G3627" s="262"/>
    </row>
    <row r="3628" spans="4:7" ht="14.4" x14ac:dyDescent="0.3">
      <c r="D3628" s="262"/>
      <c r="G3628" s="262"/>
    </row>
    <row r="3629" spans="4:7" ht="14.4" x14ac:dyDescent="0.3">
      <c r="D3629" s="262"/>
      <c r="G3629" s="262"/>
    </row>
    <row r="3630" spans="4:7" ht="14.4" x14ac:dyDescent="0.3">
      <c r="D3630" s="262"/>
      <c r="G3630" s="262"/>
    </row>
    <row r="3631" spans="4:7" ht="14.4" x14ac:dyDescent="0.3">
      <c r="D3631" s="262"/>
      <c r="G3631" s="262"/>
    </row>
    <row r="3632" spans="4:7" ht="14.4" x14ac:dyDescent="0.3">
      <c r="D3632" s="262"/>
      <c r="G3632" s="262"/>
    </row>
    <row r="3633" spans="4:7" ht="14.4" x14ac:dyDescent="0.3">
      <c r="D3633" s="262"/>
      <c r="G3633" s="262"/>
    </row>
    <row r="3634" spans="4:7" ht="14.4" x14ac:dyDescent="0.3">
      <c r="D3634" s="262"/>
      <c r="G3634" s="262"/>
    </row>
    <row r="3635" spans="4:7" ht="14.4" x14ac:dyDescent="0.3">
      <c r="D3635" s="262"/>
      <c r="G3635" s="262"/>
    </row>
    <row r="3636" spans="4:7" ht="14.4" x14ac:dyDescent="0.3">
      <c r="D3636" s="262"/>
      <c r="G3636" s="262"/>
    </row>
    <row r="3637" spans="4:7" ht="14.4" x14ac:dyDescent="0.3">
      <c r="D3637" s="262"/>
      <c r="G3637" s="262"/>
    </row>
    <row r="3638" spans="4:7" ht="14.4" x14ac:dyDescent="0.3">
      <c r="D3638" s="262"/>
      <c r="G3638" s="262"/>
    </row>
    <row r="3639" spans="4:7" ht="14.4" x14ac:dyDescent="0.3">
      <c r="D3639" s="262"/>
      <c r="G3639" s="262"/>
    </row>
    <row r="3640" spans="4:7" ht="14.4" x14ac:dyDescent="0.3">
      <c r="D3640" s="262"/>
      <c r="G3640" s="262"/>
    </row>
    <row r="3641" spans="4:7" ht="14.4" x14ac:dyDescent="0.3">
      <c r="D3641" s="262"/>
      <c r="G3641" s="262"/>
    </row>
    <row r="3642" spans="4:7" ht="14.4" x14ac:dyDescent="0.3">
      <c r="D3642" s="262"/>
      <c r="G3642" s="262"/>
    </row>
    <row r="3643" spans="4:7" ht="14.4" x14ac:dyDescent="0.3">
      <c r="D3643" s="262"/>
      <c r="G3643" s="262"/>
    </row>
    <row r="3644" spans="4:7" ht="14.4" x14ac:dyDescent="0.3">
      <c r="D3644" s="262"/>
      <c r="G3644" s="262"/>
    </row>
    <row r="3645" spans="4:7" ht="14.4" x14ac:dyDescent="0.3">
      <c r="D3645" s="262"/>
      <c r="G3645" s="262"/>
    </row>
    <row r="3646" spans="4:7" ht="14.4" x14ac:dyDescent="0.3">
      <c r="D3646" s="262"/>
      <c r="G3646" s="262"/>
    </row>
    <row r="3647" spans="4:7" ht="14.4" x14ac:dyDescent="0.3">
      <c r="D3647" s="262"/>
      <c r="G3647" s="262"/>
    </row>
    <row r="3648" spans="4:7" ht="14.4" x14ac:dyDescent="0.3">
      <c r="D3648" s="262"/>
      <c r="G3648" s="262"/>
    </row>
    <row r="3649" spans="4:7" ht="14.4" x14ac:dyDescent="0.3">
      <c r="D3649" s="262"/>
      <c r="G3649" s="262"/>
    </row>
    <row r="3650" spans="4:7" ht="14.4" x14ac:dyDescent="0.3">
      <c r="D3650" s="262"/>
      <c r="G3650" s="262"/>
    </row>
    <row r="3651" spans="4:7" ht="14.4" x14ac:dyDescent="0.3">
      <c r="D3651" s="262"/>
      <c r="G3651" s="262"/>
    </row>
    <row r="3652" spans="4:7" ht="14.4" x14ac:dyDescent="0.3">
      <c r="D3652" s="262"/>
      <c r="G3652" s="262"/>
    </row>
    <row r="3653" spans="4:7" ht="14.4" x14ac:dyDescent="0.3">
      <c r="D3653" s="262"/>
      <c r="G3653" s="262"/>
    </row>
    <row r="3654" spans="4:7" ht="14.4" x14ac:dyDescent="0.3">
      <c r="D3654" s="262"/>
      <c r="G3654" s="262"/>
    </row>
    <row r="3655" spans="4:7" ht="14.4" x14ac:dyDescent="0.3">
      <c r="D3655" s="262"/>
      <c r="G3655" s="262"/>
    </row>
    <row r="3656" spans="4:7" ht="14.4" x14ac:dyDescent="0.3">
      <c r="D3656" s="262"/>
      <c r="G3656" s="262"/>
    </row>
    <row r="3657" spans="4:7" ht="14.4" x14ac:dyDescent="0.3">
      <c r="D3657" s="262"/>
      <c r="G3657" s="262"/>
    </row>
    <row r="3658" spans="4:7" ht="14.4" x14ac:dyDescent="0.3">
      <c r="D3658" s="262"/>
      <c r="G3658" s="262"/>
    </row>
    <row r="3659" spans="4:7" ht="14.4" x14ac:dyDescent="0.3">
      <c r="D3659" s="262"/>
      <c r="G3659" s="262"/>
    </row>
    <row r="3660" spans="4:7" ht="14.4" x14ac:dyDescent="0.3">
      <c r="D3660" s="262"/>
      <c r="G3660" s="262"/>
    </row>
    <row r="3661" spans="4:7" ht="14.4" x14ac:dyDescent="0.3">
      <c r="D3661" s="262"/>
      <c r="G3661" s="262"/>
    </row>
    <row r="3662" spans="4:7" ht="14.4" x14ac:dyDescent="0.3">
      <c r="D3662" s="262"/>
      <c r="G3662" s="262"/>
    </row>
    <row r="3663" spans="4:7" ht="14.4" x14ac:dyDescent="0.3">
      <c r="D3663" s="262"/>
      <c r="G3663" s="262"/>
    </row>
    <row r="3664" spans="4:7" ht="14.4" x14ac:dyDescent="0.3">
      <c r="D3664" s="262"/>
      <c r="G3664" s="262"/>
    </row>
    <row r="3665" spans="4:7" ht="14.4" x14ac:dyDescent="0.3">
      <c r="D3665" s="262"/>
      <c r="G3665" s="262"/>
    </row>
    <row r="3666" spans="4:7" ht="14.4" x14ac:dyDescent="0.3">
      <c r="D3666" s="262"/>
      <c r="G3666" s="262"/>
    </row>
    <row r="3667" spans="4:7" ht="14.4" x14ac:dyDescent="0.3">
      <c r="D3667" s="262"/>
      <c r="G3667" s="262"/>
    </row>
    <row r="3668" spans="4:7" ht="14.4" x14ac:dyDescent="0.3">
      <c r="D3668" s="262"/>
      <c r="G3668" s="262"/>
    </row>
    <row r="3669" spans="4:7" ht="14.4" x14ac:dyDescent="0.3">
      <c r="D3669" s="262"/>
      <c r="G3669" s="262"/>
    </row>
    <row r="3670" spans="4:7" ht="14.4" x14ac:dyDescent="0.3">
      <c r="D3670" s="262"/>
      <c r="G3670" s="262"/>
    </row>
    <row r="3671" spans="4:7" ht="14.4" x14ac:dyDescent="0.3">
      <c r="D3671" s="262"/>
      <c r="G3671" s="262"/>
    </row>
    <row r="3672" spans="4:7" ht="14.4" x14ac:dyDescent="0.3">
      <c r="D3672" s="262"/>
      <c r="G3672" s="262"/>
    </row>
    <row r="3673" spans="4:7" ht="14.4" x14ac:dyDescent="0.3">
      <c r="D3673" s="262"/>
      <c r="G3673" s="262"/>
    </row>
    <row r="3674" spans="4:7" ht="14.4" x14ac:dyDescent="0.3">
      <c r="D3674" s="262"/>
      <c r="G3674" s="262"/>
    </row>
    <row r="3675" spans="4:7" ht="14.4" x14ac:dyDescent="0.3">
      <c r="D3675" s="262"/>
      <c r="G3675" s="262"/>
    </row>
    <row r="3676" spans="4:7" ht="14.4" x14ac:dyDescent="0.3">
      <c r="D3676" s="262"/>
      <c r="G3676" s="262"/>
    </row>
    <row r="3677" spans="4:7" ht="14.4" x14ac:dyDescent="0.3">
      <c r="D3677" s="262"/>
      <c r="G3677" s="262"/>
    </row>
    <row r="3678" spans="4:7" ht="14.4" x14ac:dyDescent="0.3">
      <c r="D3678" s="262"/>
      <c r="G3678" s="262"/>
    </row>
    <row r="3679" spans="4:7" ht="14.4" x14ac:dyDescent="0.3">
      <c r="D3679" s="262"/>
      <c r="G3679" s="262"/>
    </row>
    <row r="3680" spans="4:7" ht="14.4" x14ac:dyDescent="0.3">
      <c r="D3680" s="262"/>
      <c r="G3680" s="262"/>
    </row>
    <row r="3681" spans="4:7" ht="14.4" x14ac:dyDescent="0.3">
      <c r="D3681" s="262"/>
      <c r="G3681" s="262"/>
    </row>
    <row r="3682" spans="4:7" ht="14.4" x14ac:dyDescent="0.3">
      <c r="D3682" s="262"/>
      <c r="G3682" s="262"/>
    </row>
    <row r="3683" spans="4:7" ht="14.4" x14ac:dyDescent="0.3">
      <c r="D3683" s="262"/>
      <c r="G3683" s="262"/>
    </row>
    <row r="3684" spans="4:7" ht="14.4" x14ac:dyDescent="0.3">
      <c r="D3684" s="262"/>
      <c r="G3684" s="262"/>
    </row>
    <row r="3685" spans="4:7" ht="14.4" x14ac:dyDescent="0.3">
      <c r="D3685" s="262"/>
      <c r="G3685" s="262"/>
    </row>
    <row r="3686" spans="4:7" ht="14.4" x14ac:dyDescent="0.3">
      <c r="D3686" s="262"/>
      <c r="G3686" s="262"/>
    </row>
    <row r="3687" spans="4:7" ht="14.4" x14ac:dyDescent="0.3">
      <c r="D3687" s="262"/>
      <c r="G3687" s="262"/>
    </row>
    <row r="3688" spans="4:7" ht="14.4" x14ac:dyDescent="0.3">
      <c r="D3688" s="262"/>
      <c r="G3688" s="262"/>
    </row>
    <row r="3689" spans="4:7" ht="14.4" x14ac:dyDescent="0.3">
      <c r="D3689" s="262"/>
      <c r="G3689" s="262"/>
    </row>
    <row r="3690" spans="4:7" ht="14.4" x14ac:dyDescent="0.3">
      <c r="D3690" s="262"/>
      <c r="G3690" s="262"/>
    </row>
    <row r="3691" spans="4:7" ht="14.4" x14ac:dyDescent="0.3">
      <c r="D3691" s="262"/>
      <c r="G3691" s="262"/>
    </row>
    <row r="3692" spans="4:7" ht="14.4" x14ac:dyDescent="0.3">
      <c r="D3692" s="262"/>
      <c r="G3692" s="262"/>
    </row>
    <row r="3693" spans="4:7" ht="14.4" x14ac:dyDescent="0.3">
      <c r="D3693" s="262"/>
      <c r="G3693" s="262"/>
    </row>
    <row r="3694" spans="4:7" ht="14.4" x14ac:dyDescent="0.3">
      <c r="D3694" s="262"/>
      <c r="G3694" s="262"/>
    </row>
    <row r="3695" spans="4:7" ht="14.4" x14ac:dyDescent="0.3">
      <c r="D3695" s="262"/>
      <c r="G3695" s="262"/>
    </row>
    <row r="3696" spans="4:7" ht="14.4" x14ac:dyDescent="0.3">
      <c r="D3696" s="262"/>
      <c r="G3696" s="262"/>
    </row>
    <row r="3697" spans="4:7" ht="14.4" x14ac:dyDescent="0.3">
      <c r="D3697" s="262"/>
      <c r="G3697" s="262"/>
    </row>
    <row r="3698" spans="4:7" ht="14.4" x14ac:dyDescent="0.3">
      <c r="D3698" s="262"/>
      <c r="G3698" s="262"/>
    </row>
    <row r="3699" spans="4:7" ht="14.4" x14ac:dyDescent="0.3">
      <c r="D3699" s="262"/>
      <c r="G3699" s="262"/>
    </row>
    <row r="3700" spans="4:7" ht="14.4" x14ac:dyDescent="0.3">
      <c r="D3700" s="262"/>
      <c r="G3700" s="262"/>
    </row>
    <row r="3701" spans="4:7" ht="14.4" x14ac:dyDescent="0.3">
      <c r="D3701" s="262"/>
      <c r="G3701" s="262"/>
    </row>
    <row r="3702" spans="4:7" ht="14.4" x14ac:dyDescent="0.3">
      <c r="D3702" s="262"/>
      <c r="G3702" s="262"/>
    </row>
    <row r="3703" spans="4:7" ht="14.4" x14ac:dyDescent="0.3">
      <c r="D3703" s="262"/>
      <c r="G3703" s="262"/>
    </row>
    <row r="3704" spans="4:7" ht="14.4" x14ac:dyDescent="0.3">
      <c r="D3704" s="262"/>
      <c r="G3704" s="262"/>
    </row>
    <row r="3705" spans="4:7" ht="14.4" x14ac:dyDescent="0.3">
      <c r="D3705" s="262"/>
      <c r="G3705" s="262"/>
    </row>
    <row r="3706" spans="4:7" ht="14.4" x14ac:dyDescent="0.3">
      <c r="D3706" s="262"/>
      <c r="G3706" s="262"/>
    </row>
    <row r="3707" spans="4:7" ht="14.4" x14ac:dyDescent="0.3">
      <c r="D3707" s="262"/>
      <c r="G3707" s="262"/>
    </row>
    <row r="3708" spans="4:7" ht="14.4" x14ac:dyDescent="0.3">
      <c r="D3708" s="262"/>
      <c r="G3708" s="262"/>
    </row>
    <row r="3709" spans="4:7" ht="14.4" x14ac:dyDescent="0.3">
      <c r="D3709" s="262"/>
      <c r="G3709" s="262"/>
    </row>
    <row r="3710" spans="4:7" ht="14.4" x14ac:dyDescent="0.3">
      <c r="D3710" s="262"/>
      <c r="G3710" s="262"/>
    </row>
    <row r="3711" spans="4:7" ht="14.4" x14ac:dyDescent="0.3">
      <c r="D3711" s="262"/>
      <c r="G3711" s="262"/>
    </row>
    <row r="3712" spans="4:7" ht="14.4" x14ac:dyDescent="0.3">
      <c r="D3712" s="262"/>
      <c r="G3712" s="262"/>
    </row>
    <row r="3713" spans="4:7" ht="14.4" x14ac:dyDescent="0.3">
      <c r="D3713" s="262"/>
      <c r="G3713" s="262"/>
    </row>
    <row r="3714" spans="4:7" ht="14.4" x14ac:dyDescent="0.3">
      <c r="D3714" s="262"/>
      <c r="G3714" s="262"/>
    </row>
    <row r="3715" spans="4:7" ht="14.4" x14ac:dyDescent="0.3">
      <c r="D3715" s="262"/>
      <c r="G3715" s="262"/>
    </row>
    <row r="3716" spans="4:7" ht="14.4" x14ac:dyDescent="0.3">
      <c r="D3716" s="262"/>
      <c r="G3716" s="262"/>
    </row>
    <row r="3717" spans="4:7" ht="14.4" x14ac:dyDescent="0.3">
      <c r="D3717" s="262"/>
      <c r="G3717" s="262"/>
    </row>
    <row r="3718" spans="4:7" ht="14.4" x14ac:dyDescent="0.3">
      <c r="D3718" s="262"/>
      <c r="G3718" s="262"/>
    </row>
    <row r="3719" spans="4:7" ht="14.4" x14ac:dyDescent="0.3">
      <c r="D3719" s="262"/>
      <c r="G3719" s="262"/>
    </row>
    <row r="3720" spans="4:7" ht="14.4" x14ac:dyDescent="0.3">
      <c r="D3720" s="262"/>
      <c r="G3720" s="262"/>
    </row>
    <row r="3721" spans="4:7" ht="14.4" x14ac:dyDescent="0.3">
      <c r="D3721" s="262"/>
      <c r="G3721" s="262"/>
    </row>
    <row r="3722" spans="4:7" ht="14.4" x14ac:dyDescent="0.3">
      <c r="D3722" s="262"/>
      <c r="G3722" s="262"/>
    </row>
    <row r="3723" spans="4:7" ht="14.4" x14ac:dyDescent="0.3">
      <c r="D3723" s="262"/>
      <c r="G3723" s="262"/>
    </row>
    <row r="3724" spans="4:7" ht="14.4" x14ac:dyDescent="0.3">
      <c r="D3724" s="262"/>
      <c r="G3724" s="262"/>
    </row>
    <row r="3725" spans="4:7" ht="14.4" x14ac:dyDescent="0.3">
      <c r="D3725" s="262"/>
      <c r="G3725" s="262"/>
    </row>
    <row r="3726" spans="4:7" ht="14.4" x14ac:dyDescent="0.3">
      <c r="D3726" s="262"/>
      <c r="G3726" s="262"/>
    </row>
    <row r="3727" spans="4:7" ht="14.4" x14ac:dyDescent="0.3">
      <c r="D3727" s="262"/>
      <c r="G3727" s="262"/>
    </row>
    <row r="3728" spans="4:7" ht="14.4" x14ac:dyDescent="0.3">
      <c r="D3728" s="262"/>
      <c r="G3728" s="262"/>
    </row>
    <row r="3729" spans="4:7" ht="14.4" x14ac:dyDescent="0.3">
      <c r="D3729" s="262"/>
      <c r="G3729" s="262"/>
    </row>
    <row r="3730" spans="4:7" ht="14.4" x14ac:dyDescent="0.3">
      <c r="D3730" s="262"/>
      <c r="G3730" s="262"/>
    </row>
    <row r="3731" spans="4:7" ht="14.4" x14ac:dyDescent="0.3">
      <c r="D3731" s="262"/>
      <c r="G3731" s="262"/>
    </row>
    <row r="3732" spans="4:7" ht="14.4" x14ac:dyDescent="0.3">
      <c r="D3732" s="262"/>
      <c r="G3732" s="262"/>
    </row>
    <row r="3733" spans="4:7" ht="14.4" x14ac:dyDescent="0.3">
      <c r="D3733" s="262"/>
      <c r="G3733" s="262"/>
    </row>
    <row r="3734" spans="4:7" ht="14.4" x14ac:dyDescent="0.3">
      <c r="D3734" s="262"/>
      <c r="G3734" s="262"/>
    </row>
    <row r="3735" spans="4:7" ht="14.4" x14ac:dyDescent="0.3">
      <c r="D3735" s="262"/>
      <c r="G3735" s="262"/>
    </row>
    <row r="3736" spans="4:7" ht="14.4" x14ac:dyDescent="0.3">
      <c r="D3736" s="262"/>
      <c r="G3736" s="262"/>
    </row>
    <row r="3737" spans="4:7" ht="14.4" x14ac:dyDescent="0.3">
      <c r="D3737" s="262"/>
      <c r="G3737" s="262"/>
    </row>
    <row r="3738" spans="4:7" ht="14.4" x14ac:dyDescent="0.3">
      <c r="D3738" s="262"/>
      <c r="G3738" s="262"/>
    </row>
    <row r="3739" spans="4:7" ht="14.4" x14ac:dyDescent="0.3">
      <c r="D3739" s="262"/>
      <c r="G3739" s="262"/>
    </row>
    <row r="3740" spans="4:7" ht="14.4" x14ac:dyDescent="0.3">
      <c r="D3740" s="262"/>
      <c r="G3740" s="262"/>
    </row>
    <row r="3741" spans="4:7" ht="14.4" x14ac:dyDescent="0.3">
      <c r="D3741" s="262"/>
      <c r="G3741" s="262"/>
    </row>
    <row r="3742" spans="4:7" ht="14.4" x14ac:dyDescent="0.3">
      <c r="D3742" s="262"/>
      <c r="G3742" s="262"/>
    </row>
    <row r="3743" spans="4:7" ht="14.4" x14ac:dyDescent="0.3">
      <c r="D3743" s="262"/>
      <c r="G3743" s="262"/>
    </row>
    <row r="3744" spans="4:7" ht="14.4" x14ac:dyDescent="0.3">
      <c r="D3744" s="262"/>
      <c r="G3744" s="262"/>
    </row>
    <row r="3745" spans="4:7" ht="14.4" x14ac:dyDescent="0.3">
      <c r="D3745" s="262"/>
      <c r="G3745" s="262"/>
    </row>
    <row r="3746" spans="4:7" ht="14.4" x14ac:dyDescent="0.3">
      <c r="D3746" s="262"/>
      <c r="G3746" s="262"/>
    </row>
    <row r="3747" spans="4:7" ht="14.4" x14ac:dyDescent="0.3">
      <c r="D3747" s="262"/>
      <c r="G3747" s="262"/>
    </row>
    <row r="3748" spans="4:7" ht="14.4" x14ac:dyDescent="0.3">
      <c r="D3748" s="262"/>
      <c r="G3748" s="262"/>
    </row>
    <row r="3749" spans="4:7" ht="14.4" x14ac:dyDescent="0.3">
      <c r="D3749" s="262"/>
      <c r="G3749" s="262"/>
    </row>
    <row r="3750" spans="4:7" ht="14.4" x14ac:dyDescent="0.3">
      <c r="D3750" s="262"/>
      <c r="G3750" s="262"/>
    </row>
    <row r="3751" spans="4:7" ht="14.4" x14ac:dyDescent="0.3">
      <c r="D3751" s="262"/>
      <c r="G3751" s="262"/>
    </row>
    <row r="3752" spans="4:7" ht="14.4" x14ac:dyDescent="0.3">
      <c r="D3752" s="262"/>
      <c r="G3752" s="262"/>
    </row>
    <row r="3753" spans="4:7" ht="14.4" x14ac:dyDescent="0.3">
      <c r="D3753" s="262"/>
      <c r="G3753" s="262"/>
    </row>
    <row r="3754" spans="4:7" ht="14.4" x14ac:dyDescent="0.3">
      <c r="D3754" s="262"/>
      <c r="G3754" s="262"/>
    </row>
    <row r="3755" spans="4:7" ht="14.4" x14ac:dyDescent="0.3">
      <c r="D3755" s="262"/>
      <c r="G3755" s="262"/>
    </row>
    <row r="3756" spans="4:7" ht="14.4" x14ac:dyDescent="0.3">
      <c r="D3756" s="262"/>
      <c r="G3756" s="262"/>
    </row>
    <row r="3757" spans="4:7" ht="14.4" x14ac:dyDescent="0.3">
      <c r="D3757" s="262"/>
      <c r="G3757" s="262"/>
    </row>
    <row r="3758" spans="4:7" ht="14.4" x14ac:dyDescent="0.3">
      <c r="D3758" s="262"/>
      <c r="G3758" s="262"/>
    </row>
    <row r="3759" spans="4:7" ht="14.4" x14ac:dyDescent="0.3">
      <c r="D3759" s="262"/>
      <c r="G3759" s="262"/>
    </row>
    <row r="3760" spans="4:7" ht="14.4" x14ac:dyDescent="0.3">
      <c r="D3760" s="262"/>
      <c r="G3760" s="262"/>
    </row>
    <row r="3761" spans="4:7" ht="14.4" x14ac:dyDescent="0.3">
      <c r="D3761" s="262"/>
      <c r="G3761" s="262"/>
    </row>
    <row r="3762" spans="4:7" ht="14.4" x14ac:dyDescent="0.3">
      <c r="D3762" s="262"/>
      <c r="G3762" s="262"/>
    </row>
    <row r="3763" spans="4:7" ht="14.4" x14ac:dyDescent="0.3">
      <c r="D3763" s="262"/>
      <c r="G3763" s="262"/>
    </row>
    <row r="3764" spans="4:7" ht="14.4" x14ac:dyDescent="0.3">
      <c r="D3764" s="262"/>
      <c r="G3764" s="262"/>
    </row>
    <row r="3765" spans="4:7" ht="14.4" x14ac:dyDescent="0.3">
      <c r="D3765" s="262"/>
      <c r="G3765" s="262"/>
    </row>
    <row r="3766" spans="4:7" ht="14.4" x14ac:dyDescent="0.3">
      <c r="D3766" s="262"/>
      <c r="G3766" s="262"/>
    </row>
    <row r="3767" spans="4:7" ht="14.4" x14ac:dyDescent="0.3">
      <c r="D3767" s="262"/>
      <c r="G3767" s="262"/>
    </row>
    <row r="3768" spans="4:7" ht="14.4" x14ac:dyDescent="0.3">
      <c r="D3768" s="262"/>
      <c r="G3768" s="262"/>
    </row>
    <row r="3769" spans="4:7" ht="14.4" x14ac:dyDescent="0.3">
      <c r="D3769" s="262"/>
      <c r="G3769" s="262"/>
    </row>
    <row r="3770" spans="4:7" ht="14.4" x14ac:dyDescent="0.3">
      <c r="D3770" s="262"/>
      <c r="G3770" s="262"/>
    </row>
    <row r="3771" spans="4:7" ht="14.4" x14ac:dyDescent="0.3">
      <c r="D3771" s="262"/>
      <c r="G3771" s="262"/>
    </row>
    <row r="3772" spans="4:7" ht="14.4" x14ac:dyDescent="0.3">
      <c r="D3772" s="262"/>
      <c r="G3772" s="262"/>
    </row>
    <row r="3773" spans="4:7" ht="14.4" x14ac:dyDescent="0.3">
      <c r="D3773" s="262"/>
      <c r="G3773" s="262"/>
    </row>
    <row r="3774" spans="4:7" ht="14.4" x14ac:dyDescent="0.3">
      <c r="D3774" s="262"/>
      <c r="G3774" s="262"/>
    </row>
    <row r="3775" spans="4:7" ht="14.4" x14ac:dyDescent="0.3">
      <c r="D3775" s="262"/>
      <c r="G3775" s="262"/>
    </row>
    <row r="3776" spans="4:7" ht="14.4" x14ac:dyDescent="0.3">
      <c r="D3776" s="262"/>
      <c r="G3776" s="262"/>
    </row>
    <row r="3777" spans="4:7" ht="14.4" x14ac:dyDescent="0.3">
      <c r="D3777" s="262"/>
      <c r="G3777" s="262"/>
    </row>
    <row r="3778" spans="4:7" ht="14.4" x14ac:dyDescent="0.3">
      <c r="D3778" s="262"/>
      <c r="G3778" s="262"/>
    </row>
    <row r="3779" spans="4:7" ht="14.4" x14ac:dyDescent="0.3">
      <c r="D3779" s="262"/>
      <c r="G3779" s="262"/>
    </row>
    <row r="3780" spans="4:7" ht="14.4" x14ac:dyDescent="0.3">
      <c r="D3780" s="262"/>
      <c r="G3780" s="262"/>
    </row>
    <row r="3781" spans="4:7" ht="14.4" x14ac:dyDescent="0.3">
      <c r="D3781" s="262"/>
      <c r="G3781" s="262"/>
    </row>
    <row r="3782" spans="4:7" ht="14.4" x14ac:dyDescent="0.3">
      <c r="D3782" s="262"/>
      <c r="G3782" s="262"/>
    </row>
    <row r="3783" spans="4:7" ht="14.4" x14ac:dyDescent="0.3">
      <c r="D3783" s="262"/>
      <c r="G3783" s="262"/>
    </row>
    <row r="3784" spans="4:7" ht="14.4" x14ac:dyDescent="0.3">
      <c r="D3784" s="262"/>
      <c r="G3784" s="262"/>
    </row>
    <row r="3785" spans="4:7" ht="14.4" x14ac:dyDescent="0.3">
      <c r="D3785" s="262"/>
      <c r="G3785" s="262"/>
    </row>
    <row r="3786" spans="4:7" ht="14.4" x14ac:dyDescent="0.3">
      <c r="D3786" s="262"/>
      <c r="G3786" s="262"/>
    </row>
    <row r="3787" spans="4:7" ht="14.4" x14ac:dyDescent="0.3">
      <c r="D3787" s="262"/>
      <c r="G3787" s="262"/>
    </row>
    <row r="3788" spans="4:7" ht="14.4" x14ac:dyDescent="0.3">
      <c r="D3788" s="262"/>
      <c r="G3788" s="262"/>
    </row>
    <row r="3789" spans="4:7" ht="14.4" x14ac:dyDescent="0.3">
      <c r="D3789" s="262"/>
      <c r="G3789" s="262"/>
    </row>
    <row r="3790" spans="4:7" ht="14.4" x14ac:dyDescent="0.3">
      <c r="D3790" s="262"/>
      <c r="G3790" s="262"/>
    </row>
    <row r="3791" spans="4:7" ht="14.4" x14ac:dyDescent="0.3">
      <c r="D3791" s="262"/>
      <c r="G3791" s="262"/>
    </row>
    <row r="3792" spans="4:7" ht="14.4" x14ac:dyDescent="0.3">
      <c r="D3792" s="262"/>
      <c r="G3792" s="262"/>
    </row>
    <row r="3793" spans="4:7" ht="14.4" x14ac:dyDescent="0.3">
      <c r="D3793" s="262"/>
      <c r="G3793" s="262"/>
    </row>
    <row r="3794" spans="4:7" ht="14.4" x14ac:dyDescent="0.3">
      <c r="D3794" s="262"/>
      <c r="G3794" s="262"/>
    </row>
    <row r="3795" spans="4:7" ht="14.4" x14ac:dyDescent="0.3">
      <c r="D3795" s="262"/>
      <c r="G3795" s="262"/>
    </row>
    <row r="3796" spans="4:7" ht="14.4" x14ac:dyDescent="0.3">
      <c r="D3796" s="262"/>
      <c r="G3796" s="262"/>
    </row>
    <row r="3797" spans="4:7" ht="14.4" x14ac:dyDescent="0.3">
      <c r="D3797" s="262"/>
      <c r="G3797" s="262"/>
    </row>
    <row r="3798" spans="4:7" ht="14.4" x14ac:dyDescent="0.3">
      <c r="D3798" s="262"/>
      <c r="G3798" s="262"/>
    </row>
    <row r="3799" spans="4:7" ht="14.4" x14ac:dyDescent="0.3">
      <c r="D3799" s="262"/>
      <c r="G3799" s="262"/>
    </row>
    <row r="3800" spans="4:7" ht="14.4" x14ac:dyDescent="0.3">
      <c r="D3800" s="262"/>
      <c r="G3800" s="262"/>
    </row>
    <row r="3801" spans="4:7" ht="14.4" x14ac:dyDescent="0.3">
      <c r="D3801" s="262"/>
      <c r="G3801" s="262"/>
    </row>
    <row r="3802" spans="4:7" ht="14.4" x14ac:dyDescent="0.3">
      <c r="D3802" s="262"/>
      <c r="G3802" s="262"/>
    </row>
    <row r="3803" spans="4:7" ht="14.4" x14ac:dyDescent="0.3">
      <c r="D3803" s="262"/>
      <c r="G3803" s="262"/>
    </row>
    <row r="3804" spans="4:7" ht="14.4" x14ac:dyDescent="0.3">
      <c r="D3804" s="262"/>
      <c r="G3804" s="262"/>
    </row>
    <row r="3805" spans="4:7" ht="14.4" x14ac:dyDescent="0.3">
      <c r="D3805" s="262"/>
      <c r="G3805" s="262"/>
    </row>
    <row r="3806" spans="4:7" ht="14.4" x14ac:dyDescent="0.3">
      <c r="D3806" s="262"/>
      <c r="G3806" s="262"/>
    </row>
    <row r="3807" spans="4:7" ht="14.4" x14ac:dyDescent="0.3">
      <c r="D3807" s="262"/>
      <c r="G3807" s="262"/>
    </row>
    <row r="3808" spans="4:7" ht="14.4" x14ac:dyDescent="0.3">
      <c r="D3808" s="262"/>
      <c r="G3808" s="262"/>
    </row>
    <row r="3809" spans="4:7" ht="14.4" x14ac:dyDescent="0.3">
      <c r="D3809" s="262"/>
      <c r="G3809" s="262"/>
    </row>
    <row r="3810" spans="4:7" ht="14.4" x14ac:dyDescent="0.3">
      <c r="D3810" s="262"/>
      <c r="G3810" s="262"/>
    </row>
    <row r="3811" spans="4:7" ht="14.4" x14ac:dyDescent="0.3">
      <c r="D3811" s="262"/>
      <c r="G3811" s="262"/>
    </row>
    <row r="3812" spans="4:7" ht="14.4" x14ac:dyDescent="0.3">
      <c r="D3812" s="262"/>
      <c r="G3812" s="262"/>
    </row>
    <row r="3813" spans="4:7" ht="14.4" x14ac:dyDescent="0.3">
      <c r="D3813" s="262"/>
      <c r="G3813" s="262"/>
    </row>
    <row r="3814" spans="4:7" ht="14.4" x14ac:dyDescent="0.3">
      <c r="D3814" s="262"/>
      <c r="G3814" s="262"/>
    </row>
    <row r="3815" spans="4:7" ht="14.4" x14ac:dyDescent="0.3">
      <c r="D3815" s="262"/>
      <c r="G3815" s="262"/>
    </row>
    <row r="3816" spans="4:7" ht="14.4" x14ac:dyDescent="0.3">
      <c r="D3816" s="262"/>
      <c r="G3816" s="262"/>
    </row>
    <row r="3817" spans="4:7" ht="14.4" x14ac:dyDescent="0.3">
      <c r="D3817" s="262"/>
      <c r="G3817" s="262"/>
    </row>
    <row r="3818" spans="4:7" ht="14.4" x14ac:dyDescent="0.3">
      <c r="D3818" s="262"/>
      <c r="G3818" s="262"/>
    </row>
    <row r="3819" spans="4:7" ht="14.4" x14ac:dyDescent="0.3">
      <c r="D3819" s="262"/>
      <c r="G3819" s="262"/>
    </row>
    <row r="3820" spans="4:7" ht="14.4" x14ac:dyDescent="0.3">
      <c r="D3820" s="262"/>
      <c r="G3820" s="262"/>
    </row>
    <row r="3821" spans="4:7" ht="14.4" x14ac:dyDescent="0.3">
      <c r="D3821" s="262"/>
      <c r="G3821" s="262"/>
    </row>
    <row r="3822" spans="4:7" ht="14.4" x14ac:dyDescent="0.3">
      <c r="D3822" s="262"/>
      <c r="G3822" s="262"/>
    </row>
    <row r="3823" spans="4:7" ht="14.4" x14ac:dyDescent="0.3">
      <c r="D3823" s="262"/>
      <c r="G3823" s="262"/>
    </row>
    <row r="3824" spans="4:7" ht="14.4" x14ac:dyDescent="0.3">
      <c r="D3824" s="262"/>
      <c r="G3824" s="262"/>
    </row>
    <row r="3825" spans="4:7" ht="14.4" x14ac:dyDescent="0.3">
      <c r="D3825" s="262"/>
      <c r="G3825" s="262"/>
    </row>
    <row r="3826" spans="4:7" ht="14.4" x14ac:dyDescent="0.3">
      <c r="D3826" s="262"/>
      <c r="G3826" s="262"/>
    </row>
    <row r="3827" spans="4:7" ht="14.4" x14ac:dyDescent="0.3">
      <c r="D3827" s="262"/>
      <c r="G3827" s="262"/>
    </row>
    <row r="3828" spans="4:7" ht="14.4" x14ac:dyDescent="0.3">
      <c r="D3828" s="262"/>
      <c r="G3828" s="262"/>
    </row>
    <row r="3829" spans="4:7" ht="14.4" x14ac:dyDescent="0.3">
      <c r="D3829" s="262"/>
      <c r="G3829" s="262"/>
    </row>
    <row r="3830" spans="4:7" ht="14.4" x14ac:dyDescent="0.3">
      <c r="D3830" s="262"/>
      <c r="G3830" s="262"/>
    </row>
    <row r="3831" spans="4:7" ht="14.4" x14ac:dyDescent="0.3">
      <c r="D3831" s="262"/>
      <c r="G3831" s="262"/>
    </row>
    <row r="3832" spans="4:7" ht="14.4" x14ac:dyDescent="0.3">
      <c r="D3832" s="262"/>
      <c r="G3832" s="262"/>
    </row>
    <row r="3833" spans="4:7" ht="14.4" x14ac:dyDescent="0.3">
      <c r="D3833" s="262"/>
      <c r="G3833" s="262"/>
    </row>
    <row r="3834" spans="4:7" ht="14.4" x14ac:dyDescent="0.3">
      <c r="D3834" s="262"/>
      <c r="G3834" s="262"/>
    </row>
    <row r="3835" spans="4:7" ht="14.4" x14ac:dyDescent="0.3">
      <c r="D3835" s="262"/>
      <c r="G3835" s="262"/>
    </row>
    <row r="3836" spans="4:7" ht="14.4" x14ac:dyDescent="0.3">
      <c r="D3836" s="262"/>
      <c r="G3836" s="262"/>
    </row>
    <row r="3837" spans="4:7" ht="14.4" x14ac:dyDescent="0.3">
      <c r="D3837" s="262"/>
      <c r="G3837" s="262"/>
    </row>
    <row r="3838" spans="4:7" ht="14.4" x14ac:dyDescent="0.3">
      <c r="D3838" s="262"/>
      <c r="G3838" s="262"/>
    </row>
    <row r="3839" spans="4:7" ht="14.4" x14ac:dyDescent="0.3">
      <c r="D3839" s="262"/>
      <c r="G3839" s="262"/>
    </row>
    <row r="3840" spans="4:7" ht="14.4" x14ac:dyDescent="0.3">
      <c r="D3840" s="262"/>
      <c r="G3840" s="262"/>
    </row>
    <row r="3841" spans="4:7" ht="14.4" x14ac:dyDescent="0.3">
      <c r="D3841" s="262"/>
      <c r="G3841" s="262"/>
    </row>
    <row r="3842" spans="4:7" ht="14.4" x14ac:dyDescent="0.3">
      <c r="D3842" s="262"/>
      <c r="G3842" s="262"/>
    </row>
    <row r="3843" spans="4:7" ht="14.4" x14ac:dyDescent="0.3">
      <c r="D3843" s="262"/>
      <c r="G3843" s="262"/>
    </row>
    <row r="3844" spans="4:7" ht="14.4" x14ac:dyDescent="0.3">
      <c r="D3844" s="262"/>
      <c r="G3844" s="262"/>
    </row>
    <row r="3845" spans="4:7" ht="14.4" x14ac:dyDescent="0.3">
      <c r="D3845" s="262"/>
      <c r="G3845" s="262"/>
    </row>
    <row r="3846" spans="4:7" ht="14.4" x14ac:dyDescent="0.3">
      <c r="D3846" s="262"/>
      <c r="G3846" s="262"/>
    </row>
    <row r="3847" spans="4:7" ht="14.4" x14ac:dyDescent="0.3">
      <c r="D3847" s="262"/>
      <c r="G3847" s="262"/>
    </row>
    <row r="3848" spans="4:7" ht="14.4" x14ac:dyDescent="0.3">
      <c r="D3848" s="262"/>
      <c r="G3848" s="262"/>
    </row>
    <row r="3849" spans="4:7" ht="14.4" x14ac:dyDescent="0.3">
      <c r="D3849" s="262"/>
      <c r="G3849" s="262"/>
    </row>
    <row r="3850" spans="4:7" ht="14.4" x14ac:dyDescent="0.3">
      <c r="D3850" s="262"/>
      <c r="G3850" s="262"/>
    </row>
    <row r="3851" spans="4:7" ht="14.4" x14ac:dyDescent="0.3">
      <c r="D3851" s="262"/>
      <c r="G3851" s="262"/>
    </row>
    <row r="3852" spans="4:7" ht="14.4" x14ac:dyDescent="0.3">
      <c r="D3852" s="262"/>
      <c r="G3852" s="262"/>
    </row>
    <row r="3853" spans="4:7" ht="14.4" x14ac:dyDescent="0.3">
      <c r="D3853" s="262"/>
      <c r="G3853" s="262"/>
    </row>
    <row r="3854" spans="4:7" ht="14.4" x14ac:dyDescent="0.3">
      <c r="D3854" s="262"/>
      <c r="G3854" s="262"/>
    </row>
    <row r="3855" spans="4:7" ht="14.4" x14ac:dyDescent="0.3">
      <c r="D3855" s="262"/>
      <c r="G3855" s="262"/>
    </row>
    <row r="3856" spans="4:7" ht="14.4" x14ac:dyDescent="0.3">
      <c r="D3856" s="262"/>
      <c r="G3856" s="262"/>
    </row>
    <row r="3857" spans="4:7" ht="14.4" x14ac:dyDescent="0.3">
      <c r="D3857" s="262"/>
      <c r="G3857" s="262"/>
    </row>
    <row r="3858" spans="4:7" ht="14.4" x14ac:dyDescent="0.3">
      <c r="D3858" s="262"/>
      <c r="G3858" s="262"/>
    </row>
    <row r="3859" spans="4:7" ht="14.4" x14ac:dyDescent="0.3">
      <c r="D3859" s="262"/>
      <c r="G3859" s="262"/>
    </row>
    <row r="3860" spans="4:7" ht="14.4" x14ac:dyDescent="0.3">
      <c r="D3860" s="262"/>
      <c r="G3860" s="262"/>
    </row>
    <row r="3861" spans="4:7" ht="14.4" x14ac:dyDescent="0.3">
      <c r="D3861" s="262"/>
      <c r="G3861" s="262"/>
    </row>
    <row r="3862" spans="4:7" ht="14.4" x14ac:dyDescent="0.3">
      <c r="D3862" s="262"/>
      <c r="G3862" s="262"/>
    </row>
    <row r="3863" spans="4:7" ht="14.4" x14ac:dyDescent="0.3">
      <c r="D3863" s="262"/>
      <c r="G3863" s="262"/>
    </row>
    <row r="3864" spans="4:7" ht="14.4" x14ac:dyDescent="0.3">
      <c r="D3864" s="262"/>
      <c r="G3864" s="262"/>
    </row>
    <row r="3865" spans="4:7" ht="14.4" x14ac:dyDescent="0.3">
      <c r="D3865" s="262"/>
      <c r="G3865" s="262"/>
    </row>
    <row r="3866" spans="4:7" ht="14.4" x14ac:dyDescent="0.3">
      <c r="D3866" s="262"/>
      <c r="G3866" s="262"/>
    </row>
    <row r="3867" spans="4:7" ht="14.4" x14ac:dyDescent="0.3">
      <c r="D3867" s="262"/>
      <c r="G3867" s="262"/>
    </row>
    <row r="3868" spans="4:7" ht="14.4" x14ac:dyDescent="0.3">
      <c r="D3868" s="262"/>
      <c r="G3868" s="262"/>
    </row>
    <row r="3869" spans="4:7" ht="14.4" x14ac:dyDescent="0.3">
      <c r="D3869" s="262"/>
      <c r="G3869" s="262"/>
    </row>
    <row r="3870" spans="4:7" ht="14.4" x14ac:dyDescent="0.3">
      <c r="D3870" s="262"/>
      <c r="G3870" s="262"/>
    </row>
    <row r="3871" spans="4:7" ht="14.4" x14ac:dyDescent="0.3">
      <c r="D3871" s="262"/>
      <c r="G3871" s="262"/>
    </row>
    <row r="3872" spans="4:7" ht="14.4" x14ac:dyDescent="0.3">
      <c r="D3872" s="262"/>
      <c r="G3872" s="262"/>
    </row>
    <row r="3873" spans="4:7" ht="14.4" x14ac:dyDescent="0.3">
      <c r="D3873" s="262"/>
      <c r="G3873" s="262"/>
    </row>
    <row r="3874" spans="4:7" ht="14.4" x14ac:dyDescent="0.3">
      <c r="D3874" s="262"/>
      <c r="G3874" s="262"/>
    </row>
    <row r="3875" spans="4:7" ht="14.4" x14ac:dyDescent="0.3">
      <c r="D3875" s="262"/>
      <c r="G3875" s="262"/>
    </row>
    <row r="3876" spans="4:7" ht="14.4" x14ac:dyDescent="0.3">
      <c r="D3876" s="262"/>
      <c r="G3876" s="262"/>
    </row>
    <row r="3877" spans="4:7" ht="14.4" x14ac:dyDescent="0.3">
      <c r="D3877" s="262"/>
      <c r="G3877" s="262"/>
    </row>
    <row r="3878" spans="4:7" ht="14.4" x14ac:dyDescent="0.3">
      <c r="D3878" s="262"/>
      <c r="G3878" s="262"/>
    </row>
    <row r="3879" spans="4:7" ht="14.4" x14ac:dyDescent="0.3">
      <c r="D3879" s="262"/>
      <c r="G3879" s="262"/>
    </row>
    <row r="3880" spans="4:7" ht="14.4" x14ac:dyDescent="0.3">
      <c r="D3880" s="262"/>
      <c r="G3880" s="262"/>
    </row>
    <row r="3881" spans="4:7" ht="14.4" x14ac:dyDescent="0.3">
      <c r="D3881" s="262"/>
      <c r="G3881" s="262"/>
    </row>
    <row r="3882" spans="4:7" ht="14.4" x14ac:dyDescent="0.3">
      <c r="D3882" s="262"/>
      <c r="G3882" s="262"/>
    </row>
    <row r="3883" spans="4:7" ht="14.4" x14ac:dyDescent="0.3">
      <c r="D3883" s="262"/>
      <c r="G3883" s="262"/>
    </row>
    <row r="3884" spans="4:7" ht="14.4" x14ac:dyDescent="0.3">
      <c r="D3884" s="262"/>
      <c r="G3884" s="262"/>
    </row>
    <row r="3885" spans="4:7" ht="14.4" x14ac:dyDescent="0.3">
      <c r="D3885" s="262"/>
      <c r="G3885" s="262"/>
    </row>
    <row r="3886" spans="4:7" ht="14.4" x14ac:dyDescent="0.3">
      <c r="D3886" s="262"/>
      <c r="G3886" s="262"/>
    </row>
    <row r="3887" spans="4:7" ht="14.4" x14ac:dyDescent="0.3">
      <c r="D3887" s="262"/>
      <c r="G3887" s="262"/>
    </row>
    <row r="3888" spans="4:7" ht="14.4" x14ac:dyDescent="0.3">
      <c r="D3888" s="262"/>
      <c r="G3888" s="262"/>
    </row>
    <row r="3889" spans="4:7" ht="14.4" x14ac:dyDescent="0.3">
      <c r="D3889" s="262"/>
      <c r="G3889" s="262"/>
    </row>
    <row r="3890" spans="4:7" ht="14.4" x14ac:dyDescent="0.3">
      <c r="D3890" s="262"/>
      <c r="G3890" s="262"/>
    </row>
    <row r="3891" spans="4:7" ht="14.4" x14ac:dyDescent="0.3">
      <c r="D3891" s="262"/>
      <c r="G3891" s="262"/>
    </row>
    <row r="3892" spans="4:7" ht="14.4" x14ac:dyDescent="0.3">
      <c r="D3892" s="262"/>
      <c r="G3892" s="262"/>
    </row>
    <row r="3893" spans="4:7" ht="14.4" x14ac:dyDescent="0.3">
      <c r="D3893" s="262"/>
      <c r="G3893" s="262"/>
    </row>
    <row r="3894" spans="4:7" ht="14.4" x14ac:dyDescent="0.3">
      <c r="D3894" s="262"/>
      <c r="G3894" s="262"/>
    </row>
    <row r="3895" spans="4:7" ht="14.4" x14ac:dyDescent="0.3">
      <c r="D3895" s="262"/>
      <c r="G3895" s="262"/>
    </row>
    <row r="3896" spans="4:7" ht="14.4" x14ac:dyDescent="0.3">
      <c r="D3896" s="262"/>
      <c r="G3896" s="262"/>
    </row>
    <row r="3897" spans="4:7" ht="14.4" x14ac:dyDescent="0.3">
      <c r="D3897" s="262"/>
      <c r="G3897" s="262"/>
    </row>
    <row r="3898" spans="4:7" ht="14.4" x14ac:dyDescent="0.3">
      <c r="D3898" s="262"/>
      <c r="G3898" s="262"/>
    </row>
    <row r="3899" spans="4:7" ht="14.4" x14ac:dyDescent="0.3">
      <c r="D3899" s="262"/>
      <c r="G3899" s="262"/>
    </row>
    <row r="3900" spans="4:7" ht="14.4" x14ac:dyDescent="0.3">
      <c r="D3900" s="262"/>
      <c r="G3900" s="262"/>
    </row>
    <row r="3901" spans="4:7" ht="14.4" x14ac:dyDescent="0.3">
      <c r="D3901" s="262"/>
      <c r="G3901" s="262"/>
    </row>
    <row r="3902" spans="4:7" ht="14.4" x14ac:dyDescent="0.3">
      <c r="D3902" s="262"/>
      <c r="G3902" s="262"/>
    </row>
    <row r="3903" spans="4:7" ht="14.4" x14ac:dyDescent="0.3">
      <c r="D3903" s="262"/>
      <c r="G3903" s="262"/>
    </row>
    <row r="3904" spans="4:7" ht="14.4" x14ac:dyDescent="0.3">
      <c r="D3904" s="262"/>
      <c r="G3904" s="262"/>
    </row>
    <row r="3905" spans="4:7" ht="14.4" x14ac:dyDescent="0.3">
      <c r="D3905" s="262"/>
      <c r="G3905" s="262"/>
    </row>
    <row r="3906" spans="4:7" ht="14.4" x14ac:dyDescent="0.3">
      <c r="D3906" s="262"/>
      <c r="G3906" s="262"/>
    </row>
    <row r="3907" spans="4:7" ht="14.4" x14ac:dyDescent="0.3">
      <c r="D3907" s="262"/>
      <c r="G3907" s="262"/>
    </row>
    <row r="3908" spans="4:7" ht="14.4" x14ac:dyDescent="0.3">
      <c r="D3908" s="262"/>
      <c r="G3908" s="262"/>
    </row>
    <row r="3909" spans="4:7" ht="14.4" x14ac:dyDescent="0.3">
      <c r="D3909" s="262"/>
      <c r="G3909" s="262"/>
    </row>
    <row r="3910" spans="4:7" ht="14.4" x14ac:dyDescent="0.3">
      <c r="D3910" s="262"/>
      <c r="G3910" s="262"/>
    </row>
    <row r="3911" spans="4:7" ht="14.4" x14ac:dyDescent="0.3">
      <c r="D3911" s="262"/>
      <c r="G3911" s="262"/>
    </row>
    <row r="3912" spans="4:7" ht="14.4" x14ac:dyDescent="0.3">
      <c r="D3912" s="262"/>
      <c r="G3912" s="262"/>
    </row>
    <row r="3913" spans="4:7" ht="14.4" x14ac:dyDescent="0.3">
      <c r="D3913" s="262"/>
      <c r="G3913" s="262"/>
    </row>
    <row r="3914" spans="4:7" ht="14.4" x14ac:dyDescent="0.3">
      <c r="D3914" s="262"/>
      <c r="G3914" s="262"/>
    </row>
    <row r="3915" spans="4:7" ht="14.4" x14ac:dyDescent="0.3">
      <c r="D3915" s="262"/>
      <c r="G3915" s="262"/>
    </row>
    <row r="3916" spans="4:7" ht="14.4" x14ac:dyDescent="0.3">
      <c r="D3916" s="262"/>
      <c r="G3916" s="262"/>
    </row>
    <row r="3917" spans="4:7" ht="14.4" x14ac:dyDescent="0.3">
      <c r="D3917" s="262"/>
      <c r="G3917" s="262"/>
    </row>
    <row r="3918" spans="4:7" ht="14.4" x14ac:dyDescent="0.3">
      <c r="D3918" s="262"/>
      <c r="G3918" s="262"/>
    </row>
    <row r="3919" spans="4:7" ht="14.4" x14ac:dyDescent="0.3">
      <c r="D3919" s="262"/>
      <c r="G3919" s="262"/>
    </row>
    <row r="3920" spans="4:7" ht="14.4" x14ac:dyDescent="0.3">
      <c r="D3920" s="262"/>
      <c r="G3920" s="262"/>
    </row>
    <row r="3921" spans="4:7" ht="14.4" x14ac:dyDescent="0.3">
      <c r="D3921" s="262"/>
      <c r="G3921" s="262"/>
    </row>
    <row r="3922" spans="4:7" ht="14.4" x14ac:dyDescent="0.3">
      <c r="D3922" s="262"/>
      <c r="G3922" s="262"/>
    </row>
    <row r="3923" spans="4:7" ht="14.4" x14ac:dyDescent="0.3">
      <c r="D3923" s="262"/>
      <c r="G3923" s="262"/>
    </row>
    <row r="3924" spans="4:7" ht="14.4" x14ac:dyDescent="0.3">
      <c r="D3924" s="262"/>
      <c r="G3924" s="262"/>
    </row>
    <row r="3925" spans="4:7" ht="14.4" x14ac:dyDescent="0.3">
      <c r="D3925" s="262"/>
      <c r="G3925" s="262"/>
    </row>
    <row r="3926" spans="4:7" ht="14.4" x14ac:dyDescent="0.3">
      <c r="D3926" s="262"/>
      <c r="G3926" s="262"/>
    </row>
    <row r="3927" spans="4:7" ht="14.4" x14ac:dyDescent="0.3">
      <c r="D3927" s="262"/>
      <c r="G3927" s="262"/>
    </row>
    <row r="3928" spans="4:7" ht="14.4" x14ac:dyDescent="0.3">
      <c r="D3928" s="262"/>
      <c r="G3928" s="262"/>
    </row>
    <row r="3929" spans="4:7" ht="14.4" x14ac:dyDescent="0.3">
      <c r="D3929" s="262"/>
      <c r="G3929" s="262"/>
    </row>
    <row r="3930" spans="4:7" ht="14.4" x14ac:dyDescent="0.3">
      <c r="D3930" s="262"/>
      <c r="G3930" s="262"/>
    </row>
    <row r="3931" spans="4:7" ht="14.4" x14ac:dyDescent="0.3">
      <c r="D3931" s="262"/>
      <c r="G3931" s="262"/>
    </row>
    <row r="3932" spans="4:7" ht="14.4" x14ac:dyDescent="0.3">
      <c r="D3932" s="262"/>
      <c r="G3932" s="262"/>
    </row>
    <row r="3933" spans="4:7" ht="14.4" x14ac:dyDescent="0.3">
      <c r="D3933" s="262"/>
      <c r="G3933" s="262"/>
    </row>
    <row r="3934" spans="4:7" ht="14.4" x14ac:dyDescent="0.3">
      <c r="D3934" s="262"/>
      <c r="G3934" s="262"/>
    </row>
    <row r="3935" spans="4:7" ht="14.4" x14ac:dyDescent="0.3">
      <c r="D3935" s="262"/>
      <c r="G3935" s="262"/>
    </row>
    <row r="3936" spans="4:7" ht="14.4" x14ac:dyDescent="0.3">
      <c r="D3936" s="262"/>
      <c r="G3936" s="262"/>
    </row>
    <row r="3937" spans="4:7" ht="14.4" x14ac:dyDescent="0.3">
      <c r="D3937" s="262"/>
      <c r="G3937" s="262"/>
    </row>
    <row r="3938" spans="4:7" ht="14.4" x14ac:dyDescent="0.3">
      <c r="D3938" s="262"/>
      <c r="G3938" s="262"/>
    </row>
    <row r="3939" spans="4:7" ht="14.4" x14ac:dyDescent="0.3">
      <c r="D3939" s="262"/>
      <c r="G3939" s="262"/>
    </row>
    <row r="3940" spans="4:7" ht="14.4" x14ac:dyDescent="0.3">
      <c r="D3940" s="262"/>
      <c r="G3940" s="262"/>
    </row>
    <row r="3941" spans="4:7" ht="14.4" x14ac:dyDescent="0.3">
      <c r="D3941" s="262"/>
      <c r="G3941" s="262"/>
    </row>
    <row r="3942" spans="4:7" ht="14.4" x14ac:dyDescent="0.3">
      <c r="D3942" s="262"/>
      <c r="G3942" s="262"/>
    </row>
    <row r="3943" spans="4:7" ht="14.4" x14ac:dyDescent="0.3">
      <c r="D3943" s="262"/>
      <c r="G3943" s="262"/>
    </row>
    <row r="3944" spans="4:7" ht="14.4" x14ac:dyDescent="0.3">
      <c r="D3944" s="262"/>
      <c r="G3944" s="262"/>
    </row>
    <row r="3945" spans="4:7" ht="14.4" x14ac:dyDescent="0.3">
      <c r="D3945" s="262"/>
      <c r="G3945" s="262"/>
    </row>
    <row r="3946" spans="4:7" ht="14.4" x14ac:dyDescent="0.3">
      <c r="D3946" s="262"/>
      <c r="G3946" s="262"/>
    </row>
    <row r="3947" spans="4:7" ht="14.4" x14ac:dyDescent="0.3">
      <c r="D3947" s="262"/>
      <c r="G3947" s="262"/>
    </row>
    <row r="3948" spans="4:7" ht="14.4" x14ac:dyDescent="0.3">
      <c r="D3948" s="262"/>
      <c r="G3948" s="262"/>
    </row>
    <row r="3949" spans="4:7" ht="14.4" x14ac:dyDescent="0.3">
      <c r="D3949" s="262"/>
      <c r="G3949" s="262"/>
    </row>
    <row r="3950" spans="4:7" ht="14.4" x14ac:dyDescent="0.3">
      <c r="D3950" s="262"/>
      <c r="G3950" s="262"/>
    </row>
    <row r="3951" spans="4:7" ht="14.4" x14ac:dyDescent="0.3">
      <c r="D3951" s="262"/>
      <c r="G3951" s="262"/>
    </row>
    <row r="3952" spans="4:7" ht="14.4" x14ac:dyDescent="0.3">
      <c r="D3952" s="262"/>
      <c r="G3952" s="262"/>
    </row>
    <row r="3953" spans="4:7" ht="14.4" x14ac:dyDescent="0.3">
      <c r="D3953" s="262"/>
      <c r="G3953" s="262"/>
    </row>
    <row r="3954" spans="4:7" ht="14.4" x14ac:dyDescent="0.3">
      <c r="D3954" s="262"/>
      <c r="G3954" s="262"/>
    </row>
    <row r="3955" spans="4:7" ht="14.4" x14ac:dyDescent="0.3">
      <c r="D3955" s="262"/>
      <c r="G3955" s="262"/>
    </row>
    <row r="3956" spans="4:7" ht="14.4" x14ac:dyDescent="0.3">
      <c r="D3956" s="262"/>
      <c r="G3956" s="262"/>
    </row>
    <row r="3957" spans="4:7" ht="14.4" x14ac:dyDescent="0.3">
      <c r="D3957" s="262"/>
      <c r="G3957" s="262"/>
    </row>
    <row r="3958" spans="4:7" ht="14.4" x14ac:dyDescent="0.3">
      <c r="D3958" s="262"/>
      <c r="G3958" s="262"/>
    </row>
    <row r="3959" spans="4:7" ht="14.4" x14ac:dyDescent="0.3">
      <c r="D3959" s="262"/>
      <c r="G3959" s="262"/>
    </row>
    <row r="3960" spans="4:7" ht="14.4" x14ac:dyDescent="0.3">
      <c r="D3960" s="262"/>
      <c r="G3960" s="262"/>
    </row>
    <row r="3961" spans="4:7" ht="14.4" x14ac:dyDescent="0.3">
      <c r="D3961" s="262"/>
      <c r="G3961" s="262"/>
    </row>
    <row r="3962" spans="4:7" ht="14.4" x14ac:dyDescent="0.3">
      <c r="D3962" s="262"/>
      <c r="G3962" s="262"/>
    </row>
    <row r="3963" spans="4:7" ht="14.4" x14ac:dyDescent="0.3">
      <c r="D3963" s="262"/>
      <c r="G3963" s="262"/>
    </row>
    <row r="3964" spans="4:7" ht="14.4" x14ac:dyDescent="0.3">
      <c r="D3964" s="262"/>
      <c r="G3964" s="262"/>
    </row>
    <row r="3965" spans="4:7" ht="14.4" x14ac:dyDescent="0.3">
      <c r="D3965" s="262"/>
      <c r="G3965" s="262"/>
    </row>
    <row r="3966" spans="4:7" ht="14.4" x14ac:dyDescent="0.3">
      <c r="D3966" s="262"/>
      <c r="G3966" s="262"/>
    </row>
    <row r="3967" spans="4:7" ht="14.4" x14ac:dyDescent="0.3">
      <c r="D3967" s="262"/>
      <c r="G3967" s="262"/>
    </row>
    <row r="3968" spans="4:7" ht="14.4" x14ac:dyDescent="0.3">
      <c r="D3968" s="262"/>
      <c r="G3968" s="262"/>
    </row>
    <row r="3969" spans="4:7" ht="14.4" x14ac:dyDescent="0.3">
      <c r="D3969" s="262"/>
      <c r="G3969" s="262"/>
    </row>
    <row r="3970" spans="4:7" ht="14.4" x14ac:dyDescent="0.3">
      <c r="D3970" s="262"/>
      <c r="G3970" s="262"/>
    </row>
    <row r="3971" spans="4:7" ht="14.4" x14ac:dyDescent="0.3">
      <c r="D3971" s="262"/>
      <c r="G3971" s="262"/>
    </row>
    <row r="3972" spans="4:7" ht="14.4" x14ac:dyDescent="0.3">
      <c r="D3972" s="262"/>
      <c r="G3972" s="262"/>
    </row>
    <row r="3973" spans="4:7" ht="14.4" x14ac:dyDescent="0.3">
      <c r="D3973" s="262"/>
      <c r="G3973" s="262"/>
    </row>
    <row r="3974" spans="4:7" ht="14.4" x14ac:dyDescent="0.3">
      <c r="D3974" s="262"/>
      <c r="G3974" s="262"/>
    </row>
    <row r="3975" spans="4:7" ht="14.4" x14ac:dyDescent="0.3">
      <c r="D3975" s="262"/>
      <c r="G3975" s="262"/>
    </row>
    <row r="3976" spans="4:7" ht="14.4" x14ac:dyDescent="0.3">
      <c r="D3976" s="262"/>
      <c r="G3976" s="262"/>
    </row>
    <row r="3977" spans="4:7" ht="14.4" x14ac:dyDescent="0.3">
      <c r="D3977" s="262"/>
      <c r="G3977" s="262"/>
    </row>
    <row r="3978" spans="4:7" ht="14.4" x14ac:dyDescent="0.3">
      <c r="D3978" s="262"/>
      <c r="G3978" s="262"/>
    </row>
    <row r="3979" spans="4:7" ht="14.4" x14ac:dyDescent="0.3">
      <c r="D3979" s="262"/>
      <c r="G3979" s="262"/>
    </row>
    <row r="3980" spans="4:7" ht="14.4" x14ac:dyDescent="0.3">
      <c r="D3980" s="262"/>
      <c r="G3980" s="262"/>
    </row>
    <row r="3981" spans="4:7" ht="14.4" x14ac:dyDescent="0.3">
      <c r="D3981" s="262"/>
      <c r="G3981" s="262"/>
    </row>
    <row r="3982" spans="4:7" ht="14.4" x14ac:dyDescent="0.3">
      <c r="D3982" s="262"/>
      <c r="G3982" s="262"/>
    </row>
    <row r="3983" spans="4:7" ht="14.4" x14ac:dyDescent="0.3">
      <c r="D3983" s="262"/>
      <c r="G3983" s="262"/>
    </row>
    <row r="3984" spans="4:7" ht="14.4" x14ac:dyDescent="0.3">
      <c r="D3984" s="262"/>
      <c r="G3984" s="262"/>
    </row>
    <row r="3985" spans="4:7" ht="14.4" x14ac:dyDescent="0.3">
      <c r="D3985" s="262"/>
      <c r="G3985" s="262"/>
    </row>
    <row r="3986" spans="4:7" ht="14.4" x14ac:dyDescent="0.3">
      <c r="D3986" s="262"/>
      <c r="G3986" s="262"/>
    </row>
    <row r="3987" spans="4:7" ht="14.4" x14ac:dyDescent="0.3">
      <c r="D3987" s="262"/>
      <c r="G3987" s="262"/>
    </row>
    <row r="3988" spans="4:7" ht="14.4" x14ac:dyDescent="0.3">
      <c r="D3988" s="262"/>
      <c r="G3988" s="262"/>
    </row>
    <row r="3989" spans="4:7" ht="14.4" x14ac:dyDescent="0.3">
      <c r="D3989" s="262"/>
      <c r="G3989" s="262"/>
    </row>
    <row r="3990" spans="4:7" ht="14.4" x14ac:dyDescent="0.3">
      <c r="D3990" s="262"/>
      <c r="G3990" s="262"/>
    </row>
    <row r="3991" spans="4:7" ht="14.4" x14ac:dyDescent="0.3">
      <c r="D3991" s="262"/>
      <c r="G3991" s="262"/>
    </row>
    <row r="3992" spans="4:7" ht="14.4" x14ac:dyDescent="0.3">
      <c r="D3992" s="262"/>
      <c r="G3992" s="262"/>
    </row>
    <row r="3993" spans="4:7" ht="14.4" x14ac:dyDescent="0.3">
      <c r="D3993" s="262"/>
      <c r="G3993" s="262"/>
    </row>
    <row r="3994" spans="4:7" ht="14.4" x14ac:dyDescent="0.3">
      <c r="D3994" s="262"/>
      <c r="G3994" s="262"/>
    </row>
    <row r="3995" spans="4:7" ht="14.4" x14ac:dyDescent="0.3">
      <c r="D3995" s="262"/>
      <c r="G3995" s="262"/>
    </row>
    <row r="3996" spans="4:7" ht="14.4" x14ac:dyDescent="0.3">
      <c r="D3996" s="262"/>
      <c r="G3996" s="262"/>
    </row>
    <row r="3997" spans="4:7" ht="14.4" x14ac:dyDescent="0.3">
      <c r="D3997" s="262"/>
      <c r="G3997" s="262"/>
    </row>
    <row r="3998" spans="4:7" ht="14.4" x14ac:dyDescent="0.3">
      <c r="D3998" s="262"/>
      <c r="G3998" s="262"/>
    </row>
    <row r="3999" spans="4:7" ht="14.4" x14ac:dyDescent="0.3">
      <c r="D3999" s="262"/>
      <c r="G3999" s="262"/>
    </row>
    <row r="4000" spans="4:7" ht="14.4" x14ac:dyDescent="0.3">
      <c r="D4000" s="262"/>
      <c r="G4000" s="262"/>
    </row>
    <row r="4001" spans="4:7" ht="14.4" x14ac:dyDescent="0.3">
      <c r="D4001" s="262"/>
      <c r="G4001" s="262"/>
    </row>
    <row r="4002" spans="4:7" ht="14.4" x14ac:dyDescent="0.3">
      <c r="D4002" s="262"/>
      <c r="G4002" s="262"/>
    </row>
    <row r="4003" spans="4:7" ht="14.4" x14ac:dyDescent="0.3">
      <c r="D4003" s="262"/>
      <c r="G4003" s="262"/>
    </row>
    <row r="4004" spans="4:7" ht="14.4" x14ac:dyDescent="0.3">
      <c r="D4004" s="262"/>
      <c r="G4004" s="262"/>
    </row>
    <row r="4005" spans="4:7" ht="14.4" x14ac:dyDescent="0.3">
      <c r="D4005" s="262"/>
      <c r="G4005" s="262"/>
    </row>
    <row r="4006" spans="4:7" ht="14.4" x14ac:dyDescent="0.3">
      <c r="D4006" s="262"/>
      <c r="G4006" s="262"/>
    </row>
    <row r="4007" spans="4:7" ht="14.4" x14ac:dyDescent="0.3">
      <c r="D4007" s="262"/>
      <c r="G4007" s="262"/>
    </row>
    <row r="4008" spans="4:7" ht="14.4" x14ac:dyDescent="0.3">
      <c r="D4008" s="262"/>
      <c r="G4008" s="262"/>
    </row>
    <row r="4009" spans="4:7" ht="14.4" x14ac:dyDescent="0.3">
      <c r="D4009" s="262"/>
      <c r="G4009" s="262"/>
    </row>
    <row r="4010" spans="4:7" ht="14.4" x14ac:dyDescent="0.3">
      <c r="D4010" s="262"/>
      <c r="G4010" s="262"/>
    </row>
    <row r="4011" spans="4:7" ht="14.4" x14ac:dyDescent="0.3">
      <c r="D4011" s="262"/>
      <c r="G4011" s="262"/>
    </row>
    <row r="4012" spans="4:7" ht="14.4" x14ac:dyDescent="0.3">
      <c r="D4012" s="262"/>
      <c r="G4012" s="262"/>
    </row>
    <row r="4013" spans="4:7" ht="14.4" x14ac:dyDescent="0.3">
      <c r="D4013" s="262"/>
      <c r="G4013" s="262"/>
    </row>
    <row r="4014" spans="4:7" ht="14.4" x14ac:dyDescent="0.3">
      <c r="D4014" s="262"/>
      <c r="G4014" s="262"/>
    </row>
    <row r="4015" spans="4:7" ht="14.4" x14ac:dyDescent="0.3">
      <c r="D4015" s="262"/>
      <c r="G4015" s="262"/>
    </row>
    <row r="4016" spans="4:7" ht="14.4" x14ac:dyDescent="0.3">
      <c r="D4016" s="262"/>
      <c r="G4016" s="262"/>
    </row>
    <row r="4017" spans="4:7" ht="14.4" x14ac:dyDescent="0.3">
      <c r="D4017" s="262"/>
      <c r="G4017" s="262"/>
    </row>
    <row r="4018" spans="4:7" ht="14.4" x14ac:dyDescent="0.3">
      <c r="D4018" s="262"/>
      <c r="G4018" s="262"/>
    </row>
    <row r="4019" spans="4:7" ht="14.4" x14ac:dyDescent="0.3">
      <c r="D4019" s="262"/>
      <c r="G4019" s="262"/>
    </row>
    <row r="4020" spans="4:7" ht="14.4" x14ac:dyDescent="0.3">
      <c r="D4020" s="262"/>
      <c r="G4020" s="262"/>
    </row>
    <row r="4021" spans="4:7" ht="14.4" x14ac:dyDescent="0.3">
      <c r="D4021" s="262"/>
      <c r="G4021" s="262"/>
    </row>
    <row r="4022" spans="4:7" ht="14.4" x14ac:dyDescent="0.3">
      <c r="D4022" s="262"/>
      <c r="G4022" s="262"/>
    </row>
    <row r="4023" spans="4:7" ht="14.4" x14ac:dyDescent="0.3">
      <c r="D4023" s="262"/>
      <c r="G4023" s="262"/>
    </row>
    <row r="4024" spans="4:7" ht="14.4" x14ac:dyDescent="0.3">
      <c r="D4024" s="262"/>
      <c r="G4024" s="262"/>
    </row>
    <row r="4025" spans="4:7" ht="14.4" x14ac:dyDescent="0.3">
      <c r="D4025" s="262"/>
      <c r="G4025" s="262"/>
    </row>
    <row r="4026" spans="4:7" ht="14.4" x14ac:dyDescent="0.3">
      <c r="D4026" s="262"/>
      <c r="G4026" s="262"/>
    </row>
    <row r="4027" spans="4:7" ht="14.4" x14ac:dyDescent="0.3">
      <c r="D4027" s="262"/>
      <c r="G4027" s="262"/>
    </row>
    <row r="4028" spans="4:7" ht="14.4" x14ac:dyDescent="0.3">
      <c r="D4028" s="262"/>
      <c r="G4028" s="262"/>
    </row>
    <row r="4029" spans="4:7" ht="14.4" x14ac:dyDescent="0.3">
      <c r="D4029" s="262"/>
      <c r="G4029" s="262"/>
    </row>
    <row r="4030" spans="4:7" ht="14.4" x14ac:dyDescent="0.3">
      <c r="D4030" s="262"/>
      <c r="G4030" s="262"/>
    </row>
    <row r="4031" spans="4:7" ht="14.4" x14ac:dyDescent="0.3">
      <c r="D4031" s="262"/>
      <c r="G4031" s="262"/>
    </row>
    <row r="4032" spans="4:7" ht="14.4" x14ac:dyDescent="0.3">
      <c r="D4032" s="262"/>
      <c r="G4032" s="262"/>
    </row>
    <row r="4033" spans="4:7" ht="14.4" x14ac:dyDescent="0.3">
      <c r="D4033" s="262"/>
      <c r="G4033" s="262"/>
    </row>
    <row r="4034" spans="4:7" ht="14.4" x14ac:dyDescent="0.3">
      <c r="D4034" s="262"/>
      <c r="G4034" s="262"/>
    </row>
    <row r="4035" spans="4:7" ht="14.4" x14ac:dyDescent="0.3">
      <c r="D4035" s="262"/>
      <c r="G4035" s="262"/>
    </row>
    <row r="4036" spans="4:7" ht="14.4" x14ac:dyDescent="0.3">
      <c r="D4036" s="262"/>
      <c r="G4036" s="262"/>
    </row>
    <row r="4037" spans="4:7" ht="14.4" x14ac:dyDescent="0.3">
      <c r="D4037" s="262"/>
      <c r="G4037" s="262"/>
    </row>
    <row r="4038" spans="4:7" ht="14.4" x14ac:dyDescent="0.3">
      <c r="D4038" s="262"/>
      <c r="G4038" s="262"/>
    </row>
    <row r="4039" spans="4:7" ht="14.4" x14ac:dyDescent="0.3">
      <c r="D4039" s="262"/>
      <c r="G4039" s="262"/>
    </row>
    <row r="4040" spans="4:7" ht="14.4" x14ac:dyDescent="0.3">
      <c r="D4040" s="262"/>
      <c r="G4040" s="262"/>
    </row>
    <row r="4041" spans="4:7" ht="14.4" x14ac:dyDescent="0.3">
      <c r="D4041" s="262"/>
      <c r="G4041" s="262"/>
    </row>
    <row r="4042" spans="4:7" ht="14.4" x14ac:dyDescent="0.3">
      <c r="D4042" s="262"/>
      <c r="G4042" s="262"/>
    </row>
    <row r="4043" spans="4:7" ht="14.4" x14ac:dyDescent="0.3">
      <c r="D4043" s="262"/>
      <c r="G4043" s="262"/>
    </row>
    <row r="4044" spans="4:7" ht="14.4" x14ac:dyDescent="0.3">
      <c r="D4044" s="262"/>
      <c r="G4044" s="262"/>
    </row>
    <row r="4045" spans="4:7" ht="14.4" x14ac:dyDescent="0.3">
      <c r="D4045" s="262"/>
      <c r="G4045" s="262"/>
    </row>
    <row r="4046" spans="4:7" ht="14.4" x14ac:dyDescent="0.3">
      <c r="D4046" s="262"/>
      <c r="G4046" s="262"/>
    </row>
    <row r="4047" spans="4:7" ht="14.4" x14ac:dyDescent="0.3">
      <c r="D4047" s="262"/>
      <c r="G4047" s="262"/>
    </row>
    <row r="4048" spans="4:7" ht="14.4" x14ac:dyDescent="0.3">
      <c r="D4048" s="262"/>
      <c r="G4048" s="262"/>
    </row>
    <row r="4049" spans="4:7" ht="14.4" x14ac:dyDescent="0.3">
      <c r="D4049" s="262"/>
      <c r="G4049" s="262"/>
    </row>
    <row r="4050" spans="4:7" ht="14.4" x14ac:dyDescent="0.3">
      <c r="D4050" s="262"/>
      <c r="G4050" s="262"/>
    </row>
    <row r="4051" spans="4:7" ht="14.4" x14ac:dyDescent="0.3">
      <c r="D4051" s="262"/>
      <c r="G4051" s="262"/>
    </row>
    <row r="4052" spans="4:7" ht="14.4" x14ac:dyDescent="0.3">
      <c r="D4052" s="262"/>
      <c r="G4052" s="262"/>
    </row>
    <row r="4053" spans="4:7" ht="14.4" x14ac:dyDescent="0.3">
      <c r="D4053" s="262"/>
      <c r="G4053" s="262"/>
    </row>
    <row r="4054" spans="4:7" ht="14.4" x14ac:dyDescent="0.3">
      <c r="D4054" s="262"/>
      <c r="G4054" s="262"/>
    </row>
    <row r="4055" spans="4:7" ht="14.4" x14ac:dyDescent="0.3">
      <c r="D4055" s="262"/>
      <c r="G4055" s="262"/>
    </row>
    <row r="4056" spans="4:7" ht="14.4" x14ac:dyDescent="0.3">
      <c r="D4056" s="262"/>
      <c r="G4056" s="262"/>
    </row>
    <row r="4057" spans="4:7" ht="14.4" x14ac:dyDescent="0.3">
      <c r="D4057" s="262"/>
      <c r="G4057" s="262"/>
    </row>
    <row r="4058" spans="4:7" ht="14.4" x14ac:dyDescent="0.3">
      <c r="D4058" s="262"/>
      <c r="G4058" s="262"/>
    </row>
    <row r="4059" spans="4:7" ht="14.4" x14ac:dyDescent="0.3">
      <c r="D4059" s="262"/>
      <c r="G4059" s="262"/>
    </row>
    <row r="4060" spans="4:7" ht="14.4" x14ac:dyDescent="0.3">
      <c r="D4060" s="262"/>
      <c r="G4060" s="262"/>
    </row>
    <row r="4061" spans="4:7" ht="14.4" x14ac:dyDescent="0.3">
      <c r="D4061" s="262"/>
      <c r="G4061" s="262"/>
    </row>
    <row r="4062" spans="4:7" ht="14.4" x14ac:dyDescent="0.3">
      <c r="D4062" s="262"/>
      <c r="G4062" s="262"/>
    </row>
    <row r="4063" spans="4:7" ht="14.4" x14ac:dyDescent="0.3">
      <c r="D4063" s="262"/>
      <c r="G4063" s="262"/>
    </row>
    <row r="4064" spans="4:7" ht="14.4" x14ac:dyDescent="0.3">
      <c r="D4064" s="262"/>
      <c r="G4064" s="262"/>
    </row>
    <row r="4065" spans="4:7" ht="14.4" x14ac:dyDescent="0.3">
      <c r="D4065" s="262"/>
      <c r="G4065" s="262"/>
    </row>
    <row r="4066" spans="4:7" ht="14.4" x14ac:dyDescent="0.3">
      <c r="D4066" s="262"/>
      <c r="G4066" s="262"/>
    </row>
    <row r="4067" spans="4:7" ht="14.4" x14ac:dyDescent="0.3">
      <c r="D4067" s="262"/>
      <c r="G4067" s="262"/>
    </row>
    <row r="4068" spans="4:7" ht="14.4" x14ac:dyDescent="0.3">
      <c r="D4068" s="262"/>
      <c r="G4068" s="262"/>
    </row>
    <row r="4069" spans="4:7" ht="14.4" x14ac:dyDescent="0.3">
      <c r="D4069" s="262"/>
      <c r="G4069" s="262"/>
    </row>
    <row r="4070" spans="4:7" ht="14.4" x14ac:dyDescent="0.3">
      <c r="D4070" s="262"/>
      <c r="G4070" s="262"/>
    </row>
    <row r="4071" spans="4:7" ht="14.4" x14ac:dyDescent="0.3">
      <c r="D4071" s="262"/>
      <c r="G4071" s="262"/>
    </row>
    <row r="4072" spans="4:7" ht="14.4" x14ac:dyDescent="0.3">
      <c r="D4072" s="262"/>
      <c r="G4072" s="262"/>
    </row>
    <row r="4073" spans="4:7" ht="14.4" x14ac:dyDescent="0.3">
      <c r="D4073" s="262"/>
      <c r="G4073" s="262"/>
    </row>
    <row r="4074" spans="4:7" ht="14.4" x14ac:dyDescent="0.3">
      <c r="D4074" s="262"/>
      <c r="G4074" s="262"/>
    </row>
    <row r="4075" spans="4:7" ht="14.4" x14ac:dyDescent="0.3">
      <c r="D4075" s="262"/>
      <c r="G4075" s="262"/>
    </row>
    <row r="4076" spans="4:7" ht="14.4" x14ac:dyDescent="0.3">
      <c r="D4076" s="262"/>
      <c r="G4076" s="262"/>
    </row>
    <row r="4077" spans="4:7" ht="14.4" x14ac:dyDescent="0.3">
      <c r="D4077" s="262"/>
      <c r="G4077" s="262"/>
    </row>
    <row r="4078" spans="4:7" ht="14.4" x14ac:dyDescent="0.3">
      <c r="D4078" s="262"/>
      <c r="G4078" s="262"/>
    </row>
    <row r="4079" spans="4:7" ht="14.4" x14ac:dyDescent="0.3">
      <c r="D4079" s="262"/>
      <c r="G4079" s="262"/>
    </row>
    <row r="4080" spans="4:7" ht="14.4" x14ac:dyDescent="0.3">
      <c r="D4080" s="262"/>
      <c r="G4080" s="262"/>
    </row>
    <row r="4081" spans="4:7" ht="14.4" x14ac:dyDescent="0.3">
      <c r="D4081" s="262"/>
      <c r="G4081" s="262"/>
    </row>
    <row r="4082" spans="4:7" ht="14.4" x14ac:dyDescent="0.3">
      <c r="D4082" s="262"/>
      <c r="G4082" s="262"/>
    </row>
    <row r="4083" spans="4:7" ht="14.4" x14ac:dyDescent="0.3">
      <c r="D4083" s="262"/>
      <c r="G4083" s="262"/>
    </row>
    <row r="4084" spans="4:7" ht="14.4" x14ac:dyDescent="0.3">
      <c r="D4084" s="262"/>
      <c r="G4084" s="262"/>
    </row>
    <row r="4085" spans="4:7" ht="14.4" x14ac:dyDescent="0.3">
      <c r="D4085" s="262"/>
      <c r="G4085" s="262"/>
    </row>
    <row r="4086" spans="4:7" ht="14.4" x14ac:dyDescent="0.3">
      <c r="D4086" s="262"/>
      <c r="G4086" s="262"/>
    </row>
    <row r="4087" spans="4:7" ht="14.4" x14ac:dyDescent="0.3">
      <c r="D4087" s="262"/>
      <c r="G4087" s="262"/>
    </row>
    <row r="4088" spans="4:7" ht="14.4" x14ac:dyDescent="0.3">
      <c r="D4088" s="262"/>
      <c r="G4088" s="262"/>
    </row>
    <row r="4089" spans="4:7" ht="14.4" x14ac:dyDescent="0.3">
      <c r="D4089" s="262"/>
      <c r="G4089" s="262"/>
    </row>
    <row r="4090" spans="4:7" ht="14.4" x14ac:dyDescent="0.3">
      <c r="D4090" s="262"/>
      <c r="G4090" s="262"/>
    </row>
    <row r="4091" spans="4:7" ht="14.4" x14ac:dyDescent="0.3">
      <c r="D4091" s="262"/>
      <c r="G4091" s="262"/>
    </row>
    <row r="4092" spans="4:7" ht="14.4" x14ac:dyDescent="0.3">
      <c r="D4092" s="262"/>
      <c r="G4092" s="262"/>
    </row>
    <row r="4093" spans="4:7" ht="14.4" x14ac:dyDescent="0.3">
      <c r="D4093" s="262"/>
      <c r="G4093" s="262"/>
    </row>
    <row r="4094" spans="4:7" ht="14.4" x14ac:dyDescent="0.3">
      <c r="D4094" s="262"/>
      <c r="G4094" s="262"/>
    </row>
    <row r="4095" spans="4:7" ht="14.4" x14ac:dyDescent="0.3">
      <c r="D4095" s="262"/>
      <c r="G4095" s="262"/>
    </row>
    <row r="4096" spans="4:7" ht="14.4" x14ac:dyDescent="0.3">
      <c r="D4096" s="262"/>
      <c r="G4096" s="262"/>
    </row>
    <row r="4097" spans="4:7" ht="14.4" x14ac:dyDescent="0.3">
      <c r="D4097" s="262"/>
      <c r="G4097" s="262"/>
    </row>
    <row r="4098" spans="4:7" ht="14.4" x14ac:dyDescent="0.3">
      <c r="D4098" s="262"/>
      <c r="G4098" s="262"/>
    </row>
    <row r="4099" spans="4:7" ht="14.4" x14ac:dyDescent="0.3">
      <c r="D4099" s="262"/>
      <c r="G4099" s="262"/>
    </row>
    <row r="4100" spans="4:7" ht="14.4" x14ac:dyDescent="0.3">
      <c r="D4100" s="262"/>
      <c r="G4100" s="262"/>
    </row>
    <row r="4101" spans="4:7" ht="14.4" x14ac:dyDescent="0.3">
      <c r="D4101" s="262"/>
      <c r="G4101" s="262"/>
    </row>
    <row r="4102" spans="4:7" ht="14.4" x14ac:dyDescent="0.3">
      <c r="D4102" s="262"/>
      <c r="G4102" s="262"/>
    </row>
    <row r="4103" spans="4:7" ht="14.4" x14ac:dyDescent="0.3">
      <c r="D4103" s="262"/>
      <c r="G4103" s="262"/>
    </row>
    <row r="4104" spans="4:7" ht="14.4" x14ac:dyDescent="0.3">
      <c r="D4104" s="262"/>
      <c r="G4104" s="262"/>
    </row>
    <row r="4105" spans="4:7" ht="14.4" x14ac:dyDescent="0.3">
      <c r="D4105" s="262"/>
      <c r="G4105" s="262"/>
    </row>
    <row r="4106" spans="4:7" ht="14.4" x14ac:dyDescent="0.3">
      <c r="D4106" s="262"/>
      <c r="G4106" s="262"/>
    </row>
    <row r="4107" spans="4:7" ht="14.4" x14ac:dyDescent="0.3">
      <c r="D4107" s="262"/>
      <c r="G4107" s="262"/>
    </row>
    <row r="4108" spans="4:7" ht="14.4" x14ac:dyDescent="0.3">
      <c r="D4108" s="262"/>
      <c r="G4108" s="262"/>
    </row>
    <row r="4109" spans="4:7" ht="14.4" x14ac:dyDescent="0.3">
      <c r="D4109" s="262"/>
      <c r="G4109" s="262"/>
    </row>
    <row r="4110" spans="4:7" ht="14.4" x14ac:dyDescent="0.3">
      <c r="D4110" s="262"/>
      <c r="G4110" s="262"/>
    </row>
    <row r="4111" spans="4:7" ht="14.4" x14ac:dyDescent="0.3">
      <c r="D4111" s="262"/>
      <c r="G4111" s="262"/>
    </row>
    <row r="4112" spans="4:7" ht="14.4" x14ac:dyDescent="0.3">
      <c r="D4112" s="262"/>
      <c r="G4112" s="262"/>
    </row>
    <row r="4113" spans="4:7" ht="14.4" x14ac:dyDescent="0.3">
      <c r="D4113" s="262"/>
      <c r="G4113" s="262"/>
    </row>
    <row r="4114" spans="4:7" ht="14.4" x14ac:dyDescent="0.3">
      <c r="D4114" s="262"/>
      <c r="G4114" s="262"/>
    </row>
    <row r="4115" spans="4:7" ht="14.4" x14ac:dyDescent="0.3">
      <c r="D4115" s="262"/>
      <c r="G4115" s="262"/>
    </row>
    <row r="4116" spans="4:7" ht="14.4" x14ac:dyDescent="0.3">
      <c r="D4116" s="262"/>
      <c r="G4116" s="262"/>
    </row>
    <row r="4117" spans="4:7" ht="14.4" x14ac:dyDescent="0.3">
      <c r="D4117" s="262"/>
      <c r="G4117" s="262"/>
    </row>
    <row r="4118" spans="4:7" ht="14.4" x14ac:dyDescent="0.3">
      <c r="D4118" s="262"/>
      <c r="G4118" s="262"/>
    </row>
    <row r="4119" spans="4:7" ht="14.4" x14ac:dyDescent="0.3">
      <c r="D4119" s="262"/>
      <c r="G4119" s="262"/>
    </row>
    <row r="4120" spans="4:7" ht="14.4" x14ac:dyDescent="0.3">
      <c r="D4120" s="262"/>
      <c r="G4120" s="262"/>
    </row>
    <row r="4121" spans="4:7" ht="14.4" x14ac:dyDescent="0.3">
      <c r="D4121" s="262"/>
      <c r="G4121" s="262"/>
    </row>
    <row r="4122" spans="4:7" ht="14.4" x14ac:dyDescent="0.3">
      <c r="D4122" s="262"/>
      <c r="G4122" s="262"/>
    </row>
    <row r="4123" spans="4:7" ht="14.4" x14ac:dyDescent="0.3">
      <c r="D4123" s="262"/>
      <c r="G4123" s="262"/>
    </row>
    <row r="4124" spans="4:7" ht="14.4" x14ac:dyDescent="0.3">
      <c r="D4124" s="262"/>
      <c r="G4124" s="262"/>
    </row>
    <row r="4125" spans="4:7" ht="14.4" x14ac:dyDescent="0.3">
      <c r="D4125" s="262"/>
      <c r="G4125" s="262"/>
    </row>
    <row r="4126" spans="4:7" ht="14.4" x14ac:dyDescent="0.3">
      <c r="D4126" s="262"/>
      <c r="G4126" s="262"/>
    </row>
    <row r="4127" spans="4:7" ht="14.4" x14ac:dyDescent="0.3">
      <c r="D4127" s="262"/>
      <c r="G4127" s="262"/>
    </row>
    <row r="4128" spans="4:7" ht="14.4" x14ac:dyDescent="0.3">
      <c r="D4128" s="262"/>
      <c r="G4128" s="262"/>
    </row>
    <row r="4129" spans="4:7" ht="14.4" x14ac:dyDescent="0.3">
      <c r="D4129" s="262"/>
      <c r="G4129" s="262"/>
    </row>
    <row r="4130" spans="4:7" ht="14.4" x14ac:dyDescent="0.3">
      <c r="D4130" s="262"/>
      <c r="G4130" s="262"/>
    </row>
    <row r="4131" spans="4:7" ht="14.4" x14ac:dyDescent="0.3">
      <c r="D4131" s="262"/>
      <c r="G4131" s="262"/>
    </row>
    <row r="4132" spans="4:7" ht="14.4" x14ac:dyDescent="0.3">
      <c r="D4132" s="262"/>
      <c r="G4132" s="262"/>
    </row>
    <row r="4133" spans="4:7" ht="14.4" x14ac:dyDescent="0.3">
      <c r="D4133" s="262"/>
      <c r="G4133" s="262"/>
    </row>
    <row r="4134" spans="4:7" ht="14.4" x14ac:dyDescent="0.3">
      <c r="D4134" s="262"/>
      <c r="G4134" s="262"/>
    </row>
    <row r="4135" spans="4:7" ht="14.4" x14ac:dyDescent="0.3">
      <c r="D4135" s="262"/>
      <c r="G4135" s="262"/>
    </row>
    <row r="4136" spans="4:7" ht="14.4" x14ac:dyDescent="0.3">
      <c r="D4136" s="262"/>
      <c r="G4136" s="262"/>
    </row>
    <row r="4137" spans="4:7" ht="14.4" x14ac:dyDescent="0.3">
      <c r="D4137" s="262"/>
      <c r="G4137" s="262"/>
    </row>
    <row r="4138" spans="4:7" ht="14.4" x14ac:dyDescent="0.3">
      <c r="D4138" s="262"/>
      <c r="G4138" s="262"/>
    </row>
    <row r="4139" spans="4:7" ht="14.4" x14ac:dyDescent="0.3">
      <c r="D4139" s="262"/>
      <c r="G4139" s="262"/>
    </row>
    <row r="4140" spans="4:7" ht="14.4" x14ac:dyDescent="0.3">
      <c r="D4140" s="262"/>
      <c r="G4140" s="262"/>
    </row>
    <row r="4141" spans="4:7" ht="14.4" x14ac:dyDescent="0.3">
      <c r="D4141" s="262"/>
      <c r="G4141" s="262"/>
    </row>
    <row r="4142" spans="4:7" ht="14.4" x14ac:dyDescent="0.3">
      <c r="D4142" s="262"/>
      <c r="G4142" s="262"/>
    </row>
    <row r="4143" spans="4:7" ht="14.4" x14ac:dyDescent="0.3">
      <c r="D4143" s="262"/>
      <c r="G4143" s="262"/>
    </row>
    <row r="4144" spans="4:7" ht="14.4" x14ac:dyDescent="0.3">
      <c r="D4144" s="262"/>
      <c r="G4144" s="262"/>
    </row>
    <row r="4145" spans="4:7" ht="14.4" x14ac:dyDescent="0.3">
      <c r="D4145" s="262"/>
      <c r="G4145" s="262"/>
    </row>
    <row r="4146" spans="4:7" ht="14.4" x14ac:dyDescent="0.3">
      <c r="D4146" s="262"/>
      <c r="G4146" s="262"/>
    </row>
    <row r="4147" spans="4:7" ht="14.4" x14ac:dyDescent="0.3">
      <c r="D4147" s="262"/>
      <c r="G4147" s="262"/>
    </row>
    <row r="4148" spans="4:7" ht="14.4" x14ac:dyDescent="0.3">
      <c r="D4148" s="262"/>
      <c r="G4148" s="262"/>
    </row>
    <row r="4149" spans="4:7" ht="14.4" x14ac:dyDescent="0.3">
      <c r="D4149" s="262"/>
      <c r="G4149" s="262"/>
    </row>
    <row r="4150" spans="4:7" ht="14.4" x14ac:dyDescent="0.3">
      <c r="D4150" s="262"/>
      <c r="G4150" s="262"/>
    </row>
    <row r="4151" spans="4:7" ht="14.4" x14ac:dyDescent="0.3">
      <c r="D4151" s="262"/>
      <c r="G4151" s="262"/>
    </row>
    <row r="4152" spans="4:7" ht="14.4" x14ac:dyDescent="0.3">
      <c r="D4152" s="262"/>
      <c r="G4152" s="262"/>
    </row>
    <row r="4153" spans="4:7" ht="14.4" x14ac:dyDescent="0.3">
      <c r="D4153" s="262"/>
      <c r="G4153" s="262"/>
    </row>
    <row r="4154" spans="4:7" ht="14.4" x14ac:dyDescent="0.3">
      <c r="D4154" s="262"/>
      <c r="G4154" s="262"/>
    </row>
    <row r="4155" spans="4:7" ht="14.4" x14ac:dyDescent="0.3">
      <c r="D4155" s="262"/>
      <c r="G4155" s="262"/>
    </row>
    <row r="4156" spans="4:7" ht="14.4" x14ac:dyDescent="0.3">
      <c r="D4156" s="262"/>
      <c r="G4156" s="262"/>
    </row>
    <row r="4157" spans="4:7" ht="14.4" x14ac:dyDescent="0.3">
      <c r="D4157" s="262"/>
      <c r="G4157" s="262"/>
    </row>
    <row r="4158" spans="4:7" ht="14.4" x14ac:dyDescent="0.3">
      <c r="D4158" s="262"/>
      <c r="G4158" s="262"/>
    </row>
    <row r="4159" spans="4:7" ht="14.4" x14ac:dyDescent="0.3">
      <c r="D4159" s="262"/>
      <c r="G4159" s="262"/>
    </row>
    <row r="4160" spans="4:7" ht="14.4" x14ac:dyDescent="0.3">
      <c r="D4160" s="262"/>
      <c r="G4160" s="262"/>
    </row>
    <row r="4161" spans="4:7" ht="14.4" x14ac:dyDescent="0.3">
      <c r="D4161" s="262"/>
      <c r="G4161" s="262"/>
    </row>
    <row r="4162" spans="4:7" ht="14.4" x14ac:dyDescent="0.3">
      <c r="D4162" s="262"/>
      <c r="G4162" s="262"/>
    </row>
    <row r="4163" spans="4:7" ht="14.4" x14ac:dyDescent="0.3">
      <c r="D4163" s="262"/>
      <c r="G4163" s="262"/>
    </row>
    <row r="4164" spans="4:7" ht="14.4" x14ac:dyDescent="0.3">
      <c r="D4164" s="262"/>
      <c r="G4164" s="262"/>
    </row>
    <row r="4165" spans="4:7" ht="14.4" x14ac:dyDescent="0.3">
      <c r="D4165" s="262"/>
      <c r="G4165" s="262"/>
    </row>
    <row r="4166" spans="4:7" ht="14.4" x14ac:dyDescent="0.3">
      <c r="D4166" s="262"/>
      <c r="G4166" s="262"/>
    </row>
    <row r="4167" spans="4:7" ht="14.4" x14ac:dyDescent="0.3">
      <c r="D4167" s="262"/>
      <c r="G4167" s="262"/>
    </row>
    <row r="4168" spans="4:7" ht="14.4" x14ac:dyDescent="0.3">
      <c r="D4168" s="262"/>
      <c r="G4168" s="262"/>
    </row>
    <row r="4169" spans="4:7" ht="14.4" x14ac:dyDescent="0.3">
      <c r="D4169" s="262"/>
      <c r="G4169" s="262"/>
    </row>
    <row r="4170" spans="4:7" ht="14.4" x14ac:dyDescent="0.3">
      <c r="D4170" s="262"/>
      <c r="G4170" s="262"/>
    </row>
    <row r="4171" spans="4:7" ht="14.4" x14ac:dyDescent="0.3">
      <c r="D4171" s="262"/>
      <c r="G4171" s="262"/>
    </row>
    <row r="4172" spans="4:7" ht="14.4" x14ac:dyDescent="0.3">
      <c r="D4172" s="262"/>
      <c r="G4172" s="262"/>
    </row>
    <row r="4173" spans="4:7" ht="14.4" x14ac:dyDescent="0.3">
      <c r="D4173" s="262"/>
      <c r="G4173" s="262"/>
    </row>
    <row r="4174" spans="4:7" ht="14.4" x14ac:dyDescent="0.3">
      <c r="D4174" s="262"/>
      <c r="G4174" s="262"/>
    </row>
    <row r="4175" spans="4:7" ht="14.4" x14ac:dyDescent="0.3">
      <c r="D4175" s="262"/>
      <c r="G4175" s="262"/>
    </row>
    <row r="4176" spans="4:7" ht="14.4" x14ac:dyDescent="0.3">
      <c r="D4176" s="262"/>
      <c r="G4176" s="262"/>
    </row>
    <row r="4177" spans="4:7" ht="14.4" x14ac:dyDescent="0.3">
      <c r="D4177" s="262"/>
      <c r="G4177" s="262"/>
    </row>
    <row r="4178" spans="4:7" ht="14.4" x14ac:dyDescent="0.3">
      <c r="D4178" s="262"/>
      <c r="G4178" s="262"/>
    </row>
    <row r="4179" spans="4:7" ht="14.4" x14ac:dyDescent="0.3">
      <c r="D4179" s="262"/>
      <c r="G4179" s="262"/>
    </row>
    <row r="4180" spans="4:7" ht="14.4" x14ac:dyDescent="0.3">
      <c r="D4180" s="262"/>
      <c r="G4180" s="262"/>
    </row>
    <row r="4181" spans="4:7" ht="14.4" x14ac:dyDescent="0.3">
      <c r="D4181" s="262"/>
      <c r="G4181" s="262"/>
    </row>
    <row r="4182" spans="4:7" ht="14.4" x14ac:dyDescent="0.3">
      <c r="D4182" s="262"/>
      <c r="G4182" s="262"/>
    </row>
    <row r="4183" spans="4:7" ht="14.4" x14ac:dyDescent="0.3">
      <c r="D4183" s="262"/>
      <c r="G4183" s="262"/>
    </row>
    <row r="4184" spans="4:7" ht="14.4" x14ac:dyDescent="0.3">
      <c r="D4184" s="262"/>
      <c r="G4184" s="262"/>
    </row>
    <row r="4185" spans="4:7" ht="14.4" x14ac:dyDescent="0.3">
      <c r="D4185" s="262"/>
      <c r="G4185" s="262"/>
    </row>
    <row r="4186" spans="4:7" ht="14.4" x14ac:dyDescent="0.3">
      <c r="D4186" s="262"/>
      <c r="G4186" s="262"/>
    </row>
    <row r="4187" spans="4:7" ht="14.4" x14ac:dyDescent="0.3">
      <c r="D4187" s="262"/>
      <c r="G4187" s="262"/>
    </row>
    <row r="4188" spans="4:7" ht="14.4" x14ac:dyDescent="0.3">
      <c r="D4188" s="262"/>
      <c r="G4188" s="262"/>
    </row>
    <row r="4189" spans="4:7" ht="14.4" x14ac:dyDescent="0.3">
      <c r="D4189" s="262"/>
      <c r="G4189" s="262"/>
    </row>
    <row r="4190" spans="4:7" ht="14.4" x14ac:dyDescent="0.3">
      <c r="D4190" s="262"/>
      <c r="G4190" s="262"/>
    </row>
    <row r="4191" spans="4:7" ht="14.4" x14ac:dyDescent="0.3">
      <c r="D4191" s="262"/>
      <c r="G4191" s="262"/>
    </row>
    <row r="4192" spans="4:7" ht="14.4" x14ac:dyDescent="0.3">
      <c r="D4192" s="262"/>
      <c r="G4192" s="262"/>
    </row>
    <row r="4193" spans="4:7" ht="14.4" x14ac:dyDescent="0.3">
      <c r="D4193" s="262"/>
      <c r="G4193" s="262"/>
    </row>
    <row r="4194" spans="4:7" ht="14.4" x14ac:dyDescent="0.3">
      <c r="D4194" s="262"/>
      <c r="G4194" s="262"/>
    </row>
    <row r="4195" spans="4:7" ht="14.4" x14ac:dyDescent="0.3">
      <c r="D4195" s="262"/>
      <c r="G4195" s="262"/>
    </row>
    <row r="4196" spans="4:7" ht="14.4" x14ac:dyDescent="0.3">
      <c r="D4196" s="262"/>
      <c r="G4196" s="262"/>
    </row>
    <row r="4197" spans="4:7" ht="14.4" x14ac:dyDescent="0.3">
      <c r="D4197" s="262"/>
      <c r="G4197" s="262"/>
    </row>
    <row r="4198" spans="4:7" ht="14.4" x14ac:dyDescent="0.3">
      <c r="D4198" s="262"/>
      <c r="G4198" s="262"/>
    </row>
    <row r="4199" spans="4:7" ht="14.4" x14ac:dyDescent="0.3">
      <c r="D4199" s="262"/>
      <c r="G4199" s="262"/>
    </row>
    <row r="4200" spans="4:7" ht="14.4" x14ac:dyDescent="0.3">
      <c r="D4200" s="262"/>
      <c r="G4200" s="262"/>
    </row>
    <row r="4201" spans="4:7" ht="14.4" x14ac:dyDescent="0.3">
      <c r="D4201" s="262"/>
      <c r="G4201" s="262"/>
    </row>
    <row r="4202" spans="4:7" ht="14.4" x14ac:dyDescent="0.3">
      <c r="D4202" s="262"/>
      <c r="G4202" s="262"/>
    </row>
    <row r="4203" spans="4:7" ht="14.4" x14ac:dyDescent="0.3">
      <c r="D4203" s="262"/>
      <c r="G4203" s="262"/>
    </row>
    <row r="4204" spans="4:7" ht="14.4" x14ac:dyDescent="0.3">
      <c r="D4204" s="262"/>
      <c r="G4204" s="262"/>
    </row>
    <row r="4205" spans="4:7" ht="14.4" x14ac:dyDescent="0.3">
      <c r="D4205" s="262"/>
      <c r="G4205" s="262"/>
    </row>
    <row r="4206" spans="4:7" ht="14.4" x14ac:dyDescent="0.3">
      <c r="D4206" s="262"/>
      <c r="G4206" s="262"/>
    </row>
    <row r="4207" spans="4:7" ht="14.4" x14ac:dyDescent="0.3">
      <c r="D4207" s="262"/>
      <c r="G4207" s="262"/>
    </row>
    <row r="4208" spans="4:7" ht="14.4" x14ac:dyDescent="0.3">
      <c r="D4208" s="262"/>
      <c r="G4208" s="262"/>
    </row>
    <row r="4209" spans="4:7" ht="14.4" x14ac:dyDescent="0.3">
      <c r="D4209" s="262"/>
      <c r="G4209" s="262"/>
    </row>
    <row r="4210" spans="4:7" ht="14.4" x14ac:dyDescent="0.3">
      <c r="D4210" s="262"/>
      <c r="G4210" s="262"/>
    </row>
    <row r="4211" spans="4:7" ht="14.4" x14ac:dyDescent="0.3">
      <c r="D4211" s="262"/>
      <c r="G4211" s="262"/>
    </row>
    <row r="4212" spans="4:7" ht="14.4" x14ac:dyDescent="0.3">
      <c r="D4212" s="262"/>
      <c r="G4212" s="262"/>
    </row>
    <row r="4213" spans="4:7" ht="14.4" x14ac:dyDescent="0.3">
      <c r="D4213" s="262"/>
      <c r="G4213" s="262"/>
    </row>
    <row r="4214" spans="4:7" ht="14.4" x14ac:dyDescent="0.3">
      <c r="D4214" s="262"/>
      <c r="G4214" s="262"/>
    </row>
    <row r="4215" spans="4:7" ht="14.4" x14ac:dyDescent="0.3">
      <c r="D4215" s="262"/>
      <c r="G4215" s="262"/>
    </row>
    <row r="4216" spans="4:7" ht="14.4" x14ac:dyDescent="0.3">
      <c r="D4216" s="262"/>
      <c r="G4216" s="262"/>
    </row>
    <row r="4217" spans="4:7" ht="14.4" x14ac:dyDescent="0.3">
      <c r="D4217" s="262"/>
      <c r="G4217" s="262"/>
    </row>
    <row r="4218" spans="4:7" ht="14.4" x14ac:dyDescent="0.3">
      <c r="D4218" s="262"/>
      <c r="G4218" s="262"/>
    </row>
    <row r="4219" spans="4:7" ht="14.4" x14ac:dyDescent="0.3">
      <c r="D4219" s="262"/>
      <c r="G4219" s="262"/>
    </row>
    <row r="4220" spans="4:7" ht="14.4" x14ac:dyDescent="0.3">
      <c r="D4220" s="262"/>
      <c r="G4220" s="262"/>
    </row>
    <row r="4221" spans="4:7" ht="14.4" x14ac:dyDescent="0.3">
      <c r="D4221" s="262"/>
      <c r="G4221" s="262"/>
    </row>
    <row r="4222" spans="4:7" ht="14.4" x14ac:dyDescent="0.3">
      <c r="D4222" s="262"/>
      <c r="G4222" s="262"/>
    </row>
    <row r="4223" spans="4:7" ht="14.4" x14ac:dyDescent="0.3">
      <c r="D4223" s="262"/>
      <c r="G4223" s="262"/>
    </row>
    <row r="4224" spans="4:7" ht="14.4" x14ac:dyDescent="0.3">
      <c r="D4224" s="262"/>
      <c r="G4224" s="262"/>
    </row>
    <row r="4225" spans="4:7" ht="14.4" x14ac:dyDescent="0.3">
      <c r="D4225" s="262"/>
      <c r="G4225" s="262"/>
    </row>
    <row r="4226" spans="4:7" ht="14.4" x14ac:dyDescent="0.3">
      <c r="D4226" s="262"/>
      <c r="G4226" s="262"/>
    </row>
    <row r="4227" spans="4:7" ht="14.4" x14ac:dyDescent="0.3">
      <c r="D4227" s="262"/>
      <c r="G4227" s="262"/>
    </row>
    <row r="4228" spans="4:7" ht="14.4" x14ac:dyDescent="0.3">
      <c r="D4228" s="262"/>
      <c r="G4228" s="262"/>
    </row>
    <row r="4229" spans="4:7" ht="14.4" x14ac:dyDescent="0.3">
      <c r="D4229" s="262"/>
      <c r="G4229" s="262"/>
    </row>
    <row r="4230" spans="4:7" ht="14.4" x14ac:dyDescent="0.3">
      <c r="D4230" s="262"/>
      <c r="G4230" s="262"/>
    </row>
    <row r="4231" spans="4:7" ht="14.4" x14ac:dyDescent="0.3">
      <c r="D4231" s="262"/>
      <c r="G4231" s="262"/>
    </row>
    <row r="4232" spans="4:7" ht="14.4" x14ac:dyDescent="0.3">
      <c r="D4232" s="262"/>
      <c r="G4232" s="262"/>
    </row>
    <row r="4233" spans="4:7" ht="14.4" x14ac:dyDescent="0.3">
      <c r="D4233" s="262"/>
      <c r="G4233" s="262"/>
    </row>
    <row r="4234" spans="4:7" ht="14.4" x14ac:dyDescent="0.3">
      <c r="D4234" s="262"/>
      <c r="G4234" s="262"/>
    </row>
    <row r="4235" spans="4:7" ht="14.4" x14ac:dyDescent="0.3">
      <c r="D4235" s="262"/>
      <c r="G4235" s="262"/>
    </row>
    <row r="4236" spans="4:7" ht="14.4" x14ac:dyDescent="0.3">
      <c r="D4236" s="262"/>
      <c r="G4236" s="262"/>
    </row>
    <row r="4237" spans="4:7" ht="14.4" x14ac:dyDescent="0.3">
      <c r="D4237" s="262"/>
      <c r="G4237" s="262"/>
    </row>
    <row r="4238" spans="4:7" ht="14.4" x14ac:dyDescent="0.3">
      <c r="D4238" s="262"/>
      <c r="G4238" s="262"/>
    </row>
    <row r="4239" spans="4:7" ht="14.4" x14ac:dyDescent="0.3">
      <c r="D4239" s="262"/>
      <c r="G4239" s="262"/>
    </row>
    <row r="4240" spans="4:7" ht="14.4" x14ac:dyDescent="0.3">
      <c r="D4240" s="262"/>
      <c r="G4240" s="262"/>
    </row>
    <row r="4241" spans="4:7" ht="14.4" x14ac:dyDescent="0.3">
      <c r="D4241" s="262"/>
      <c r="G4241" s="262"/>
    </row>
    <row r="4242" spans="4:7" ht="14.4" x14ac:dyDescent="0.3">
      <c r="D4242" s="262"/>
      <c r="G4242" s="262"/>
    </row>
    <row r="4243" spans="4:7" ht="14.4" x14ac:dyDescent="0.3">
      <c r="D4243" s="262"/>
      <c r="G4243" s="262"/>
    </row>
    <row r="4244" spans="4:7" ht="14.4" x14ac:dyDescent="0.3">
      <c r="D4244" s="262"/>
      <c r="G4244" s="262"/>
    </row>
    <row r="4245" spans="4:7" ht="14.4" x14ac:dyDescent="0.3">
      <c r="D4245" s="262"/>
      <c r="G4245" s="262"/>
    </row>
    <row r="4246" spans="4:7" ht="14.4" x14ac:dyDescent="0.3">
      <c r="D4246" s="262"/>
      <c r="G4246" s="262"/>
    </row>
    <row r="4247" spans="4:7" ht="14.4" x14ac:dyDescent="0.3">
      <c r="D4247" s="262"/>
      <c r="G4247" s="262"/>
    </row>
    <row r="4248" spans="4:7" ht="14.4" x14ac:dyDescent="0.3">
      <c r="D4248" s="262"/>
      <c r="G4248" s="262"/>
    </row>
    <row r="4249" spans="4:7" ht="14.4" x14ac:dyDescent="0.3">
      <c r="D4249" s="262"/>
      <c r="G4249" s="262"/>
    </row>
    <row r="4250" spans="4:7" ht="14.4" x14ac:dyDescent="0.3">
      <c r="D4250" s="262"/>
      <c r="G4250" s="262"/>
    </row>
    <row r="4251" spans="4:7" ht="14.4" x14ac:dyDescent="0.3">
      <c r="D4251" s="262"/>
      <c r="G4251" s="262"/>
    </row>
    <row r="4252" spans="4:7" ht="14.4" x14ac:dyDescent="0.3">
      <c r="D4252" s="262"/>
      <c r="G4252" s="262"/>
    </row>
    <row r="4253" spans="4:7" ht="14.4" x14ac:dyDescent="0.3">
      <c r="D4253" s="262"/>
      <c r="G4253" s="262"/>
    </row>
    <row r="4254" spans="4:7" ht="14.4" x14ac:dyDescent="0.3">
      <c r="D4254" s="262"/>
      <c r="G4254" s="262"/>
    </row>
    <row r="4255" spans="4:7" ht="14.4" x14ac:dyDescent="0.3">
      <c r="D4255" s="262"/>
      <c r="G4255" s="262"/>
    </row>
    <row r="4256" spans="4:7" ht="14.4" x14ac:dyDescent="0.3">
      <c r="D4256" s="262"/>
      <c r="G4256" s="262"/>
    </row>
    <row r="4257" spans="4:7" ht="14.4" x14ac:dyDescent="0.3">
      <c r="D4257" s="262"/>
      <c r="G4257" s="262"/>
    </row>
    <row r="4258" spans="4:7" ht="14.4" x14ac:dyDescent="0.3">
      <c r="D4258" s="262"/>
      <c r="G4258" s="262"/>
    </row>
    <row r="4259" spans="4:7" ht="14.4" x14ac:dyDescent="0.3">
      <c r="D4259" s="262"/>
      <c r="G4259" s="262"/>
    </row>
    <row r="4260" spans="4:7" ht="14.4" x14ac:dyDescent="0.3">
      <c r="D4260" s="262"/>
      <c r="G4260" s="262"/>
    </row>
    <row r="4261" spans="4:7" ht="14.4" x14ac:dyDescent="0.3">
      <c r="D4261" s="262"/>
      <c r="G4261" s="262"/>
    </row>
    <row r="4262" spans="4:7" ht="14.4" x14ac:dyDescent="0.3">
      <c r="D4262" s="262"/>
      <c r="G4262" s="262"/>
    </row>
    <row r="4263" spans="4:7" ht="14.4" x14ac:dyDescent="0.3">
      <c r="D4263" s="262"/>
      <c r="G4263" s="262"/>
    </row>
    <row r="4264" spans="4:7" ht="14.4" x14ac:dyDescent="0.3">
      <c r="D4264" s="262"/>
      <c r="G4264" s="262"/>
    </row>
    <row r="4265" spans="4:7" ht="14.4" x14ac:dyDescent="0.3">
      <c r="D4265" s="262"/>
      <c r="G4265" s="262"/>
    </row>
    <row r="4266" spans="4:7" ht="14.4" x14ac:dyDescent="0.3">
      <c r="D4266" s="262"/>
      <c r="G4266" s="262"/>
    </row>
    <row r="4267" spans="4:7" ht="14.4" x14ac:dyDescent="0.3">
      <c r="D4267" s="262"/>
      <c r="G4267" s="262"/>
    </row>
    <row r="4268" spans="4:7" ht="14.4" x14ac:dyDescent="0.3">
      <c r="D4268" s="262"/>
      <c r="G4268" s="262"/>
    </row>
    <row r="4269" spans="4:7" ht="14.4" x14ac:dyDescent="0.3">
      <c r="D4269" s="262"/>
      <c r="G4269" s="262"/>
    </row>
    <row r="4270" spans="4:7" ht="14.4" x14ac:dyDescent="0.3">
      <c r="D4270" s="262"/>
      <c r="G4270" s="262"/>
    </row>
    <row r="4271" spans="4:7" ht="14.4" x14ac:dyDescent="0.3">
      <c r="D4271" s="262"/>
      <c r="G4271" s="262"/>
    </row>
    <row r="4272" spans="4:7" ht="14.4" x14ac:dyDescent="0.3">
      <c r="D4272" s="262"/>
      <c r="G4272" s="262"/>
    </row>
    <row r="4273" spans="4:7" ht="14.4" x14ac:dyDescent="0.3">
      <c r="D4273" s="262"/>
      <c r="G4273" s="262"/>
    </row>
    <row r="4274" spans="4:7" ht="14.4" x14ac:dyDescent="0.3">
      <c r="D4274" s="262"/>
      <c r="G4274" s="262"/>
    </row>
    <row r="4275" spans="4:7" ht="14.4" x14ac:dyDescent="0.3">
      <c r="D4275" s="262"/>
      <c r="G4275" s="262"/>
    </row>
    <row r="4276" spans="4:7" ht="14.4" x14ac:dyDescent="0.3">
      <c r="D4276" s="262"/>
      <c r="G4276" s="262"/>
    </row>
    <row r="4277" spans="4:7" ht="14.4" x14ac:dyDescent="0.3">
      <c r="D4277" s="262"/>
      <c r="G4277" s="262"/>
    </row>
    <row r="4278" spans="4:7" ht="14.4" x14ac:dyDescent="0.3">
      <c r="D4278" s="262"/>
      <c r="G4278" s="262"/>
    </row>
    <row r="4279" spans="4:7" ht="14.4" x14ac:dyDescent="0.3">
      <c r="D4279" s="262"/>
      <c r="G4279" s="262"/>
    </row>
    <row r="4280" spans="4:7" ht="14.4" x14ac:dyDescent="0.3">
      <c r="D4280" s="262"/>
      <c r="G4280" s="262"/>
    </row>
    <row r="4281" spans="4:7" ht="14.4" x14ac:dyDescent="0.3">
      <c r="D4281" s="262"/>
      <c r="G4281" s="262"/>
    </row>
    <row r="4282" spans="4:7" ht="14.4" x14ac:dyDescent="0.3">
      <c r="D4282" s="262"/>
      <c r="G4282" s="262"/>
    </row>
    <row r="4283" spans="4:7" ht="14.4" x14ac:dyDescent="0.3">
      <c r="D4283" s="262"/>
      <c r="G4283" s="262"/>
    </row>
    <row r="4284" spans="4:7" ht="14.4" x14ac:dyDescent="0.3">
      <c r="D4284" s="262"/>
      <c r="G4284" s="262"/>
    </row>
    <row r="4285" spans="4:7" ht="14.4" x14ac:dyDescent="0.3">
      <c r="D4285" s="262"/>
      <c r="G4285" s="262"/>
    </row>
    <row r="4286" spans="4:7" ht="14.4" x14ac:dyDescent="0.3">
      <c r="D4286" s="262"/>
      <c r="G4286" s="262"/>
    </row>
    <row r="4287" spans="4:7" ht="14.4" x14ac:dyDescent="0.3">
      <c r="D4287" s="262"/>
      <c r="G4287" s="262"/>
    </row>
    <row r="4288" spans="4:7" ht="14.4" x14ac:dyDescent="0.3">
      <c r="D4288" s="262"/>
      <c r="G4288" s="262"/>
    </row>
    <row r="4289" spans="4:7" ht="14.4" x14ac:dyDescent="0.3">
      <c r="D4289" s="262"/>
      <c r="G4289" s="262"/>
    </row>
    <row r="4290" spans="4:7" ht="14.4" x14ac:dyDescent="0.3">
      <c r="D4290" s="262"/>
      <c r="G4290" s="262"/>
    </row>
    <row r="4291" spans="4:7" ht="14.4" x14ac:dyDescent="0.3">
      <c r="D4291" s="262"/>
      <c r="G4291" s="262"/>
    </row>
    <row r="4292" spans="4:7" ht="14.4" x14ac:dyDescent="0.3">
      <c r="D4292" s="262"/>
      <c r="G4292" s="262"/>
    </row>
    <row r="4293" spans="4:7" ht="14.4" x14ac:dyDescent="0.3">
      <c r="D4293" s="262"/>
      <c r="G4293" s="262"/>
    </row>
    <row r="4294" spans="4:7" ht="14.4" x14ac:dyDescent="0.3">
      <c r="D4294" s="262"/>
      <c r="G4294" s="262"/>
    </row>
    <row r="4295" spans="4:7" ht="14.4" x14ac:dyDescent="0.3">
      <c r="D4295" s="262"/>
      <c r="G4295" s="262"/>
    </row>
    <row r="4296" spans="4:7" ht="14.4" x14ac:dyDescent="0.3">
      <c r="D4296" s="262"/>
      <c r="G4296" s="262"/>
    </row>
    <row r="4297" spans="4:7" ht="14.4" x14ac:dyDescent="0.3">
      <c r="D4297" s="262"/>
      <c r="G4297" s="262"/>
    </row>
    <row r="4298" spans="4:7" ht="14.4" x14ac:dyDescent="0.3">
      <c r="D4298" s="262"/>
      <c r="G4298" s="262"/>
    </row>
    <row r="4299" spans="4:7" ht="14.4" x14ac:dyDescent="0.3">
      <c r="D4299" s="262"/>
      <c r="G4299" s="262"/>
    </row>
    <row r="4300" spans="4:7" ht="14.4" x14ac:dyDescent="0.3">
      <c r="D4300" s="262"/>
      <c r="G4300" s="262"/>
    </row>
    <row r="4301" spans="4:7" ht="14.4" x14ac:dyDescent="0.3">
      <c r="D4301" s="262"/>
      <c r="G4301" s="262"/>
    </row>
    <row r="4302" spans="4:7" ht="14.4" x14ac:dyDescent="0.3">
      <c r="D4302" s="262"/>
      <c r="G4302" s="262"/>
    </row>
    <row r="4303" spans="4:7" ht="14.4" x14ac:dyDescent="0.3">
      <c r="D4303" s="262"/>
      <c r="G4303" s="262"/>
    </row>
    <row r="4304" spans="4:7" ht="14.4" x14ac:dyDescent="0.3">
      <c r="D4304" s="262"/>
      <c r="G4304" s="262"/>
    </row>
    <row r="4305" spans="4:7" ht="14.4" x14ac:dyDescent="0.3">
      <c r="D4305" s="262"/>
      <c r="G4305" s="262"/>
    </row>
    <row r="4306" spans="4:7" ht="14.4" x14ac:dyDescent="0.3">
      <c r="D4306" s="262"/>
      <c r="G4306" s="262"/>
    </row>
    <row r="4307" spans="4:7" ht="14.4" x14ac:dyDescent="0.3">
      <c r="D4307" s="262"/>
      <c r="G4307" s="262"/>
    </row>
    <row r="4308" spans="4:7" ht="14.4" x14ac:dyDescent="0.3">
      <c r="D4308" s="262"/>
      <c r="G4308" s="262"/>
    </row>
    <row r="4309" spans="4:7" ht="14.4" x14ac:dyDescent="0.3">
      <c r="D4309" s="262"/>
      <c r="G4309" s="262"/>
    </row>
    <row r="4310" spans="4:7" ht="14.4" x14ac:dyDescent="0.3">
      <c r="D4310" s="262"/>
      <c r="G4310" s="262"/>
    </row>
    <row r="4311" spans="4:7" ht="14.4" x14ac:dyDescent="0.3">
      <c r="D4311" s="262"/>
      <c r="G4311" s="262"/>
    </row>
    <row r="4312" spans="4:7" ht="14.4" x14ac:dyDescent="0.3">
      <c r="D4312" s="262"/>
      <c r="G4312" s="262"/>
    </row>
    <row r="4313" spans="4:7" ht="14.4" x14ac:dyDescent="0.3">
      <c r="D4313" s="262"/>
      <c r="G4313" s="262"/>
    </row>
    <row r="4314" spans="4:7" ht="14.4" x14ac:dyDescent="0.3">
      <c r="D4314" s="262"/>
      <c r="G4314" s="262"/>
    </row>
    <row r="4315" spans="4:7" ht="14.4" x14ac:dyDescent="0.3">
      <c r="D4315" s="262"/>
      <c r="G4315" s="262"/>
    </row>
    <row r="4316" spans="4:7" ht="14.4" x14ac:dyDescent="0.3">
      <c r="D4316" s="262"/>
      <c r="G4316" s="262"/>
    </row>
    <row r="4317" spans="4:7" ht="14.4" x14ac:dyDescent="0.3">
      <c r="D4317" s="262"/>
      <c r="G4317" s="262"/>
    </row>
    <row r="4318" spans="4:7" ht="14.4" x14ac:dyDescent="0.3">
      <c r="D4318" s="262"/>
      <c r="G4318" s="262"/>
    </row>
    <row r="4319" spans="4:7" ht="14.4" x14ac:dyDescent="0.3">
      <c r="D4319" s="262"/>
      <c r="G4319" s="262"/>
    </row>
    <row r="4320" spans="4:7" ht="14.4" x14ac:dyDescent="0.3">
      <c r="D4320" s="262"/>
      <c r="G4320" s="262"/>
    </row>
    <row r="4321" spans="4:7" ht="14.4" x14ac:dyDescent="0.3">
      <c r="D4321" s="262"/>
      <c r="G4321" s="262"/>
    </row>
    <row r="4322" spans="4:7" ht="14.4" x14ac:dyDescent="0.3">
      <c r="D4322" s="262"/>
      <c r="G4322" s="262"/>
    </row>
    <row r="4323" spans="4:7" ht="14.4" x14ac:dyDescent="0.3">
      <c r="D4323" s="262"/>
      <c r="G4323" s="262"/>
    </row>
    <row r="4324" spans="4:7" ht="14.4" x14ac:dyDescent="0.3">
      <c r="D4324" s="262"/>
      <c r="G4324" s="262"/>
    </row>
    <row r="4325" spans="4:7" ht="14.4" x14ac:dyDescent="0.3">
      <c r="D4325" s="262"/>
      <c r="G4325" s="262"/>
    </row>
    <row r="4326" spans="4:7" ht="14.4" x14ac:dyDescent="0.3">
      <c r="D4326" s="262"/>
      <c r="G4326" s="262"/>
    </row>
    <row r="4327" spans="4:7" ht="14.4" x14ac:dyDescent="0.3">
      <c r="D4327" s="262"/>
      <c r="G4327" s="262"/>
    </row>
    <row r="4328" spans="4:7" ht="14.4" x14ac:dyDescent="0.3">
      <c r="D4328" s="262"/>
      <c r="G4328" s="262"/>
    </row>
    <row r="4329" spans="4:7" ht="14.4" x14ac:dyDescent="0.3">
      <c r="D4329" s="262"/>
      <c r="G4329" s="262"/>
    </row>
    <row r="4330" spans="4:7" ht="14.4" x14ac:dyDescent="0.3">
      <c r="D4330" s="262"/>
      <c r="G4330" s="262"/>
    </row>
    <row r="4331" spans="4:7" ht="14.4" x14ac:dyDescent="0.3">
      <c r="D4331" s="262"/>
      <c r="G4331" s="262"/>
    </row>
    <row r="4332" spans="4:7" ht="14.4" x14ac:dyDescent="0.3">
      <c r="D4332" s="262"/>
      <c r="G4332" s="262"/>
    </row>
    <row r="4333" spans="4:7" ht="14.4" x14ac:dyDescent="0.3">
      <c r="D4333" s="262"/>
      <c r="G4333" s="262"/>
    </row>
    <row r="4334" spans="4:7" ht="14.4" x14ac:dyDescent="0.3">
      <c r="D4334" s="262"/>
      <c r="G4334" s="262"/>
    </row>
    <row r="4335" spans="4:7" ht="14.4" x14ac:dyDescent="0.3">
      <c r="D4335" s="262"/>
      <c r="G4335" s="262"/>
    </row>
    <row r="4336" spans="4:7" ht="14.4" x14ac:dyDescent="0.3">
      <c r="D4336" s="262"/>
      <c r="G4336" s="262"/>
    </row>
    <row r="4337" spans="4:7" ht="14.4" x14ac:dyDescent="0.3">
      <c r="D4337" s="262"/>
      <c r="G4337" s="262"/>
    </row>
    <row r="4338" spans="4:7" ht="14.4" x14ac:dyDescent="0.3">
      <c r="D4338" s="262"/>
      <c r="G4338" s="262"/>
    </row>
    <row r="4339" spans="4:7" ht="14.4" x14ac:dyDescent="0.3">
      <c r="D4339" s="262"/>
      <c r="G4339" s="262"/>
    </row>
    <row r="4340" spans="4:7" ht="14.4" x14ac:dyDescent="0.3">
      <c r="D4340" s="262"/>
      <c r="G4340" s="262"/>
    </row>
    <row r="4341" spans="4:7" ht="14.4" x14ac:dyDescent="0.3">
      <c r="D4341" s="262"/>
      <c r="G4341" s="262"/>
    </row>
    <row r="4342" spans="4:7" ht="14.4" x14ac:dyDescent="0.3">
      <c r="D4342" s="262"/>
      <c r="G4342" s="262"/>
    </row>
    <row r="4343" spans="4:7" ht="14.4" x14ac:dyDescent="0.3">
      <c r="D4343" s="262"/>
      <c r="G4343" s="262"/>
    </row>
    <row r="4344" spans="4:7" ht="14.4" x14ac:dyDescent="0.3">
      <c r="D4344" s="262"/>
      <c r="G4344" s="262"/>
    </row>
    <row r="4345" spans="4:7" ht="14.4" x14ac:dyDescent="0.3">
      <c r="D4345" s="262"/>
      <c r="G4345" s="262"/>
    </row>
    <row r="4346" spans="4:7" ht="14.4" x14ac:dyDescent="0.3">
      <c r="D4346" s="262"/>
      <c r="G4346" s="262"/>
    </row>
    <row r="4347" spans="4:7" ht="14.4" x14ac:dyDescent="0.3">
      <c r="D4347" s="262"/>
      <c r="G4347" s="262"/>
    </row>
    <row r="4348" spans="4:7" ht="14.4" x14ac:dyDescent="0.3">
      <c r="D4348" s="262"/>
      <c r="G4348" s="262"/>
    </row>
    <row r="4349" spans="4:7" ht="14.4" x14ac:dyDescent="0.3">
      <c r="D4349" s="262"/>
      <c r="G4349" s="262"/>
    </row>
    <row r="4350" spans="4:7" ht="14.4" x14ac:dyDescent="0.3">
      <c r="D4350" s="262"/>
      <c r="G4350" s="262"/>
    </row>
    <row r="4351" spans="4:7" ht="14.4" x14ac:dyDescent="0.3">
      <c r="D4351" s="262"/>
      <c r="G4351" s="262"/>
    </row>
    <row r="4352" spans="4:7" ht="14.4" x14ac:dyDescent="0.3">
      <c r="D4352" s="262"/>
      <c r="G4352" s="262"/>
    </row>
    <row r="4353" spans="4:7" ht="14.4" x14ac:dyDescent="0.3">
      <c r="D4353" s="262"/>
      <c r="G4353" s="262"/>
    </row>
    <row r="4354" spans="4:7" ht="14.4" x14ac:dyDescent="0.3">
      <c r="D4354" s="262"/>
      <c r="G4354" s="262"/>
    </row>
    <row r="4355" spans="4:7" ht="14.4" x14ac:dyDescent="0.3">
      <c r="D4355" s="262"/>
      <c r="G4355" s="262"/>
    </row>
    <row r="4356" spans="4:7" ht="14.4" x14ac:dyDescent="0.3">
      <c r="D4356" s="262"/>
      <c r="G4356" s="262"/>
    </row>
    <row r="4357" spans="4:7" ht="14.4" x14ac:dyDescent="0.3">
      <c r="D4357" s="262"/>
      <c r="G4357" s="262"/>
    </row>
    <row r="4358" spans="4:7" ht="14.4" x14ac:dyDescent="0.3">
      <c r="D4358" s="262"/>
      <c r="G4358" s="262"/>
    </row>
    <row r="4359" spans="4:7" ht="14.4" x14ac:dyDescent="0.3">
      <c r="D4359" s="262"/>
      <c r="G4359" s="262"/>
    </row>
    <row r="4360" spans="4:7" ht="14.4" x14ac:dyDescent="0.3">
      <c r="D4360" s="262"/>
      <c r="G4360" s="262"/>
    </row>
    <row r="4361" spans="4:7" ht="14.4" x14ac:dyDescent="0.3">
      <c r="D4361" s="262"/>
      <c r="G4361" s="262"/>
    </row>
    <row r="4362" spans="4:7" ht="14.4" x14ac:dyDescent="0.3">
      <c r="D4362" s="262"/>
      <c r="G4362" s="262"/>
    </row>
    <row r="4363" spans="4:7" ht="14.4" x14ac:dyDescent="0.3">
      <c r="D4363" s="262"/>
      <c r="G4363" s="262"/>
    </row>
    <row r="4364" spans="4:7" ht="14.4" x14ac:dyDescent="0.3">
      <c r="D4364" s="262"/>
      <c r="G4364" s="262"/>
    </row>
    <row r="4365" spans="4:7" ht="14.4" x14ac:dyDescent="0.3">
      <c r="D4365" s="262"/>
      <c r="G4365" s="262"/>
    </row>
    <row r="4366" spans="4:7" ht="14.4" x14ac:dyDescent="0.3">
      <c r="D4366" s="262"/>
      <c r="G4366" s="262"/>
    </row>
    <row r="4367" spans="4:7" ht="14.4" x14ac:dyDescent="0.3">
      <c r="D4367" s="262"/>
      <c r="G4367" s="262"/>
    </row>
    <row r="4368" spans="4:7" ht="14.4" x14ac:dyDescent="0.3">
      <c r="D4368" s="262"/>
      <c r="G4368" s="262"/>
    </row>
    <row r="4369" spans="4:7" ht="14.4" x14ac:dyDescent="0.3">
      <c r="D4369" s="262"/>
      <c r="G4369" s="262"/>
    </row>
    <row r="4370" spans="4:7" ht="14.4" x14ac:dyDescent="0.3">
      <c r="D4370" s="262"/>
      <c r="G4370" s="262"/>
    </row>
    <row r="4371" spans="4:7" ht="14.4" x14ac:dyDescent="0.3">
      <c r="D4371" s="262"/>
      <c r="G4371" s="262"/>
    </row>
    <row r="4372" spans="4:7" ht="14.4" x14ac:dyDescent="0.3">
      <c r="D4372" s="262"/>
      <c r="G4372" s="262"/>
    </row>
    <row r="4373" spans="4:7" ht="14.4" x14ac:dyDescent="0.3">
      <c r="D4373" s="262"/>
      <c r="G4373" s="262"/>
    </row>
    <row r="4374" spans="4:7" ht="14.4" x14ac:dyDescent="0.3">
      <c r="D4374" s="262"/>
      <c r="G4374" s="262"/>
    </row>
    <row r="4375" spans="4:7" ht="14.4" x14ac:dyDescent="0.3">
      <c r="D4375" s="262"/>
      <c r="G4375" s="262"/>
    </row>
    <row r="4376" spans="4:7" ht="14.4" x14ac:dyDescent="0.3">
      <c r="D4376" s="262"/>
      <c r="G4376" s="262"/>
    </row>
    <row r="4377" spans="4:7" ht="14.4" x14ac:dyDescent="0.3">
      <c r="D4377" s="262"/>
      <c r="G4377" s="262"/>
    </row>
    <row r="4378" spans="4:7" ht="14.4" x14ac:dyDescent="0.3">
      <c r="D4378" s="262"/>
      <c r="G4378" s="262"/>
    </row>
    <row r="4379" spans="4:7" ht="14.4" x14ac:dyDescent="0.3">
      <c r="D4379" s="262"/>
      <c r="G4379" s="262"/>
    </row>
    <row r="4380" spans="4:7" ht="14.4" x14ac:dyDescent="0.3">
      <c r="D4380" s="262"/>
      <c r="G4380" s="262"/>
    </row>
    <row r="4381" spans="4:7" ht="14.4" x14ac:dyDescent="0.3">
      <c r="D4381" s="262"/>
      <c r="G4381" s="262"/>
    </row>
    <row r="4382" spans="4:7" ht="14.4" x14ac:dyDescent="0.3">
      <c r="D4382" s="262"/>
      <c r="G4382" s="262"/>
    </row>
    <row r="4383" spans="4:7" ht="14.4" x14ac:dyDescent="0.3">
      <c r="D4383" s="262"/>
      <c r="G4383" s="262"/>
    </row>
    <row r="4384" spans="4:7" ht="14.4" x14ac:dyDescent="0.3">
      <c r="D4384" s="262"/>
      <c r="G4384" s="262"/>
    </row>
    <row r="4385" spans="4:7" ht="14.4" x14ac:dyDescent="0.3">
      <c r="D4385" s="262"/>
      <c r="G4385" s="262"/>
    </row>
    <row r="4386" spans="4:7" ht="14.4" x14ac:dyDescent="0.3">
      <c r="D4386" s="262"/>
      <c r="G4386" s="262"/>
    </row>
    <row r="4387" spans="4:7" ht="14.4" x14ac:dyDescent="0.3">
      <c r="D4387" s="262"/>
      <c r="G4387" s="262"/>
    </row>
    <row r="4388" spans="4:7" ht="14.4" x14ac:dyDescent="0.3">
      <c r="D4388" s="262"/>
      <c r="G4388" s="262"/>
    </row>
    <row r="4389" spans="4:7" ht="14.4" x14ac:dyDescent="0.3">
      <c r="D4389" s="262"/>
      <c r="G4389" s="262"/>
    </row>
    <row r="4390" spans="4:7" ht="14.4" x14ac:dyDescent="0.3">
      <c r="D4390" s="262"/>
      <c r="G4390" s="262"/>
    </row>
    <row r="4391" spans="4:7" ht="14.4" x14ac:dyDescent="0.3">
      <c r="D4391" s="262"/>
      <c r="G4391" s="262"/>
    </row>
    <row r="4392" spans="4:7" ht="14.4" x14ac:dyDescent="0.3">
      <c r="D4392" s="262"/>
      <c r="G4392" s="262"/>
    </row>
    <row r="4393" spans="4:7" ht="14.4" x14ac:dyDescent="0.3">
      <c r="D4393" s="262"/>
      <c r="G4393" s="262"/>
    </row>
    <row r="4394" spans="4:7" ht="14.4" x14ac:dyDescent="0.3">
      <c r="D4394" s="262"/>
      <c r="G4394" s="262"/>
    </row>
    <row r="4395" spans="4:7" ht="14.4" x14ac:dyDescent="0.3">
      <c r="D4395" s="262"/>
      <c r="G4395" s="262"/>
    </row>
    <row r="4396" spans="4:7" ht="14.4" x14ac:dyDescent="0.3">
      <c r="D4396" s="262"/>
      <c r="G4396" s="262"/>
    </row>
    <row r="4397" spans="4:7" ht="14.4" x14ac:dyDescent="0.3">
      <c r="D4397" s="262"/>
      <c r="G4397" s="262"/>
    </row>
    <row r="4398" spans="4:7" ht="14.4" x14ac:dyDescent="0.3">
      <c r="D4398" s="262"/>
      <c r="G4398" s="262"/>
    </row>
    <row r="4399" spans="4:7" ht="14.4" x14ac:dyDescent="0.3">
      <c r="D4399" s="262"/>
      <c r="G4399" s="262"/>
    </row>
    <row r="4400" spans="4:7" ht="14.4" x14ac:dyDescent="0.3">
      <c r="D4400" s="262"/>
      <c r="G4400" s="262"/>
    </row>
    <row r="4401" spans="4:7" ht="14.4" x14ac:dyDescent="0.3">
      <c r="D4401" s="262"/>
      <c r="G4401" s="262"/>
    </row>
    <row r="4402" spans="4:7" ht="14.4" x14ac:dyDescent="0.3">
      <c r="D4402" s="262"/>
      <c r="G4402" s="262"/>
    </row>
    <row r="4403" spans="4:7" ht="14.4" x14ac:dyDescent="0.3">
      <c r="D4403" s="262"/>
      <c r="G4403" s="262"/>
    </row>
    <row r="4404" spans="4:7" ht="14.4" x14ac:dyDescent="0.3">
      <c r="D4404" s="262"/>
      <c r="G4404" s="262"/>
    </row>
    <row r="4405" spans="4:7" ht="14.4" x14ac:dyDescent="0.3">
      <c r="D4405" s="262"/>
      <c r="G4405" s="262"/>
    </row>
    <row r="4406" spans="4:7" ht="14.4" x14ac:dyDescent="0.3">
      <c r="D4406" s="262"/>
      <c r="G4406" s="262"/>
    </row>
    <row r="4407" spans="4:7" ht="14.4" x14ac:dyDescent="0.3">
      <c r="D4407" s="262"/>
      <c r="G4407" s="262"/>
    </row>
    <row r="4408" spans="4:7" ht="14.4" x14ac:dyDescent="0.3">
      <c r="D4408" s="262"/>
      <c r="G4408" s="262"/>
    </row>
    <row r="4409" spans="4:7" ht="14.4" x14ac:dyDescent="0.3">
      <c r="D4409" s="262"/>
      <c r="G4409" s="262"/>
    </row>
    <row r="4410" spans="4:7" ht="14.4" x14ac:dyDescent="0.3">
      <c r="D4410" s="262"/>
      <c r="G4410" s="262"/>
    </row>
    <row r="4411" spans="4:7" ht="14.4" x14ac:dyDescent="0.3">
      <c r="D4411" s="262"/>
      <c r="G4411" s="262"/>
    </row>
    <row r="4412" spans="4:7" ht="14.4" x14ac:dyDescent="0.3">
      <c r="D4412" s="262"/>
      <c r="G4412" s="262"/>
    </row>
    <row r="4413" spans="4:7" ht="14.4" x14ac:dyDescent="0.3">
      <c r="D4413" s="262"/>
      <c r="G4413" s="262"/>
    </row>
    <row r="4414" spans="4:7" ht="14.4" x14ac:dyDescent="0.3">
      <c r="D4414" s="262"/>
      <c r="G4414" s="262"/>
    </row>
    <row r="4415" spans="4:7" ht="14.4" x14ac:dyDescent="0.3">
      <c r="D4415" s="262"/>
      <c r="G4415" s="262"/>
    </row>
    <row r="4416" spans="4:7" ht="14.4" x14ac:dyDescent="0.3">
      <c r="D4416" s="262"/>
      <c r="G4416" s="262"/>
    </row>
    <row r="4417" spans="4:7" ht="14.4" x14ac:dyDescent="0.3">
      <c r="D4417" s="262"/>
      <c r="G4417" s="262"/>
    </row>
    <row r="4418" spans="4:7" ht="14.4" x14ac:dyDescent="0.3">
      <c r="D4418" s="262"/>
      <c r="G4418" s="262"/>
    </row>
    <row r="4419" spans="4:7" ht="14.4" x14ac:dyDescent="0.3">
      <c r="D4419" s="262"/>
      <c r="G4419" s="262"/>
    </row>
    <row r="4420" spans="4:7" ht="14.4" x14ac:dyDescent="0.3">
      <c r="D4420" s="262"/>
      <c r="G4420" s="262"/>
    </row>
    <row r="4421" spans="4:7" ht="14.4" x14ac:dyDescent="0.3">
      <c r="D4421" s="262"/>
      <c r="G4421" s="262"/>
    </row>
    <row r="4422" spans="4:7" ht="14.4" x14ac:dyDescent="0.3">
      <c r="D4422" s="262"/>
      <c r="G4422" s="262"/>
    </row>
    <row r="4423" spans="4:7" ht="14.4" x14ac:dyDescent="0.3">
      <c r="D4423" s="262"/>
      <c r="G4423" s="262"/>
    </row>
    <row r="4424" spans="4:7" ht="14.4" x14ac:dyDescent="0.3">
      <c r="D4424" s="262"/>
      <c r="G4424" s="262"/>
    </row>
    <row r="4425" spans="4:7" ht="14.4" x14ac:dyDescent="0.3">
      <c r="D4425" s="262"/>
      <c r="G4425" s="262"/>
    </row>
    <row r="4426" spans="4:7" ht="14.4" x14ac:dyDescent="0.3">
      <c r="D4426" s="262"/>
      <c r="G4426" s="262"/>
    </row>
    <row r="4427" spans="4:7" ht="14.4" x14ac:dyDescent="0.3">
      <c r="D4427" s="262"/>
      <c r="G4427" s="262"/>
    </row>
    <row r="4428" spans="4:7" ht="14.4" x14ac:dyDescent="0.3">
      <c r="D4428" s="262"/>
      <c r="G4428" s="262"/>
    </row>
    <row r="4429" spans="4:7" ht="14.4" x14ac:dyDescent="0.3">
      <c r="D4429" s="262"/>
      <c r="G4429" s="262"/>
    </row>
    <row r="4430" spans="4:7" ht="14.4" x14ac:dyDescent="0.3">
      <c r="D4430" s="262"/>
      <c r="G4430" s="262"/>
    </row>
    <row r="4431" spans="4:7" ht="14.4" x14ac:dyDescent="0.3">
      <c r="D4431" s="262"/>
      <c r="G4431" s="262"/>
    </row>
    <row r="4432" spans="4:7" ht="14.4" x14ac:dyDescent="0.3">
      <c r="D4432" s="262"/>
      <c r="G4432" s="262"/>
    </row>
    <row r="4433" spans="4:7" ht="14.4" x14ac:dyDescent="0.3">
      <c r="D4433" s="262"/>
      <c r="G4433" s="262"/>
    </row>
    <row r="4434" spans="4:7" ht="14.4" x14ac:dyDescent="0.3">
      <c r="D4434" s="262"/>
      <c r="G4434" s="262"/>
    </row>
    <row r="4435" spans="4:7" ht="14.4" x14ac:dyDescent="0.3">
      <c r="D4435" s="262"/>
      <c r="G4435" s="262"/>
    </row>
    <row r="4436" spans="4:7" ht="14.4" x14ac:dyDescent="0.3">
      <c r="D4436" s="262"/>
      <c r="G4436" s="262"/>
    </row>
    <row r="4437" spans="4:7" ht="14.4" x14ac:dyDescent="0.3">
      <c r="D4437" s="262"/>
      <c r="G4437" s="262"/>
    </row>
    <row r="4438" spans="4:7" ht="14.4" x14ac:dyDescent="0.3">
      <c r="D4438" s="262"/>
      <c r="G4438" s="262"/>
    </row>
    <row r="4439" spans="4:7" ht="14.4" x14ac:dyDescent="0.3">
      <c r="D4439" s="262"/>
      <c r="G4439" s="262"/>
    </row>
    <row r="4440" spans="4:7" ht="14.4" x14ac:dyDescent="0.3">
      <c r="D4440" s="262"/>
      <c r="G4440" s="262"/>
    </row>
    <row r="4441" spans="4:7" ht="14.4" x14ac:dyDescent="0.3">
      <c r="D4441" s="262"/>
      <c r="G4441" s="262"/>
    </row>
    <row r="4442" spans="4:7" ht="14.4" x14ac:dyDescent="0.3">
      <c r="D4442" s="262"/>
      <c r="G4442" s="262"/>
    </row>
    <row r="4443" spans="4:7" ht="14.4" x14ac:dyDescent="0.3">
      <c r="D4443" s="262"/>
      <c r="G4443" s="262"/>
    </row>
    <row r="4444" spans="4:7" ht="14.4" x14ac:dyDescent="0.3">
      <c r="D4444" s="262"/>
      <c r="G4444" s="262"/>
    </row>
    <row r="4445" spans="4:7" ht="14.4" x14ac:dyDescent="0.3">
      <c r="D4445" s="262"/>
      <c r="G4445" s="262"/>
    </row>
    <row r="4446" spans="4:7" ht="14.4" x14ac:dyDescent="0.3">
      <c r="D4446" s="262"/>
      <c r="G4446" s="262"/>
    </row>
    <row r="4447" spans="4:7" ht="14.4" x14ac:dyDescent="0.3">
      <c r="D4447" s="262"/>
      <c r="G4447" s="262"/>
    </row>
    <row r="4448" spans="4:7" ht="14.4" x14ac:dyDescent="0.3">
      <c r="D4448" s="262"/>
      <c r="G4448" s="262"/>
    </row>
    <row r="4449" spans="4:7" ht="14.4" x14ac:dyDescent="0.3">
      <c r="D4449" s="262"/>
      <c r="G4449" s="262"/>
    </row>
    <row r="4450" spans="4:7" ht="14.4" x14ac:dyDescent="0.3">
      <c r="D4450" s="262"/>
      <c r="G4450" s="262"/>
    </row>
    <row r="4451" spans="4:7" ht="14.4" x14ac:dyDescent="0.3">
      <c r="D4451" s="262"/>
      <c r="G4451" s="262"/>
    </row>
    <row r="4452" spans="4:7" ht="14.4" x14ac:dyDescent="0.3">
      <c r="D4452" s="262"/>
      <c r="G4452" s="262"/>
    </row>
    <row r="4453" spans="4:7" ht="14.4" x14ac:dyDescent="0.3">
      <c r="D4453" s="262"/>
      <c r="G4453" s="262"/>
    </row>
    <row r="4454" spans="4:7" ht="14.4" x14ac:dyDescent="0.3">
      <c r="D4454" s="262"/>
      <c r="G4454" s="262"/>
    </row>
    <row r="4455" spans="4:7" ht="14.4" x14ac:dyDescent="0.3">
      <c r="D4455" s="262"/>
      <c r="G4455" s="262"/>
    </row>
    <row r="4456" spans="4:7" ht="14.4" x14ac:dyDescent="0.3">
      <c r="D4456" s="262"/>
      <c r="G4456" s="262"/>
    </row>
    <row r="4457" spans="4:7" ht="14.4" x14ac:dyDescent="0.3">
      <c r="D4457" s="262"/>
      <c r="G4457" s="262"/>
    </row>
    <row r="4458" spans="4:7" ht="14.4" x14ac:dyDescent="0.3">
      <c r="D4458" s="262"/>
      <c r="G4458" s="262"/>
    </row>
    <row r="4459" spans="4:7" ht="14.4" x14ac:dyDescent="0.3">
      <c r="D4459" s="262"/>
      <c r="G4459" s="262"/>
    </row>
    <row r="4460" spans="4:7" ht="14.4" x14ac:dyDescent="0.3">
      <c r="D4460" s="262"/>
      <c r="G4460" s="262"/>
    </row>
    <row r="4461" spans="4:7" ht="14.4" x14ac:dyDescent="0.3">
      <c r="D4461" s="262"/>
      <c r="G4461" s="262"/>
    </row>
    <row r="4462" spans="4:7" ht="14.4" x14ac:dyDescent="0.3">
      <c r="D4462" s="262"/>
      <c r="G4462" s="262"/>
    </row>
    <row r="4463" spans="4:7" ht="14.4" x14ac:dyDescent="0.3">
      <c r="D4463" s="262"/>
      <c r="G4463" s="262"/>
    </row>
    <row r="4464" spans="4:7" ht="14.4" x14ac:dyDescent="0.3">
      <c r="D4464" s="262"/>
      <c r="G4464" s="262"/>
    </row>
    <row r="4465" spans="4:7" ht="14.4" x14ac:dyDescent="0.3">
      <c r="D4465" s="262"/>
      <c r="G4465" s="262"/>
    </row>
    <row r="4466" spans="4:7" ht="14.4" x14ac:dyDescent="0.3">
      <c r="D4466" s="262"/>
      <c r="G4466" s="262"/>
    </row>
    <row r="4467" spans="4:7" ht="14.4" x14ac:dyDescent="0.3">
      <c r="D4467" s="262"/>
      <c r="G4467" s="262"/>
    </row>
    <row r="4468" spans="4:7" ht="14.4" x14ac:dyDescent="0.3">
      <c r="D4468" s="262"/>
      <c r="G4468" s="262"/>
    </row>
    <row r="4469" spans="4:7" ht="14.4" x14ac:dyDescent="0.3">
      <c r="D4469" s="262"/>
      <c r="G4469" s="262"/>
    </row>
    <row r="4470" spans="4:7" ht="14.4" x14ac:dyDescent="0.3">
      <c r="D4470" s="262"/>
      <c r="G4470" s="262"/>
    </row>
    <row r="4471" spans="4:7" ht="14.4" x14ac:dyDescent="0.3">
      <c r="D4471" s="262"/>
      <c r="G4471" s="262"/>
    </row>
    <row r="4472" spans="4:7" ht="14.4" x14ac:dyDescent="0.3">
      <c r="D4472" s="262"/>
      <c r="G4472" s="262"/>
    </row>
    <row r="4473" spans="4:7" ht="14.4" x14ac:dyDescent="0.3">
      <c r="D4473" s="262"/>
      <c r="G4473" s="262"/>
    </row>
    <row r="4474" spans="4:7" ht="14.4" x14ac:dyDescent="0.3">
      <c r="D4474" s="262"/>
      <c r="G4474" s="262"/>
    </row>
    <row r="4475" spans="4:7" ht="14.4" x14ac:dyDescent="0.3">
      <c r="D4475" s="262"/>
      <c r="G4475" s="262"/>
    </row>
    <row r="4476" spans="4:7" ht="14.4" x14ac:dyDescent="0.3">
      <c r="D4476" s="262"/>
      <c r="G4476" s="262"/>
    </row>
    <row r="4477" spans="4:7" ht="14.4" x14ac:dyDescent="0.3">
      <c r="D4477" s="262"/>
      <c r="G4477" s="262"/>
    </row>
    <row r="4478" spans="4:7" ht="14.4" x14ac:dyDescent="0.3">
      <c r="D4478" s="262"/>
      <c r="G4478" s="262"/>
    </row>
    <row r="4479" spans="4:7" ht="14.4" x14ac:dyDescent="0.3">
      <c r="D4479" s="262"/>
      <c r="G4479" s="262"/>
    </row>
    <row r="4480" spans="4:7" ht="14.4" x14ac:dyDescent="0.3">
      <c r="D4480" s="262"/>
      <c r="G4480" s="262"/>
    </row>
    <row r="4481" spans="4:7" ht="14.4" x14ac:dyDescent="0.3">
      <c r="D4481" s="262"/>
      <c r="G4481" s="262"/>
    </row>
    <row r="4482" spans="4:7" ht="14.4" x14ac:dyDescent="0.3">
      <c r="D4482" s="262"/>
      <c r="G4482" s="262"/>
    </row>
    <row r="4483" spans="4:7" ht="14.4" x14ac:dyDescent="0.3">
      <c r="D4483" s="262"/>
      <c r="G4483" s="262"/>
    </row>
    <row r="4484" spans="4:7" ht="14.4" x14ac:dyDescent="0.3">
      <c r="D4484" s="262"/>
      <c r="G4484" s="262"/>
    </row>
    <row r="4485" spans="4:7" ht="14.4" x14ac:dyDescent="0.3">
      <c r="D4485" s="262"/>
      <c r="G4485" s="262"/>
    </row>
    <row r="4486" spans="4:7" ht="14.4" x14ac:dyDescent="0.3">
      <c r="D4486" s="262"/>
      <c r="G4486" s="262"/>
    </row>
    <row r="4487" spans="4:7" ht="14.4" x14ac:dyDescent="0.3">
      <c r="D4487" s="262"/>
      <c r="G4487" s="262"/>
    </row>
    <row r="4488" spans="4:7" ht="14.4" x14ac:dyDescent="0.3">
      <c r="D4488" s="262"/>
      <c r="G4488" s="262"/>
    </row>
    <row r="4489" spans="4:7" ht="14.4" x14ac:dyDescent="0.3">
      <c r="D4489" s="262"/>
      <c r="G4489" s="262"/>
    </row>
    <row r="4490" spans="4:7" ht="14.4" x14ac:dyDescent="0.3">
      <c r="D4490" s="262"/>
      <c r="G4490" s="262"/>
    </row>
    <row r="4491" spans="4:7" ht="14.4" x14ac:dyDescent="0.3">
      <c r="D4491" s="262"/>
      <c r="G4491" s="262"/>
    </row>
    <row r="4492" spans="4:7" ht="14.4" x14ac:dyDescent="0.3">
      <c r="D4492" s="262"/>
      <c r="G4492" s="262"/>
    </row>
    <row r="4493" spans="4:7" ht="14.4" x14ac:dyDescent="0.3">
      <c r="D4493" s="262"/>
      <c r="G4493" s="262"/>
    </row>
    <row r="4494" spans="4:7" ht="14.4" x14ac:dyDescent="0.3">
      <c r="D4494" s="262"/>
      <c r="G4494" s="262"/>
    </row>
    <row r="4495" spans="4:7" ht="14.4" x14ac:dyDescent="0.3">
      <c r="D4495" s="262"/>
      <c r="G4495" s="262"/>
    </row>
    <row r="4496" spans="4:7" ht="14.4" x14ac:dyDescent="0.3">
      <c r="D4496" s="262"/>
      <c r="G4496" s="262"/>
    </row>
    <row r="4497" spans="4:7" ht="14.4" x14ac:dyDescent="0.3">
      <c r="D4497" s="262"/>
      <c r="G4497" s="262"/>
    </row>
    <row r="4498" spans="4:7" ht="14.4" x14ac:dyDescent="0.3">
      <c r="D4498" s="262"/>
      <c r="G4498" s="262"/>
    </row>
    <row r="4499" spans="4:7" ht="14.4" x14ac:dyDescent="0.3">
      <c r="D4499" s="262"/>
      <c r="G4499" s="262"/>
    </row>
    <row r="4500" spans="4:7" ht="14.4" x14ac:dyDescent="0.3">
      <c r="D4500" s="262"/>
      <c r="G4500" s="262"/>
    </row>
    <row r="4501" spans="4:7" ht="14.4" x14ac:dyDescent="0.3">
      <c r="D4501" s="262"/>
      <c r="G4501" s="262"/>
    </row>
    <row r="4502" spans="4:7" ht="14.4" x14ac:dyDescent="0.3">
      <c r="D4502" s="262"/>
      <c r="G4502" s="262"/>
    </row>
    <row r="4503" spans="4:7" ht="14.4" x14ac:dyDescent="0.3">
      <c r="D4503" s="262"/>
      <c r="G4503" s="262"/>
    </row>
    <row r="4504" spans="4:7" ht="14.4" x14ac:dyDescent="0.3">
      <c r="D4504" s="262"/>
      <c r="G4504" s="262"/>
    </row>
    <row r="4505" spans="4:7" ht="14.4" x14ac:dyDescent="0.3">
      <c r="D4505" s="262"/>
      <c r="G4505" s="262"/>
    </row>
    <row r="4506" spans="4:7" ht="14.4" x14ac:dyDescent="0.3">
      <c r="D4506" s="262"/>
      <c r="G4506" s="262"/>
    </row>
    <row r="4507" spans="4:7" ht="14.4" x14ac:dyDescent="0.3">
      <c r="D4507" s="262"/>
      <c r="G4507" s="262"/>
    </row>
    <row r="4508" spans="4:7" ht="14.4" x14ac:dyDescent="0.3">
      <c r="D4508" s="262"/>
      <c r="G4508" s="262"/>
    </row>
    <row r="4509" spans="4:7" ht="14.4" x14ac:dyDescent="0.3">
      <c r="D4509" s="262"/>
      <c r="G4509" s="262"/>
    </row>
    <row r="4510" spans="4:7" ht="14.4" x14ac:dyDescent="0.3">
      <c r="D4510" s="262"/>
      <c r="G4510" s="262"/>
    </row>
    <row r="4511" spans="4:7" ht="14.4" x14ac:dyDescent="0.3">
      <c r="D4511" s="262"/>
      <c r="G4511" s="262"/>
    </row>
    <row r="4512" spans="4:7" ht="14.4" x14ac:dyDescent="0.3">
      <c r="D4512" s="262"/>
      <c r="G4512" s="262"/>
    </row>
    <row r="4513" spans="4:7" ht="14.4" x14ac:dyDescent="0.3">
      <c r="D4513" s="262"/>
      <c r="G4513" s="262"/>
    </row>
    <row r="4514" spans="4:7" ht="14.4" x14ac:dyDescent="0.3">
      <c r="D4514" s="262"/>
      <c r="G4514" s="262"/>
    </row>
    <row r="4515" spans="4:7" ht="14.4" x14ac:dyDescent="0.3">
      <c r="D4515" s="262"/>
      <c r="G4515" s="262"/>
    </row>
    <row r="4516" spans="4:7" ht="14.4" x14ac:dyDescent="0.3">
      <c r="D4516" s="262"/>
      <c r="G4516" s="262"/>
    </row>
    <row r="4517" spans="4:7" ht="14.4" x14ac:dyDescent="0.3">
      <c r="D4517" s="262"/>
      <c r="G4517" s="262"/>
    </row>
    <row r="4518" spans="4:7" ht="14.4" x14ac:dyDescent="0.3">
      <c r="D4518" s="262"/>
      <c r="G4518" s="262"/>
    </row>
    <row r="4519" spans="4:7" ht="14.4" x14ac:dyDescent="0.3">
      <c r="D4519" s="262"/>
      <c r="G4519" s="262"/>
    </row>
    <row r="4520" spans="4:7" ht="14.4" x14ac:dyDescent="0.3">
      <c r="D4520" s="262"/>
      <c r="G4520" s="262"/>
    </row>
    <row r="4521" spans="4:7" ht="14.4" x14ac:dyDescent="0.3">
      <c r="D4521" s="262"/>
      <c r="G4521" s="262"/>
    </row>
    <row r="4522" spans="4:7" ht="14.4" x14ac:dyDescent="0.3">
      <c r="D4522" s="262"/>
      <c r="G4522" s="262"/>
    </row>
    <row r="4523" spans="4:7" ht="14.4" x14ac:dyDescent="0.3">
      <c r="D4523" s="262"/>
      <c r="G4523" s="262"/>
    </row>
    <row r="4524" spans="4:7" ht="14.4" x14ac:dyDescent="0.3">
      <c r="D4524" s="262"/>
      <c r="G4524" s="262"/>
    </row>
    <row r="4525" spans="4:7" ht="14.4" x14ac:dyDescent="0.3">
      <c r="D4525" s="262"/>
      <c r="G4525" s="262"/>
    </row>
    <row r="4526" spans="4:7" ht="14.4" x14ac:dyDescent="0.3">
      <c r="D4526" s="262"/>
      <c r="G4526" s="262"/>
    </row>
    <row r="4527" spans="4:7" ht="14.4" x14ac:dyDescent="0.3">
      <c r="D4527" s="262"/>
      <c r="G4527" s="262"/>
    </row>
    <row r="4528" spans="4:7" ht="14.4" x14ac:dyDescent="0.3">
      <c r="D4528" s="262"/>
      <c r="G4528" s="262"/>
    </row>
    <row r="4529" spans="4:7" ht="14.4" x14ac:dyDescent="0.3">
      <c r="D4529" s="262"/>
      <c r="G4529" s="262"/>
    </row>
    <row r="4530" spans="4:7" ht="14.4" x14ac:dyDescent="0.3">
      <c r="D4530" s="262"/>
      <c r="G4530" s="262"/>
    </row>
    <row r="4531" spans="4:7" ht="14.4" x14ac:dyDescent="0.3">
      <c r="D4531" s="262"/>
      <c r="G4531" s="262"/>
    </row>
    <row r="4532" spans="4:7" ht="14.4" x14ac:dyDescent="0.3">
      <c r="D4532" s="262"/>
      <c r="G4532" s="262"/>
    </row>
    <row r="4533" spans="4:7" ht="14.4" x14ac:dyDescent="0.3">
      <c r="D4533" s="262"/>
      <c r="G4533" s="262"/>
    </row>
    <row r="4534" spans="4:7" ht="14.4" x14ac:dyDescent="0.3">
      <c r="D4534" s="262"/>
      <c r="G4534" s="262"/>
    </row>
    <row r="4535" spans="4:7" ht="14.4" x14ac:dyDescent="0.3">
      <c r="D4535" s="262"/>
      <c r="G4535" s="262"/>
    </row>
    <row r="4536" spans="4:7" ht="14.4" x14ac:dyDescent="0.3">
      <c r="D4536" s="262"/>
      <c r="G4536" s="262"/>
    </row>
    <row r="4537" spans="4:7" ht="14.4" x14ac:dyDescent="0.3">
      <c r="D4537" s="262"/>
      <c r="G4537" s="262"/>
    </row>
    <row r="4538" spans="4:7" ht="14.4" x14ac:dyDescent="0.3">
      <c r="D4538" s="262"/>
      <c r="G4538" s="262"/>
    </row>
    <row r="4539" spans="4:7" ht="14.4" x14ac:dyDescent="0.3">
      <c r="D4539" s="262"/>
      <c r="G4539" s="262"/>
    </row>
    <row r="4540" spans="4:7" ht="14.4" x14ac:dyDescent="0.3">
      <c r="D4540" s="262"/>
      <c r="G4540" s="262"/>
    </row>
    <row r="4541" spans="4:7" ht="14.4" x14ac:dyDescent="0.3">
      <c r="D4541" s="262"/>
      <c r="G4541" s="262"/>
    </row>
    <row r="4542" spans="4:7" ht="14.4" x14ac:dyDescent="0.3">
      <c r="D4542" s="262"/>
      <c r="G4542" s="262"/>
    </row>
    <row r="4543" spans="4:7" ht="14.4" x14ac:dyDescent="0.3">
      <c r="D4543" s="262"/>
      <c r="G4543" s="262"/>
    </row>
    <row r="4544" spans="4:7" ht="14.4" x14ac:dyDescent="0.3">
      <c r="D4544" s="262"/>
      <c r="G4544" s="262"/>
    </row>
    <row r="4545" spans="4:7" ht="14.4" x14ac:dyDescent="0.3">
      <c r="D4545" s="262"/>
      <c r="G4545" s="262"/>
    </row>
    <row r="4546" spans="4:7" ht="14.4" x14ac:dyDescent="0.3">
      <c r="D4546" s="262"/>
      <c r="G4546" s="262"/>
    </row>
    <row r="4547" spans="4:7" ht="14.4" x14ac:dyDescent="0.3">
      <c r="D4547" s="262"/>
      <c r="G4547" s="262"/>
    </row>
    <row r="4548" spans="4:7" ht="14.4" x14ac:dyDescent="0.3">
      <c r="D4548" s="262"/>
      <c r="G4548" s="262"/>
    </row>
    <row r="4549" spans="4:7" ht="14.4" x14ac:dyDescent="0.3">
      <c r="D4549" s="262"/>
      <c r="G4549" s="262"/>
    </row>
    <row r="4550" spans="4:7" ht="14.4" x14ac:dyDescent="0.3">
      <c r="D4550" s="262"/>
      <c r="G4550" s="262"/>
    </row>
    <row r="4551" spans="4:7" ht="14.4" x14ac:dyDescent="0.3">
      <c r="D4551" s="262"/>
      <c r="G4551" s="262"/>
    </row>
    <row r="4552" spans="4:7" ht="14.4" x14ac:dyDescent="0.3">
      <c r="D4552" s="262"/>
      <c r="G4552" s="262"/>
    </row>
    <row r="4553" spans="4:7" ht="14.4" x14ac:dyDescent="0.3">
      <c r="D4553" s="262"/>
      <c r="G4553" s="262"/>
    </row>
    <row r="4554" spans="4:7" ht="14.4" x14ac:dyDescent="0.3">
      <c r="D4554" s="262"/>
      <c r="G4554" s="262"/>
    </row>
    <row r="4555" spans="4:7" ht="14.4" x14ac:dyDescent="0.3">
      <c r="D4555" s="262"/>
      <c r="G4555" s="262"/>
    </row>
    <row r="4556" spans="4:7" ht="14.4" x14ac:dyDescent="0.3">
      <c r="D4556" s="262"/>
      <c r="G4556" s="262"/>
    </row>
    <row r="4557" spans="4:7" ht="14.4" x14ac:dyDescent="0.3">
      <c r="D4557" s="262"/>
      <c r="G4557" s="262"/>
    </row>
    <row r="4558" spans="4:7" ht="14.4" x14ac:dyDescent="0.3">
      <c r="D4558" s="262"/>
      <c r="G4558" s="262"/>
    </row>
    <row r="4559" spans="4:7" ht="14.4" x14ac:dyDescent="0.3">
      <c r="D4559" s="262"/>
      <c r="G4559" s="262"/>
    </row>
    <row r="4560" spans="4:7" ht="14.4" x14ac:dyDescent="0.3">
      <c r="D4560" s="262"/>
      <c r="G4560" s="262"/>
    </row>
    <row r="4561" spans="4:7" ht="14.4" x14ac:dyDescent="0.3">
      <c r="D4561" s="262"/>
      <c r="G4561" s="262"/>
    </row>
    <row r="4562" spans="4:7" ht="14.4" x14ac:dyDescent="0.3">
      <c r="D4562" s="262"/>
      <c r="G4562" s="262"/>
    </row>
    <row r="4563" spans="4:7" ht="14.4" x14ac:dyDescent="0.3">
      <c r="D4563" s="262"/>
      <c r="G4563" s="262"/>
    </row>
    <row r="4564" spans="4:7" ht="14.4" x14ac:dyDescent="0.3">
      <c r="D4564" s="262"/>
      <c r="G4564" s="262"/>
    </row>
    <row r="4565" spans="4:7" ht="14.4" x14ac:dyDescent="0.3">
      <c r="D4565" s="262"/>
      <c r="G4565" s="262"/>
    </row>
    <row r="4566" spans="4:7" ht="14.4" x14ac:dyDescent="0.3">
      <c r="D4566" s="262"/>
      <c r="G4566" s="262"/>
    </row>
    <row r="4567" spans="4:7" ht="14.4" x14ac:dyDescent="0.3">
      <c r="D4567" s="262"/>
      <c r="G4567" s="262"/>
    </row>
    <row r="4568" spans="4:7" ht="14.4" x14ac:dyDescent="0.3">
      <c r="D4568" s="262"/>
      <c r="G4568" s="262"/>
    </row>
    <row r="4569" spans="4:7" ht="14.4" x14ac:dyDescent="0.3">
      <c r="D4569" s="262"/>
      <c r="G4569" s="262"/>
    </row>
    <row r="4570" spans="4:7" ht="14.4" x14ac:dyDescent="0.3">
      <c r="D4570" s="262"/>
      <c r="G4570" s="262"/>
    </row>
    <row r="4571" spans="4:7" ht="14.4" x14ac:dyDescent="0.3">
      <c r="D4571" s="262"/>
      <c r="G4571" s="262"/>
    </row>
    <row r="4572" spans="4:7" ht="14.4" x14ac:dyDescent="0.3">
      <c r="D4572" s="262"/>
      <c r="G4572" s="262"/>
    </row>
    <row r="4573" spans="4:7" ht="14.4" x14ac:dyDescent="0.3">
      <c r="D4573" s="262"/>
      <c r="G4573" s="262"/>
    </row>
    <row r="4574" spans="4:7" ht="14.4" x14ac:dyDescent="0.3">
      <c r="D4574" s="262"/>
      <c r="G4574" s="262"/>
    </row>
    <row r="4575" spans="4:7" ht="14.4" x14ac:dyDescent="0.3">
      <c r="D4575" s="262"/>
      <c r="G4575" s="262"/>
    </row>
    <row r="4576" spans="4:7" ht="14.4" x14ac:dyDescent="0.3">
      <c r="D4576" s="262"/>
      <c r="G4576" s="262"/>
    </row>
    <row r="4577" spans="4:7" ht="14.4" x14ac:dyDescent="0.3">
      <c r="D4577" s="262"/>
      <c r="G4577" s="262"/>
    </row>
    <row r="4578" spans="4:7" ht="14.4" x14ac:dyDescent="0.3">
      <c r="D4578" s="262"/>
      <c r="G4578" s="262"/>
    </row>
    <row r="4579" spans="4:7" ht="14.4" x14ac:dyDescent="0.3">
      <c r="D4579" s="262"/>
      <c r="G4579" s="262"/>
    </row>
    <row r="4580" spans="4:7" ht="14.4" x14ac:dyDescent="0.3">
      <c r="D4580" s="262"/>
      <c r="G4580" s="262"/>
    </row>
    <row r="4581" spans="4:7" ht="14.4" x14ac:dyDescent="0.3">
      <c r="D4581" s="262"/>
      <c r="G4581" s="262"/>
    </row>
    <row r="4582" spans="4:7" ht="14.4" x14ac:dyDescent="0.3">
      <c r="D4582" s="262"/>
      <c r="G4582" s="262"/>
    </row>
    <row r="4583" spans="4:7" ht="14.4" x14ac:dyDescent="0.3">
      <c r="D4583" s="262"/>
      <c r="G4583" s="262"/>
    </row>
    <row r="4584" spans="4:7" ht="14.4" x14ac:dyDescent="0.3">
      <c r="D4584" s="262"/>
      <c r="G4584" s="262"/>
    </row>
    <row r="4585" spans="4:7" ht="14.4" x14ac:dyDescent="0.3">
      <c r="D4585" s="262"/>
      <c r="G4585" s="262"/>
    </row>
    <row r="4586" spans="4:7" ht="14.4" x14ac:dyDescent="0.3">
      <c r="D4586" s="262"/>
      <c r="G4586" s="262"/>
    </row>
    <row r="4587" spans="4:7" ht="14.4" x14ac:dyDescent="0.3">
      <c r="D4587" s="262"/>
      <c r="G4587" s="262"/>
    </row>
    <row r="4588" spans="4:7" ht="14.4" x14ac:dyDescent="0.3">
      <c r="D4588" s="262"/>
      <c r="G4588" s="262"/>
    </row>
    <row r="4589" spans="4:7" ht="14.4" x14ac:dyDescent="0.3">
      <c r="D4589" s="262"/>
      <c r="G4589" s="262"/>
    </row>
    <row r="4590" spans="4:7" ht="14.4" x14ac:dyDescent="0.3">
      <c r="D4590" s="262"/>
      <c r="G4590" s="262"/>
    </row>
    <row r="4591" spans="4:7" ht="14.4" x14ac:dyDescent="0.3">
      <c r="D4591" s="262"/>
      <c r="G4591" s="262"/>
    </row>
    <row r="4592" spans="4:7" ht="14.4" x14ac:dyDescent="0.3">
      <c r="D4592" s="262"/>
      <c r="G4592" s="262"/>
    </row>
    <row r="4593" spans="4:7" ht="14.4" x14ac:dyDescent="0.3">
      <c r="D4593" s="262"/>
      <c r="G4593" s="262"/>
    </row>
    <row r="4594" spans="4:7" ht="14.4" x14ac:dyDescent="0.3">
      <c r="D4594" s="262"/>
      <c r="G4594" s="262"/>
    </row>
    <row r="4595" spans="4:7" ht="14.4" x14ac:dyDescent="0.3">
      <c r="D4595" s="262"/>
      <c r="G4595" s="262"/>
    </row>
    <row r="4596" spans="4:7" ht="14.4" x14ac:dyDescent="0.3">
      <c r="D4596" s="262"/>
      <c r="G4596" s="262"/>
    </row>
    <row r="4597" spans="4:7" ht="14.4" x14ac:dyDescent="0.3">
      <c r="D4597" s="262"/>
      <c r="G4597" s="262"/>
    </row>
    <row r="4598" spans="4:7" ht="14.4" x14ac:dyDescent="0.3">
      <c r="D4598" s="262"/>
      <c r="G4598" s="262"/>
    </row>
    <row r="4599" spans="4:7" ht="14.4" x14ac:dyDescent="0.3">
      <c r="D4599" s="262"/>
      <c r="G4599" s="262"/>
    </row>
    <row r="4600" spans="4:7" ht="14.4" x14ac:dyDescent="0.3">
      <c r="D4600" s="262"/>
      <c r="G4600" s="262"/>
    </row>
    <row r="4601" spans="4:7" ht="14.4" x14ac:dyDescent="0.3">
      <c r="D4601" s="262"/>
      <c r="G4601" s="262"/>
    </row>
    <row r="4602" spans="4:7" ht="14.4" x14ac:dyDescent="0.3">
      <c r="D4602" s="262"/>
      <c r="G4602" s="262"/>
    </row>
    <row r="4603" spans="4:7" ht="14.4" x14ac:dyDescent="0.3">
      <c r="D4603" s="262"/>
      <c r="G4603" s="262"/>
    </row>
    <row r="4604" spans="4:7" ht="14.4" x14ac:dyDescent="0.3">
      <c r="D4604" s="262"/>
      <c r="G4604" s="262"/>
    </row>
    <row r="4605" spans="4:7" ht="14.4" x14ac:dyDescent="0.3">
      <c r="D4605" s="262"/>
      <c r="G4605" s="262"/>
    </row>
    <row r="4606" spans="4:7" ht="14.4" x14ac:dyDescent="0.3">
      <c r="D4606" s="262"/>
      <c r="G4606" s="262"/>
    </row>
    <row r="4607" spans="4:7" ht="14.4" x14ac:dyDescent="0.3">
      <c r="D4607" s="262"/>
      <c r="G4607" s="262"/>
    </row>
    <row r="4608" spans="4:7" ht="14.4" x14ac:dyDescent="0.3">
      <c r="D4608" s="262"/>
      <c r="G4608" s="262"/>
    </row>
    <row r="4609" spans="4:7" ht="14.4" x14ac:dyDescent="0.3">
      <c r="D4609" s="262"/>
      <c r="G4609" s="262"/>
    </row>
    <row r="4610" spans="4:7" ht="14.4" x14ac:dyDescent="0.3">
      <c r="D4610" s="262"/>
      <c r="G4610" s="262"/>
    </row>
    <row r="4611" spans="4:7" ht="14.4" x14ac:dyDescent="0.3">
      <c r="D4611" s="262"/>
      <c r="G4611" s="262"/>
    </row>
    <row r="4612" spans="4:7" ht="14.4" x14ac:dyDescent="0.3">
      <c r="D4612" s="262"/>
      <c r="G4612" s="262"/>
    </row>
    <row r="4613" spans="4:7" ht="14.4" x14ac:dyDescent="0.3">
      <c r="D4613" s="262"/>
      <c r="G4613" s="262"/>
    </row>
    <row r="4614" spans="4:7" ht="14.4" x14ac:dyDescent="0.3">
      <c r="D4614" s="262"/>
      <c r="G4614" s="262"/>
    </row>
    <row r="4615" spans="4:7" ht="14.4" x14ac:dyDescent="0.3">
      <c r="D4615" s="262"/>
      <c r="G4615" s="262"/>
    </row>
    <row r="4616" spans="4:7" ht="14.4" x14ac:dyDescent="0.3">
      <c r="D4616" s="262"/>
      <c r="G4616" s="262"/>
    </row>
    <row r="4617" spans="4:7" ht="14.4" x14ac:dyDescent="0.3">
      <c r="D4617" s="262"/>
      <c r="G4617" s="262"/>
    </row>
    <row r="4618" spans="4:7" ht="14.4" x14ac:dyDescent="0.3">
      <c r="D4618" s="262"/>
      <c r="G4618" s="262"/>
    </row>
    <row r="4619" spans="4:7" ht="14.4" x14ac:dyDescent="0.3">
      <c r="D4619" s="262"/>
      <c r="G4619" s="262"/>
    </row>
    <row r="4620" spans="4:7" ht="14.4" x14ac:dyDescent="0.3">
      <c r="D4620" s="262"/>
      <c r="G4620" s="262"/>
    </row>
    <row r="4621" spans="4:7" ht="14.4" x14ac:dyDescent="0.3">
      <c r="D4621" s="262"/>
      <c r="G4621" s="262"/>
    </row>
    <row r="4622" spans="4:7" ht="14.4" x14ac:dyDescent="0.3">
      <c r="D4622" s="262"/>
      <c r="G4622" s="262"/>
    </row>
    <row r="4623" spans="4:7" ht="14.4" x14ac:dyDescent="0.3">
      <c r="D4623" s="262"/>
      <c r="G4623" s="262"/>
    </row>
    <row r="4624" spans="4:7" ht="14.4" x14ac:dyDescent="0.3">
      <c r="D4624" s="262"/>
      <c r="G4624" s="262"/>
    </row>
    <row r="4625" spans="4:7" ht="14.4" x14ac:dyDescent="0.3">
      <c r="D4625" s="262"/>
      <c r="G4625" s="262"/>
    </row>
    <row r="4626" spans="4:7" ht="14.4" x14ac:dyDescent="0.3">
      <c r="D4626" s="262"/>
      <c r="G4626" s="262"/>
    </row>
    <row r="4627" spans="4:7" ht="14.4" x14ac:dyDescent="0.3">
      <c r="D4627" s="262"/>
      <c r="G4627" s="262"/>
    </row>
    <row r="4628" spans="4:7" ht="14.4" x14ac:dyDescent="0.3">
      <c r="D4628" s="262"/>
      <c r="G4628" s="262"/>
    </row>
    <row r="4629" spans="4:7" ht="14.4" x14ac:dyDescent="0.3">
      <c r="D4629" s="262"/>
      <c r="G4629" s="262"/>
    </row>
    <row r="4630" spans="4:7" ht="14.4" x14ac:dyDescent="0.3">
      <c r="D4630" s="262"/>
      <c r="G4630" s="262"/>
    </row>
    <row r="4631" spans="4:7" ht="14.4" x14ac:dyDescent="0.3">
      <c r="D4631" s="262"/>
      <c r="G4631" s="262"/>
    </row>
    <row r="4632" spans="4:7" ht="14.4" x14ac:dyDescent="0.3">
      <c r="D4632" s="262"/>
      <c r="G4632" s="262"/>
    </row>
    <row r="4633" spans="4:7" ht="14.4" x14ac:dyDescent="0.3">
      <c r="D4633" s="262"/>
      <c r="G4633" s="262"/>
    </row>
    <row r="4634" spans="4:7" ht="14.4" x14ac:dyDescent="0.3">
      <c r="D4634" s="262"/>
      <c r="G4634" s="262"/>
    </row>
    <row r="4635" spans="4:7" ht="14.4" x14ac:dyDescent="0.3">
      <c r="D4635" s="262"/>
      <c r="G4635" s="262"/>
    </row>
    <row r="4636" spans="4:7" ht="14.4" x14ac:dyDescent="0.3">
      <c r="D4636" s="262"/>
      <c r="G4636" s="262"/>
    </row>
    <row r="4637" spans="4:7" ht="14.4" x14ac:dyDescent="0.3">
      <c r="D4637" s="262"/>
      <c r="G4637" s="262"/>
    </row>
    <row r="4638" spans="4:7" ht="14.4" x14ac:dyDescent="0.3">
      <c r="D4638" s="262"/>
      <c r="G4638" s="262"/>
    </row>
    <row r="4639" spans="4:7" ht="14.4" x14ac:dyDescent="0.3">
      <c r="D4639" s="262"/>
      <c r="G4639" s="262"/>
    </row>
    <row r="4640" spans="4:7" ht="14.4" x14ac:dyDescent="0.3">
      <c r="D4640" s="262"/>
      <c r="G4640" s="262"/>
    </row>
    <row r="4641" spans="4:7" ht="14.4" x14ac:dyDescent="0.3">
      <c r="D4641" s="262"/>
      <c r="G4641" s="262"/>
    </row>
    <row r="4642" spans="4:7" ht="14.4" x14ac:dyDescent="0.3">
      <c r="D4642" s="262"/>
      <c r="G4642" s="262"/>
    </row>
    <row r="4643" spans="4:7" ht="14.4" x14ac:dyDescent="0.3">
      <c r="D4643" s="262"/>
      <c r="G4643" s="262"/>
    </row>
    <row r="4644" spans="4:7" ht="14.4" x14ac:dyDescent="0.3">
      <c r="D4644" s="262"/>
      <c r="G4644" s="262"/>
    </row>
    <row r="4645" spans="4:7" ht="14.4" x14ac:dyDescent="0.3">
      <c r="D4645" s="262"/>
      <c r="G4645" s="262"/>
    </row>
    <row r="4646" spans="4:7" ht="14.4" x14ac:dyDescent="0.3">
      <c r="D4646" s="262"/>
      <c r="G4646" s="262"/>
    </row>
    <row r="4647" spans="4:7" ht="14.4" x14ac:dyDescent="0.3">
      <c r="D4647" s="262"/>
      <c r="G4647" s="262"/>
    </row>
    <row r="4648" spans="4:7" ht="14.4" x14ac:dyDescent="0.3">
      <c r="D4648" s="262"/>
      <c r="G4648" s="262"/>
    </row>
    <row r="4649" spans="4:7" ht="14.4" x14ac:dyDescent="0.3">
      <c r="D4649" s="262"/>
      <c r="G4649" s="262"/>
    </row>
    <row r="4650" spans="4:7" ht="14.4" x14ac:dyDescent="0.3">
      <c r="D4650" s="262"/>
      <c r="G4650" s="262"/>
    </row>
    <row r="4651" spans="4:7" ht="14.4" x14ac:dyDescent="0.3">
      <c r="D4651" s="262"/>
      <c r="G4651" s="262"/>
    </row>
    <row r="4652" spans="4:7" ht="14.4" x14ac:dyDescent="0.3">
      <c r="D4652" s="262"/>
      <c r="G4652" s="262"/>
    </row>
    <row r="4653" spans="4:7" ht="14.4" x14ac:dyDescent="0.3">
      <c r="D4653" s="262"/>
      <c r="G4653" s="262"/>
    </row>
    <row r="4654" spans="4:7" ht="14.4" x14ac:dyDescent="0.3">
      <c r="D4654" s="262"/>
      <c r="G4654" s="262"/>
    </row>
    <row r="4655" spans="4:7" ht="14.4" x14ac:dyDescent="0.3">
      <c r="D4655" s="262"/>
      <c r="G4655" s="262"/>
    </row>
    <row r="4656" spans="4:7" ht="14.4" x14ac:dyDescent="0.3">
      <c r="D4656" s="262"/>
      <c r="G4656" s="262"/>
    </row>
    <row r="4657" spans="4:7" ht="14.4" x14ac:dyDescent="0.3">
      <c r="D4657" s="262"/>
      <c r="G4657" s="262"/>
    </row>
    <row r="4658" spans="4:7" ht="14.4" x14ac:dyDescent="0.3">
      <c r="D4658" s="262"/>
      <c r="G4658" s="262"/>
    </row>
    <row r="4659" spans="4:7" ht="14.4" x14ac:dyDescent="0.3">
      <c r="D4659" s="262"/>
      <c r="G4659" s="262"/>
    </row>
    <row r="4660" spans="4:7" ht="14.4" x14ac:dyDescent="0.3">
      <c r="D4660" s="262"/>
      <c r="G4660" s="262"/>
    </row>
    <row r="4661" spans="4:7" ht="14.4" x14ac:dyDescent="0.3">
      <c r="D4661" s="262"/>
      <c r="G4661" s="262"/>
    </row>
    <row r="4662" spans="4:7" ht="14.4" x14ac:dyDescent="0.3">
      <c r="D4662" s="262"/>
      <c r="G4662" s="262"/>
    </row>
    <row r="4663" spans="4:7" ht="14.4" x14ac:dyDescent="0.3">
      <c r="D4663" s="262"/>
      <c r="G4663" s="262"/>
    </row>
    <row r="4664" spans="4:7" ht="14.4" x14ac:dyDescent="0.3">
      <c r="D4664" s="262"/>
      <c r="G4664" s="262"/>
    </row>
    <row r="4665" spans="4:7" ht="14.4" x14ac:dyDescent="0.3">
      <c r="D4665" s="262"/>
      <c r="G4665" s="262"/>
    </row>
    <row r="4666" spans="4:7" ht="14.4" x14ac:dyDescent="0.3">
      <c r="D4666" s="262"/>
      <c r="G4666" s="262"/>
    </row>
    <row r="4667" spans="4:7" ht="14.4" x14ac:dyDescent="0.3">
      <c r="D4667" s="262"/>
      <c r="G4667" s="262"/>
    </row>
    <row r="4668" spans="4:7" ht="14.4" x14ac:dyDescent="0.3">
      <c r="D4668" s="262"/>
      <c r="G4668" s="262"/>
    </row>
    <row r="4669" spans="4:7" ht="14.4" x14ac:dyDescent="0.3">
      <c r="D4669" s="262"/>
      <c r="G4669" s="262"/>
    </row>
    <row r="4670" spans="4:7" ht="14.4" x14ac:dyDescent="0.3">
      <c r="D4670" s="262"/>
      <c r="G4670" s="262"/>
    </row>
    <row r="4671" spans="4:7" ht="14.4" x14ac:dyDescent="0.3">
      <c r="D4671" s="262"/>
      <c r="G4671" s="262"/>
    </row>
    <row r="4672" spans="4:7" ht="14.4" x14ac:dyDescent="0.3">
      <c r="D4672" s="262"/>
      <c r="G4672" s="262"/>
    </row>
    <row r="4673" spans="4:7" ht="14.4" x14ac:dyDescent="0.3">
      <c r="D4673" s="262"/>
      <c r="G4673" s="262"/>
    </row>
    <row r="4674" spans="4:7" ht="14.4" x14ac:dyDescent="0.3">
      <c r="D4674" s="262"/>
      <c r="G4674" s="262"/>
    </row>
    <row r="4675" spans="4:7" ht="14.4" x14ac:dyDescent="0.3">
      <c r="D4675" s="262"/>
      <c r="G4675" s="262"/>
    </row>
    <row r="4676" spans="4:7" ht="14.4" x14ac:dyDescent="0.3">
      <c r="D4676" s="262"/>
      <c r="G4676" s="262"/>
    </row>
    <row r="4677" spans="4:7" ht="14.4" x14ac:dyDescent="0.3">
      <c r="D4677" s="262"/>
      <c r="G4677" s="262"/>
    </row>
    <row r="4678" spans="4:7" ht="14.4" x14ac:dyDescent="0.3">
      <c r="D4678" s="262"/>
      <c r="G4678" s="262"/>
    </row>
    <row r="4679" spans="4:7" ht="14.4" x14ac:dyDescent="0.3">
      <c r="D4679" s="262"/>
      <c r="G4679" s="262"/>
    </row>
    <row r="4680" spans="4:7" ht="14.4" x14ac:dyDescent="0.3">
      <c r="D4680" s="262"/>
      <c r="G4680" s="262"/>
    </row>
    <row r="4681" spans="4:7" ht="14.4" x14ac:dyDescent="0.3">
      <c r="D4681" s="262"/>
      <c r="G4681" s="262"/>
    </row>
    <row r="4682" spans="4:7" ht="14.4" x14ac:dyDescent="0.3">
      <c r="D4682" s="262"/>
      <c r="G4682" s="262"/>
    </row>
    <row r="4683" spans="4:7" ht="14.4" x14ac:dyDescent="0.3">
      <c r="D4683" s="262"/>
      <c r="G4683" s="262"/>
    </row>
    <row r="4684" spans="4:7" ht="14.4" x14ac:dyDescent="0.3">
      <c r="D4684" s="262"/>
      <c r="G4684" s="262"/>
    </row>
    <row r="4685" spans="4:7" ht="14.4" x14ac:dyDescent="0.3">
      <c r="D4685" s="262"/>
      <c r="G4685" s="262"/>
    </row>
    <row r="4686" spans="4:7" ht="14.4" x14ac:dyDescent="0.3">
      <c r="D4686" s="262"/>
      <c r="G4686" s="262"/>
    </row>
    <row r="4687" spans="4:7" ht="14.4" x14ac:dyDescent="0.3">
      <c r="D4687" s="262"/>
      <c r="G4687" s="262"/>
    </row>
    <row r="4688" spans="4:7" ht="14.4" x14ac:dyDescent="0.3">
      <c r="D4688" s="262"/>
      <c r="G4688" s="262"/>
    </row>
    <row r="4689" spans="4:7" ht="14.4" x14ac:dyDescent="0.3">
      <c r="D4689" s="262"/>
      <c r="G4689" s="262"/>
    </row>
    <row r="4690" spans="4:7" ht="14.4" x14ac:dyDescent="0.3">
      <c r="D4690" s="262"/>
      <c r="G4690" s="262"/>
    </row>
    <row r="4691" spans="4:7" ht="14.4" x14ac:dyDescent="0.3">
      <c r="D4691" s="262"/>
      <c r="G4691" s="262"/>
    </row>
    <row r="4692" spans="4:7" ht="14.4" x14ac:dyDescent="0.3">
      <c r="D4692" s="262"/>
      <c r="G4692" s="262"/>
    </row>
    <row r="4693" spans="4:7" ht="14.4" x14ac:dyDescent="0.3">
      <c r="D4693" s="262"/>
      <c r="G4693" s="262"/>
    </row>
    <row r="4694" spans="4:7" ht="14.4" x14ac:dyDescent="0.3">
      <c r="D4694" s="262"/>
      <c r="G4694" s="262"/>
    </row>
    <row r="4695" spans="4:7" ht="14.4" x14ac:dyDescent="0.3">
      <c r="D4695" s="262"/>
      <c r="G4695" s="262"/>
    </row>
    <row r="4696" spans="4:7" ht="14.4" x14ac:dyDescent="0.3">
      <c r="D4696" s="262"/>
      <c r="G4696" s="262"/>
    </row>
    <row r="4697" spans="4:7" ht="14.4" x14ac:dyDescent="0.3">
      <c r="D4697" s="262"/>
      <c r="G4697" s="262"/>
    </row>
    <row r="4698" spans="4:7" ht="14.4" x14ac:dyDescent="0.3">
      <c r="D4698" s="262"/>
      <c r="G4698" s="262"/>
    </row>
    <row r="4699" spans="4:7" ht="14.4" x14ac:dyDescent="0.3">
      <c r="D4699" s="262"/>
      <c r="G4699" s="262"/>
    </row>
    <row r="4700" spans="4:7" ht="14.4" x14ac:dyDescent="0.3">
      <c r="D4700" s="262"/>
      <c r="G4700" s="262"/>
    </row>
    <row r="4701" spans="4:7" ht="14.4" x14ac:dyDescent="0.3">
      <c r="D4701" s="262"/>
      <c r="G4701" s="262"/>
    </row>
    <row r="4702" spans="4:7" ht="14.4" x14ac:dyDescent="0.3">
      <c r="D4702" s="262"/>
      <c r="G4702" s="262"/>
    </row>
    <row r="4703" spans="4:7" ht="14.4" x14ac:dyDescent="0.3">
      <c r="D4703" s="262"/>
      <c r="G4703" s="262"/>
    </row>
    <row r="4704" spans="4:7" ht="14.4" x14ac:dyDescent="0.3">
      <c r="D4704" s="262"/>
      <c r="G4704" s="262"/>
    </row>
    <row r="4705" spans="4:7" ht="14.4" x14ac:dyDescent="0.3">
      <c r="D4705" s="262"/>
      <c r="G4705" s="262"/>
    </row>
    <row r="4706" spans="4:7" ht="14.4" x14ac:dyDescent="0.3">
      <c r="D4706" s="262"/>
      <c r="G4706" s="262"/>
    </row>
    <row r="4707" spans="4:7" ht="14.4" x14ac:dyDescent="0.3">
      <c r="D4707" s="262"/>
      <c r="G4707" s="262"/>
    </row>
    <row r="4708" spans="4:7" ht="14.4" x14ac:dyDescent="0.3">
      <c r="D4708" s="262"/>
      <c r="G4708" s="262"/>
    </row>
    <row r="4709" spans="4:7" ht="14.4" x14ac:dyDescent="0.3">
      <c r="D4709" s="262"/>
      <c r="G4709" s="262"/>
    </row>
    <row r="4710" spans="4:7" ht="14.4" x14ac:dyDescent="0.3">
      <c r="D4710" s="262"/>
      <c r="G4710" s="262"/>
    </row>
    <row r="4711" spans="4:7" ht="14.4" x14ac:dyDescent="0.3">
      <c r="D4711" s="262"/>
      <c r="G4711" s="262"/>
    </row>
    <row r="4712" spans="4:7" ht="14.4" x14ac:dyDescent="0.3">
      <c r="D4712" s="262"/>
      <c r="G4712" s="262"/>
    </row>
    <row r="4713" spans="4:7" ht="14.4" x14ac:dyDescent="0.3">
      <c r="D4713" s="262"/>
      <c r="G4713" s="262"/>
    </row>
    <row r="4714" spans="4:7" ht="14.4" x14ac:dyDescent="0.3">
      <c r="D4714" s="262"/>
      <c r="G4714" s="262"/>
    </row>
    <row r="4715" spans="4:7" ht="14.4" x14ac:dyDescent="0.3">
      <c r="D4715" s="262"/>
      <c r="G4715" s="262"/>
    </row>
    <row r="4716" spans="4:7" ht="14.4" x14ac:dyDescent="0.3">
      <c r="D4716" s="262"/>
      <c r="G4716" s="262"/>
    </row>
    <row r="4717" spans="4:7" ht="14.4" x14ac:dyDescent="0.3">
      <c r="D4717" s="262"/>
      <c r="G4717" s="262"/>
    </row>
    <row r="4718" spans="4:7" ht="14.4" x14ac:dyDescent="0.3">
      <c r="D4718" s="262"/>
      <c r="G4718" s="262"/>
    </row>
    <row r="4719" spans="4:7" ht="14.4" x14ac:dyDescent="0.3">
      <c r="D4719" s="262"/>
      <c r="G4719" s="262"/>
    </row>
    <row r="4720" spans="4:7" ht="14.4" x14ac:dyDescent="0.3">
      <c r="D4720" s="262"/>
      <c r="G4720" s="262"/>
    </row>
    <row r="4721" spans="4:7" ht="14.4" x14ac:dyDescent="0.3">
      <c r="D4721" s="262"/>
      <c r="G4721" s="262"/>
    </row>
    <row r="4722" spans="4:7" ht="14.4" x14ac:dyDescent="0.3">
      <c r="D4722" s="262"/>
      <c r="G4722" s="262"/>
    </row>
    <row r="4723" spans="4:7" ht="14.4" x14ac:dyDescent="0.3">
      <c r="D4723" s="262"/>
      <c r="G4723" s="262"/>
    </row>
    <row r="4724" spans="4:7" ht="14.4" x14ac:dyDescent="0.3">
      <c r="D4724" s="262"/>
      <c r="G4724" s="262"/>
    </row>
    <row r="4725" spans="4:7" ht="14.4" x14ac:dyDescent="0.3">
      <c r="D4725" s="262"/>
      <c r="G4725" s="262"/>
    </row>
    <row r="4726" spans="4:7" ht="14.4" x14ac:dyDescent="0.3">
      <c r="D4726" s="262"/>
      <c r="G4726" s="262"/>
    </row>
    <row r="4727" spans="4:7" ht="14.4" x14ac:dyDescent="0.3">
      <c r="D4727" s="262"/>
      <c r="G4727" s="262"/>
    </row>
    <row r="4728" spans="4:7" ht="14.4" x14ac:dyDescent="0.3">
      <c r="D4728" s="262"/>
      <c r="G4728" s="262"/>
    </row>
    <row r="4729" spans="4:7" ht="14.4" x14ac:dyDescent="0.3">
      <c r="D4729" s="262"/>
      <c r="G4729" s="262"/>
    </row>
    <row r="4730" spans="4:7" ht="14.4" x14ac:dyDescent="0.3">
      <c r="D4730" s="262"/>
      <c r="G4730" s="262"/>
    </row>
    <row r="4731" spans="4:7" ht="14.4" x14ac:dyDescent="0.3">
      <c r="D4731" s="262"/>
      <c r="G4731" s="262"/>
    </row>
    <row r="4732" spans="4:7" ht="14.4" x14ac:dyDescent="0.3">
      <c r="D4732" s="262"/>
      <c r="G4732" s="262"/>
    </row>
    <row r="4733" spans="4:7" ht="14.4" x14ac:dyDescent="0.3">
      <c r="D4733" s="262"/>
      <c r="G4733" s="262"/>
    </row>
    <row r="4734" spans="4:7" ht="14.4" x14ac:dyDescent="0.3">
      <c r="D4734" s="262"/>
      <c r="G4734" s="262"/>
    </row>
    <row r="4735" spans="4:7" ht="14.4" x14ac:dyDescent="0.3">
      <c r="D4735" s="262"/>
      <c r="G4735" s="262"/>
    </row>
    <row r="4736" spans="4:7" ht="14.4" x14ac:dyDescent="0.3">
      <c r="D4736" s="262"/>
      <c r="G4736" s="262"/>
    </row>
    <row r="4737" spans="4:7" ht="14.4" x14ac:dyDescent="0.3">
      <c r="D4737" s="262"/>
      <c r="G4737" s="262"/>
    </row>
    <row r="4738" spans="4:7" ht="14.4" x14ac:dyDescent="0.3">
      <c r="D4738" s="262"/>
      <c r="G4738" s="262"/>
    </row>
    <row r="4739" spans="4:7" ht="14.4" x14ac:dyDescent="0.3">
      <c r="D4739" s="262"/>
      <c r="G4739" s="262"/>
    </row>
    <row r="4740" spans="4:7" ht="14.4" x14ac:dyDescent="0.3">
      <c r="D4740" s="262"/>
      <c r="G4740" s="262"/>
    </row>
    <row r="4741" spans="4:7" ht="14.4" x14ac:dyDescent="0.3">
      <c r="D4741" s="262"/>
      <c r="G4741" s="262"/>
    </row>
    <row r="4742" spans="4:7" ht="14.4" x14ac:dyDescent="0.3">
      <c r="D4742" s="262"/>
      <c r="G4742" s="262"/>
    </row>
    <row r="4743" spans="4:7" ht="14.4" x14ac:dyDescent="0.3">
      <c r="D4743" s="262"/>
      <c r="G4743" s="262"/>
    </row>
    <row r="4744" spans="4:7" ht="14.4" x14ac:dyDescent="0.3">
      <c r="D4744" s="262"/>
      <c r="G4744" s="262"/>
    </row>
    <row r="4745" spans="4:7" ht="14.4" x14ac:dyDescent="0.3">
      <c r="D4745" s="262"/>
      <c r="G4745" s="262"/>
    </row>
    <row r="4746" spans="4:7" ht="14.4" x14ac:dyDescent="0.3">
      <c r="D4746" s="262"/>
      <c r="G4746" s="262"/>
    </row>
    <row r="4747" spans="4:7" ht="14.4" x14ac:dyDescent="0.3">
      <c r="D4747" s="262"/>
      <c r="G4747" s="262"/>
    </row>
    <row r="4748" spans="4:7" ht="14.4" x14ac:dyDescent="0.3">
      <c r="D4748" s="262"/>
      <c r="G4748" s="262"/>
    </row>
    <row r="4749" spans="4:7" ht="14.4" x14ac:dyDescent="0.3">
      <c r="D4749" s="262"/>
      <c r="G4749" s="262"/>
    </row>
    <row r="4750" spans="4:7" ht="14.4" x14ac:dyDescent="0.3">
      <c r="D4750" s="262"/>
      <c r="G4750" s="262"/>
    </row>
    <row r="4751" spans="4:7" ht="14.4" x14ac:dyDescent="0.3">
      <c r="D4751" s="262"/>
      <c r="G4751" s="262"/>
    </row>
    <row r="4752" spans="4:7" ht="14.4" x14ac:dyDescent="0.3">
      <c r="D4752" s="262"/>
      <c r="G4752" s="262"/>
    </row>
    <row r="4753" spans="4:7" ht="14.4" x14ac:dyDescent="0.3">
      <c r="D4753" s="262"/>
      <c r="G4753" s="262"/>
    </row>
    <row r="4754" spans="4:7" ht="14.4" x14ac:dyDescent="0.3">
      <c r="D4754" s="262"/>
      <c r="G4754" s="262"/>
    </row>
    <row r="4755" spans="4:7" ht="14.4" x14ac:dyDescent="0.3">
      <c r="D4755" s="262"/>
      <c r="G4755" s="262"/>
    </row>
    <row r="4756" spans="4:7" ht="14.4" x14ac:dyDescent="0.3">
      <c r="D4756" s="262"/>
      <c r="G4756" s="262"/>
    </row>
    <row r="4757" spans="4:7" ht="14.4" x14ac:dyDescent="0.3">
      <c r="D4757" s="262"/>
      <c r="G4757" s="262"/>
    </row>
    <row r="4758" spans="4:7" ht="14.4" x14ac:dyDescent="0.3">
      <c r="D4758" s="262"/>
      <c r="G4758" s="262"/>
    </row>
    <row r="4759" spans="4:7" ht="14.4" x14ac:dyDescent="0.3">
      <c r="D4759" s="262"/>
      <c r="G4759" s="262"/>
    </row>
    <row r="4760" spans="4:7" ht="14.4" x14ac:dyDescent="0.3">
      <c r="D4760" s="262"/>
      <c r="G4760" s="262"/>
    </row>
    <row r="4761" spans="4:7" ht="14.4" x14ac:dyDescent="0.3">
      <c r="D4761" s="262"/>
      <c r="G4761" s="262"/>
    </row>
    <row r="4762" spans="4:7" ht="14.4" x14ac:dyDescent="0.3">
      <c r="D4762" s="262"/>
      <c r="G4762" s="262"/>
    </row>
    <row r="4763" spans="4:7" ht="14.4" x14ac:dyDescent="0.3">
      <c r="D4763" s="262"/>
      <c r="G4763" s="262"/>
    </row>
    <row r="4764" spans="4:7" ht="14.4" x14ac:dyDescent="0.3">
      <c r="D4764" s="262"/>
      <c r="G4764" s="262"/>
    </row>
    <row r="4765" spans="4:7" ht="14.4" x14ac:dyDescent="0.3">
      <c r="D4765" s="262"/>
      <c r="G4765" s="262"/>
    </row>
    <row r="4766" spans="4:7" ht="14.4" x14ac:dyDescent="0.3">
      <c r="D4766" s="262"/>
      <c r="G4766" s="262"/>
    </row>
    <row r="4767" spans="4:7" ht="14.4" x14ac:dyDescent="0.3">
      <c r="D4767" s="262"/>
      <c r="G4767" s="262"/>
    </row>
    <row r="4768" spans="4:7" ht="14.4" x14ac:dyDescent="0.3">
      <c r="D4768" s="262"/>
      <c r="G4768" s="262"/>
    </row>
    <row r="4769" spans="4:7" ht="14.4" x14ac:dyDescent="0.3">
      <c r="D4769" s="262"/>
      <c r="G4769" s="262"/>
    </row>
    <row r="4770" spans="4:7" ht="14.4" x14ac:dyDescent="0.3">
      <c r="D4770" s="262"/>
      <c r="G4770" s="262"/>
    </row>
    <row r="4771" spans="4:7" ht="14.4" x14ac:dyDescent="0.3">
      <c r="D4771" s="262"/>
      <c r="G4771" s="262"/>
    </row>
    <row r="4772" spans="4:7" ht="14.4" x14ac:dyDescent="0.3">
      <c r="D4772" s="262"/>
      <c r="G4772" s="262"/>
    </row>
    <row r="4773" spans="4:7" ht="14.4" x14ac:dyDescent="0.3">
      <c r="D4773" s="262"/>
      <c r="G4773" s="262"/>
    </row>
    <row r="4774" spans="4:7" ht="14.4" x14ac:dyDescent="0.3">
      <c r="D4774" s="262"/>
      <c r="G4774" s="262"/>
    </row>
    <row r="4775" spans="4:7" ht="14.4" x14ac:dyDescent="0.3">
      <c r="D4775" s="262"/>
      <c r="G4775" s="262"/>
    </row>
    <row r="4776" spans="4:7" ht="14.4" x14ac:dyDescent="0.3">
      <c r="D4776" s="262"/>
      <c r="G4776" s="262"/>
    </row>
    <row r="4777" spans="4:7" ht="14.4" x14ac:dyDescent="0.3">
      <c r="D4777" s="262"/>
      <c r="G4777" s="262"/>
    </row>
    <row r="4778" spans="4:7" ht="14.4" x14ac:dyDescent="0.3">
      <c r="D4778" s="262"/>
      <c r="G4778" s="262"/>
    </row>
    <row r="4779" spans="4:7" ht="14.4" x14ac:dyDescent="0.3">
      <c r="D4779" s="262"/>
      <c r="G4779" s="262"/>
    </row>
    <row r="4780" spans="4:7" ht="14.4" x14ac:dyDescent="0.3">
      <c r="D4780" s="262"/>
      <c r="G4780" s="262"/>
    </row>
    <row r="4781" spans="4:7" ht="14.4" x14ac:dyDescent="0.3">
      <c r="D4781" s="262"/>
      <c r="G4781" s="262"/>
    </row>
    <row r="4782" spans="4:7" ht="14.4" x14ac:dyDescent="0.3">
      <c r="D4782" s="262"/>
      <c r="G4782" s="262"/>
    </row>
    <row r="4783" spans="4:7" ht="14.4" x14ac:dyDescent="0.3">
      <c r="D4783" s="262"/>
      <c r="G4783" s="262"/>
    </row>
    <row r="4784" spans="4:7" ht="14.4" x14ac:dyDescent="0.3">
      <c r="D4784" s="262"/>
      <c r="G4784" s="262"/>
    </row>
    <row r="4785" spans="4:7" ht="14.4" x14ac:dyDescent="0.3">
      <c r="D4785" s="262"/>
      <c r="G4785" s="262"/>
    </row>
    <row r="4786" spans="4:7" ht="14.4" x14ac:dyDescent="0.3">
      <c r="D4786" s="262"/>
      <c r="G4786" s="262"/>
    </row>
    <row r="4787" spans="4:7" ht="14.4" x14ac:dyDescent="0.3">
      <c r="D4787" s="262"/>
      <c r="G4787" s="262"/>
    </row>
    <row r="4788" spans="4:7" ht="14.4" x14ac:dyDescent="0.3">
      <c r="D4788" s="262"/>
      <c r="G4788" s="262"/>
    </row>
    <row r="4789" spans="4:7" ht="14.4" x14ac:dyDescent="0.3">
      <c r="D4789" s="262"/>
      <c r="G4789" s="262"/>
    </row>
    <row r="4790" spans="4:7" ht="14.4" x14ac:dyDescent="0.3">
      <c r="D4790" s="262"/>
      <c r="G4790" s="262"/>
    </row>
    <row r="4791" spans="4:7" ht="14.4" x14ac:dyDescent="0.3">
      <c r="D4791" s="262"/>
      <c r="G4791" s="262"/>
    </row>
    <row r="4792" spans="4:7" ht="14.4" x14ac:dyDescent="0.3">
      <c r="D4792" s="262"/>
      <c r="G4792" s="262"/>
    </row>
    <row r="4793" spans="4:7" ht="14.4" x14ac:dyDescent="0.3">
      <c r="D4793" s="262"/>
      <c r="G4793" s="262"/>
    </row>
    <row r="4794" spans="4:7" ht="14.4" x14ac:dyDescent="0.3">
      <c r="D4794" s="262"/>
      <c r="G4794" s="262"/>
    </row>
    <row r="4795" spans="4:7" ht="14.4" x14ac:dyDescent="0.3">
      <c r="D4795" s="262"/>
      <c r="G4795" s="262"/>
    </row>
    <row r="4796" spans="4:7" ht="14.4" x14ac:dyDescent="0.3">
      <c r="D4796" s="262"/>
      <c r="G4796" s="262"/>
    </row>
    <row r="4797" spans="4:7" ht="14.4" x14ac:dyDescent="0.3">
      <c r="D4797" s="262"/>
      <c r="G4797" s="262"/>
    </row>
    <row r="4798" spans="4:7" ht="14.4" x14ac:dyDescent="0.3">
      <c r="D4798" s="262"/>
      <c r="G4798" s="262"/>
    </row>
    <row r="4799" spans="4:7" ht="14.4" x14ac:dyDescent="0.3">
      <c r="D4799" s="262"/>
      <c r="G4799" s="262"/>
    </row>
    <row r="4800" spans="4:7" ht="14.4" x14ac:dyDescent="0.3">
      <c r="D4800" s="262"/>
      <c r="G4800" s="262"/>
    </row>
    <row r="4801" spans="4:7" ht="14.4" x14ac:dyDescent="0.3">
      <c r="D4801" s="262"/>
      <c r="G4801" s="262"/>
    </row>
    <row r="4802" spans="4:7" ht="14.4" x14ac:dyDescent="0.3">
      <c r="D4802" s="262"/>
      <c r="G4802" s="262"/>
    </row>
    <row r="4803" spans="4:7" ht="14.4" x14ac:dyDescent="0.3">
      <c r="D4803" s="262"/>
      <c r="G4803" s="262"/>
    </row>
    <row r="4804" spans="4:7" ht="14.4" x14ac:dyDescent="0.3">
      <c r="D4804" s="262"/>
      <c r="G4804" s="262"/>
    </row>
    <row r="4805" spans="4:7" ht="14.4" x14ac:dyDescent="0.3">
      <c r="D4805" s="262"/>
      <c r="G4805" s="262"/>
    </row>
    <row r="4806" spans="4:7" ht="14.4" x14ac:dyDescent="0.3">
      <c r="D4806" s="262"/>
      <c r="G4806" s="262"/>
    </row>
    <row r="4807" spans="4:7" ht="14.4" x14ac:dyDescent="0.3">
      <c r="D4807" s="262"/>
      <c r="G4807" s="262"/>
    </row>
    <row r="4808" spans="4:7" ht="14.4" x14ac:dyDescent="0.3">
      <c r="D4808" s="262"/>
      <c r="G4808" s="262"/>
    </row>
    <row r="4809" spans="4:7" ht="14.4" x14ac:dyDescent="0.3">
      <c r="D4809" s="262"/>
      <c r="G4809" s="262"/>
    </row>
    <row r="4810" spans="4:7" ht="14.4" x14ac:dyDescent="0.3">
      <c r="D4810" s="262"/>
      <c r="G4810" s="262"/>
    </row>
    <row r="4811" spans="4:7" ht="14.4" x14ac:dyDescent="0.3">
      <c r="D4811" s="262"/>
      <c r="G4811" s="262"/>
    </row>
    <row r="4812" spans="4:7" ht="14.4" x14ac:dyDescent="0.3">
      <c r="D4812" s="262"/>
      <c r="G4812" s="262"/>
    </row>
    <row r="4813" spans="4:7" ht="14.4" x14ac:dyDescent="0.3">
      <c r="D4813" s="262"/>
      <c r="G4813" s="262"/>
    </row>
    <row r="4814" spans="4:7" ht="14.4" x14ac:dyDescent="0.3">
      <c r="D4814" s="262"/>
      <c r="G4814" s="262"/>
    </row>
    <row r="4815" spans="4:7" ht="14.4" x14ac:dyDescent="0.3">
      <c r="D4815" s="262"/>
      <c r="G4815" s="262"/>
    </row>
    <row r="4816" spans="4:7" ht="14.4" x14ac:dyDescent="0.3">
      <c r="D4816" s="262"/>
      <c r="G4816" s="262"/>
    </row>
    <row r="4817" spans="4:7" ht="14.4" x14ac:dyDescent="0.3">
      <c r="D4817" s="262"/>
      <c r="G4817" s="262"/>
    </row>
    <row r="4818" spans="4:7" ht="14.4" x14ac:dyDescent="0.3">
      <c r="D4818" s="262"/>
      <c r="G4818" s="262"/>
    </row>
    <row r="4819" spans="4:7" ht="14.4" x14ac:dyDescent="0.3">
      <c r="D4819" s="262"/>
      <c r="G4819" s="262"/>
    </row>
    <row r="4820" spans="4:7" ht="14.4" x14ac:dyDescent="0.3">
      <c r="D4820" s="262"/>
      <c r="G4820" s="262"/>
    </row>
    <row r="4821" spans="4:7" ht="14.4" x14ac:dyDescent="0.3">
      <c r="D4821" s="262"/>
      <c r="G4821" s="262"/>
    </row>
    <row r="4822" spans="4:7" ht="14.4" x14ac:dyDescent="0.3">
      <c r="D4822" s="262"/>
      <c r="G4822" s="262"/>
    </row>
    <row r="4823" spans="4:7" ht="14.4" x14ac:dyDescent="0.3">
      <c r="D4823" s="262"/>
      <c r="G4823" s="262"/>
    </row>
    <row r="4824" spans="4:7" ht="14.4" x14ac:dyDescent="0.3">
      <c r="D4824" s="262"/>
      <c r="G4824" s="262"/>
    </row>
    <row r="4825" spans="4:7" ht="14.4" x14ac:dyDescent="0.3">
      <c r="D4825" s="262"/>
      <c r="G4825" s="262"/>
    </row>
    <row r="4826" spans="4:7" ht="14.4" x14ac:dyDescent="0.3">
      <c r="D4826" s="262"/>
      <c r="G4826" s="262"/>
    </row>
    <row r="4827" spans="4:7" ht="14.4" x14ac:dyDescent="0.3">
      <c r="D4827" s="262"/>
      <c r="G4827" s="262"/>
    </row>
    <row r="4828" spans="4:7" ht="14.4" x14ac:dyDescent="0.3">
      <c r="D4828" s="262"/>
      <c r="G4828" s="262"/>
    </row>
    <row r="4829" spans="4:7" ht="14.4" x14ac:dyDescent="0.3">
      <c r="D4829" s="262"/>
      <c r="G4829" s="262"/>
    </row>
    <row r="4830" spans="4:7" ht="14.4" x14ac:dyDescent="0.3">
      <c r="D4830" s="262"/>
      <c r="G4830" s="262"/>
    </row>
    <row r="4831" spans="4:7" ht="14.4" x14ac:dyDescent="0.3">
      <c r="D4831" s="262"/>
      <c r="G4831" s="262"/>
    </row>
    <row r="4832" spans="4:7" ht="14.4" x14ac:dyDescent="0.3">
      <c r="D4832" s="262"/>
      <c r="G4832" s="262"/>
    </row>
    <row r="4833" spans="4:7" ht="14.4" x14ac:dyDescent="0.3">
      <c r="D4833" s="262"/>
      <c r="G4833" s="262"/>
    </row>
    <row r="4834" spans="4:7" ht="14.4" x14ac:dyDescent="0.3">
      <c r="D4834" s="262"/>
      <c r="G4834" s="262"/>
    </row>
    <row r="4835" spans="4:7" ht="14.4" x14ac:dyDescent="0.3">
      <c r="D4835" s="262"/>
      <c r="G4835" s="262"/>
    </row>
    <row r="4836" spans="4:7" ht="14.4" x14ac:dyDescent="0.3">
      <c r="D4836" s="262"/>
      <c r="G4836" s="262"/>
    </row>
    <row r="4837" spans="4:7" ht="14.4" x14ac:dyDescent="0.3">
      <c r="D4837" s="262"/>
      <c r="G4837" s="262"/>
    </row>
    <row r="4838" spans="4:7" ht="14.4" x14ac:dyDescent="0.3">
      <c r="D4838" s="262"/>
      <c r="G4838" s="262"/>
    </row>
    <row r="4839" spans="4:7" ht="14.4" x14ac:dyDescent="0.3">
      <c r="D4839" s="262"/>
      <c r="G4839" s="262"/>
    </row>
    <row r="4840" spans="4:7" ht="14.4" x14ac:dyDescent="0.3">
      <c r="D4840" s="262"/>
      <c r="G4840" s="262"/>
    </row>
    <row r="4841" spans="4:7" ht="14.4" x14ac:dyDescent="0.3">
      <c r="D4841" s="262"/>
      <c r="G4841" s="262"/>
    </row>
    <row r="4842" spans="4:7" ht="14.4" x14ac:dyDescent="0.3">
      <c r="D4842" s="262"/>
      <c r="G4842" s="262"/>
    </row>
    <row r="4843" spans="4:7" ht="14.4" x14ac:dyDescent="0.3">
      <c r="D4843" s="262"/>
      <c r="G4843" s="262"/>
    </row>
    <row r="4844" spans="4:7" ht="14.4" x14ac:dyDescent="0.3">
      <c r="D4844" s="262"/>
      <c r="G4844" s="262"/>
    </row>
    <row r="4845" spans="4:7" ht="14.4" x14ac:dyDescent="0.3">
      <c r="D4845" s="262"/>
      <c r="G4845" s="262"/>
    </row>
    <row r="4846" spans="4:7" ht="14.4" x14ac:dyDescent="0.3">
      <c r="D4846" s="262"/>
      <c r="G4846" s="262"/>
    </row>
    <row r="4847" spans="4:7" ht="14.4" x14ac:dyDescent="0.3">
      <c r="D4847" s="262"/>
      <c r="G4847" s="262"/>
    </row>
    <row r="4848" spans="4:7" ht="14.4" x14ac:dyDescent="0.3">
      <c r="D4848" s="262"/>
      <c r="G4848" s="262"/>
    </row>
    <row r="4849" spans="4:7" ht="14.4" x14ac:dyDescent="0.3">
      <c r="D4849" s="262"/>
      <c r="G4849" s="262"/>
    </row>
    <row r="4850" spans="4:7" ht="14.4" x14ac:dyDescent="0.3">
      <c r="D4850" s="262"/>
      <c r="G4850" s="262"/>
    </row>
    <row r="4851" spans="4:7" ht="14.4" x14ac:dyDescent="0.3">
      <c r="D4851" s="262"/>
      <c r="G4851" s="262"/>
    </row>
    <row r="4852" spans="4:7" ht="14.4" x14ac:dyDescent="0.3">
      <c r="D4852" s="262"/>
      <c r="G4852" s="262"/>
    </row>
    <row r="4853" spans="4:7" ht="14.4" x14ac:dyDescent="0.3">
      <c r="D4853" s="262"/>
      <c r="G4853" s="262"/>
    </row>
    <row r="4854" spans="4:7" ht="14.4" x14ac:dyDescent="0.3">
      <c r="D4854" s="262"/>
      <c r="G4854" s="262"/>
    </row>
    <row r="4855" spans="4:7" ht="14.4" x14ac:dyDescent="0.3">
      <c r="D4855" s="262"/>
      <c r="G4855" s="262"/>
    </row>
    <row r="4856" spans="4:7" ht="14.4" x14ac:dyDescent="0.3">
      <c r="D4856" s="262"/>
      <c r="G4856" s="262"/>
    </row>
    <row r="4857" spans="4:7" ht="14.4" x14ac:dyDescent="0.3">
      <c r="D4857" s="262"/>
      <c r="G4857" s="262"/>
    </row>
    <row r="4858" spans="4:7" ht="14.4" x14ac:dyDescent="0.3">
      <c r="D4858" s="262"/>
      <c r="G4858" s="262"/>
    </row>
    <row r="4859" spans="4:7" ht="14.4" x14ac:dyDescent="0.3">
      <c r="D4859" s="262"/>
      <c r="G4859" s="262"/>
    </row>
    <row r="4860" spans="4:7" ht="14.4" x14ac:dyDescent="0.3">
      <c r="D4860" s="262"/>
      <c r="G4860" s="262"/>
    </row>
    <row r="4861" spans="4:7" ht="14.4" x14ac:dyDescent="0.3">
      <c r="D4861" s="262"/>
      <c r="G4861" s="262"/>
    </row>
    <row r="4862" spans="4:7" ht="14.4" x14ac:dyDescent="0.3">
      <c r="D4862" s="262"/>
      <c r="G4862" s="262"/>
    </row>
    <row r="4863" spans="4:7" ht="14.4" x14ac:dyDescent="0.3">
      <c r="D4863" s="262"/>
      <c r="G4863" s="262"/>
    </row>
    <row r="4864" spans="4:7" ht="14.4" x14ac:dyDescent="0.3">
      <c r="D4864" s="262"/>
      <c r="G4864" s="262"/>
    </row>
    <row r="4865" spans="4:7" ht="14.4" x14ac:dyDescent="0.3">
      <c r="D4865" s="262"/>
      <c r="G4865" s="262"/>
    </row>
    <row r="4866" spans="4:7" ht="14.4" x14ac:dyDescent="0.3">
      <c r="D4866" s="262"/>
      <c r="G4866" s="262"/>
    </row>
    <row r="4867" spans="4:7" ht="14.4" x14ac:dyDescent="0.3">
      <c r="D4867" s="262"/>
      <c r="G4867" s="262"/>
    </row>
    <row r="4868" spans="4:7" ht="14.4" x14ac:dyDescent="0.3">
      <c r="D4868" s="262"/>
      <c r="G4868" s="262"/>
    </row>
    <row r="4869" spans="4:7" ht="14.4" x14ac:dyDescent="0.3">
      <c r="D4869" s="262"/>
      <c r="G4869" s="262"/>
    </row>
    <row r="4870" spans="4:7" ht="14.4" x14ac:dyDescent="0.3">
      <c r="D4870" s="262"/>
      <c r="G4870" s="262"/>
    </row>
    <row r="4871" spans="4:7" ht="14.4" x14ac:dyDescent="0.3">
      <c r="D4871" s="262"/>
      <c r="G4871" s="262"/>
    </row>
    <row r="4872" spans="4:7" ht="14.4" x14ac:dyDescent="0.3">
      <c r="D4872" s="262"/>
      <c r="G4872" s="262"/>
    </row>
    <row r="4873" spans="4:7" ht="14.4" x14ac:dyDescent="0.3">
      <c r="D4873" s="262"/>
      <c r="G4873" s="262"/>
    </row>
    <row r="4874" spans="4:7" ht="14.4" x14ac:dyDescent="0.3">
      <c r="D4874" s="262"/>
      <c r="G4874" s="262"/>
    </row>
    <row r="4875" spans="4:7" ht="14.4" x14ac:dyDescent="0.3">
      <c r="D4875" s="262"/>
      <c r="G4875" s="262"/>
    </row>
    <row r="4876" spans="4:7" ht="14.4" x14ac:dyDescent="0.3">
      <c r="D4876" s="262"/>
      <c r="G4876" s="262"/>
    </row>
    <row r="4877" spans="4:7" ht="14.4" x14ac:dyDescent="0.3">
      <c r="D4877" s="262"/>
      <c r="G4877" s="262"/>
    </row>
    <row r="4878" spans="4:7" ht="14.4" x14ac:dyDescent="0.3">
      <c r="D4878" s="262"/>
      <c r="G4878" s="262"/>
    </row>
    <row r="4879" spans="4:7" ht="14.4" x14ac:dyDescent="0.3">
      <c r="D4879" s="262"/>
      <c r="G4879" s="262"/>
    </row>
    <row r="4880" spans="4:7" ht="14.4" x14ac:dyDescent="0.3">
      <c r="D4880" s="262"/>
      <c r="G4880" s="262"/>
    </row>
    <row r="4881" spans="4:7" ht="14.4" x14ac:dyDescent="0.3">
      <c r="D4881" s="262"/>
      <c r="G4881" s="262"/>
    </row>
    <row r="4882" spans="4:7" ht="14.4" x14ac:dyDescent="0.3">
      <c r="D4882" s="262"/>
      <c r="G4882" s="262"/>
    </row>
    <row r="4883" spans="4:7" ht="14.4" x14ac:dyDescent="0.3">
      <c r="D4883" s="262"/>
      <c r="G4883" s="262"/>
    </row>
    <row r="4884" spans="4:7" ht="14.4" x14ac:dyDescent="0.3">
      <c r="D4884" s="262"/>
      <c r="G4884" s="262"/>
    </row>
    <row r="4885" spans="4:7" ht="14.4" x14ac:dyDescent="0.3">
      <c r="D4885" s="262"/>
      <c r="G4885" s="262"/>
    </row>
    <row r="4886" spans="4:7" ht="14.4" x14ac:dyDescent="0.3">
      <c r="D4886" s="262"/>
      <c r="G4886" s="262"/>
    </row>
    <row r="4887" spans="4:7" ht="14.4" x14ac:dyDescent="0.3">
      <c r="D4887" s="262"/>
      <c r="G4887" s="262"/>
    </row>
    <row r="4888" spans="4:7" ht="14.4" x14ac:dyDescent="0.3">
      <c r="D4888" s="262"/>
      <c r="G4888" s="262"/>
    </row>
    <row r="4889" spans="4:7" ht="14.4" x14ac:dyDescent="0.3">
      <c r="D4889" s="262"/>
      <c r="G4889" s="262"/>
    </row>
    <row r="4890" spans="4:7" ht="14.4" x14ac:dyDescent="0.3">
      <c r="D4890" s="262"/>
      <c r="G4890" s="262"/>
    </row>
    <row r="4891" spans="4:7" ht="14.4" x14ac:dyDescent="0.3">
      <c r="D4891" s="262"/>
      <c r="G4891" s="262"/>
    </row>
    <row r="4892" spans="4:7" ht="14.4" x14ac:dyDescent="0.3">
      <c r="D4892" s="262"/>
      <c r="G4892" s="262"/>
    </row>
    <row r="4893" spans="4:7" ht="14.4" x14ac:dyDescent="0.3">
      <c r="D4893" s="262"/>
      <c r="G4893" s="262"/>
    </row>
    <row r="4894" spans="4:7" ht="14.4" x14ac:dyDescent="0.3">
      <c r="D4894" s="262"/>
      <c r="G4894" s="262"/>
    </row>
    <row r="4895" spans="4:7" ht="14.4" x14ac:dyDescent="0.3">
      <c r="D4895" s="262"/>
      <c r="G4895" s="262"/>
    </row>
    <row r="4896" spans="4:7" ht="14.4" x14ac:dyDescent="0.3">
      <c r="D4896" s="262"/>
      <c r="G4896" s="262"/>
    </row>
    <row r="4897" spans="4:7" ht="14.4" x14ac:dyDescent="0.3">
      <c r="D4897" s="262"/>
      <c r="G4897" s="262"/>
    </row>
    <row r="4898" spans="4:7" ht="14.4" x14ac:dyDescent="0.3">
      <c r="D4898" s="262"/>
      <c r="G4898" s="262"/>
    </row>
    <row r="4899" spans="4:7" ht="14.4" x14ac:dyDescent="0.3">
      <c r="D4899" s="262"/>
      <c r="G4899" s="262"/>
    </row>
    <row r="4900" spans="4:7" ht="14.4" x14ac:dyDescent="0.3">
      <c r="D4900" s="262"/>
      <c r="G4900" s="262"/>
    </row>
    <row r="4901" spans="4:7" ht="14.4" x14ac:dyDescent="0.3">
      <c r="D4901" s="262"/>
      <c r="G4901" s="262"/>
    </row>
    <row r="4902" spans="4:7" ht="14.4" x14ac:dyDescent="0.3">
      <c r="D4902" s="262"/>
      <c r="G4902" s="262"/>
    </row>
    <row r="4903" spans="4:7" ht="14.4" x14ac:dyDescent="0.3">
      <c r="D4903" s="262"/>
      <c r="G4903" s="262"/>
    </row>
    <row r="4904" spans="4:7" ht="14.4" x14ac:dyDescent="0.3">
      <c r="D4904" s="262"/>
      <c r="G4904" s="262"/>
    </row>
    <row r="4905" spans="4:7" ht="14.4" x14ac:dyDescent="0.3">
      <c r="D4905" s="262"/>
      <c r="G4905" s="262"/>
    </row>
    <row r="4906" spans="4:7" ht="14.4" x14ac:dyDescent="0.3">
      <c r="D4906" s="262"/>
      <c r="G4906" s="262"/>
    </row>
    <row r="4907" spans="4:7" ht="14.4" x14ac:dyDescent="0.3">
      <c r="D4907" s="262"/>
      <c r="G4907" s="262"/>
    </row>
    <row r="4908" spans="4:7" ht="14.4" x14ac:dyDescent="0.3">
      <c r="D4908" s="262"/>
      <c r="G4908" s="262"/>
    </row>
    <row r="4909" spans="4:7" ht="14.4" x14ac:dyDescent="0.3">
      <c r="D4909" s="262"/>
      <c r="G4909" s="262"/>
    </row>
    <row r="4910" spans="4:7" ht="14.4" x14ac:dyDescent="0.3">
      <c r="D4910" s="262"/>
      <c r="G4910" s="262"/>
    </row>
    <row r="4911" spans="4:7" ht="14.4" x14ac:dyDescent="0.3">
      <c r="D4911" s="262"/>
      <c r="G4911" s="262"/>
    </row>
    <row r="4912" spans="4:7" ht="14.4" x14ac:dyDescent="0.3">
      <c r="D4912" s="262"/>
      <c r="G4912" s="262"/>
    </row>
    <row r="4913" spans="4:7" ht="14.4" x14ac:dyDescent="0.3">
      <c r="D4913" s="262"/>
      <c r="G4913" s="262"/>
    </row>
    <row r="4914" spans="4:7" ht="14.4" x14ac:dyDescent="0.3">
      <c r="D4914" s="262"/>
      <c r="G4914" s="262"/>
    </row>
    <row r="4915" spans="4:7" ht="14.4" x14ac:dyDescent="0.3">
      <c r="D4915" s="262"/>
      <c r="G4915" s="262"/>
    </row>
    <row r="4916" spans="4:7" ht="14.4" x14ac:dyDescent="0.3">
      <c r="D4916" s="262"/>
      <c r="G4916" s="262"/>
    </row>
    <row r="4917" spans="4:7" ht="14.4" x14ac:dyDescent="0.3">
      <c r="D4917" s="262"/>
      <c r="G4917" s="262"/>
    </row>
    <row r="4918" spans="4:7" ht="14.4" x14ac:dyDescent="0.3">
      <c r="D4918" s="262"/>
      <c r="G4918" s="262"/>
    </row>
    <row r="4919" spans="4:7" ht="14.4" x14ac:dyDescent="0.3">
      <c r="D4919" s="262"/>
      <c r="G4919" s="262"/>
    </row>
    <row r="4920" spans="4:7" ht="14.4" x14ac:dyDescent="0.3">
      <c r="D4920" s="262"/>
      <c r="G4920" s="262"/>
    </row>
    <row r="4921" spans="4:7" ht="14.4" x14ac:dyDescent="0.3">
      <c r="D4921" s="262"/>
      <c r="G4921" s="262"/>
    </row>
    <row r="4922" spans="4:7" ht="14.4" x14ac:dyDescent="0.3">
      <c r="D4922" s="262"/>
      <c r="G4922" s="262"/>
    </row>
    <row r="4923" spans="4:7" ht="14.4" x14ac:dyDescent="0.3">
      <c r="D4923" s="262"/>
      <c r="G4923" s="262"/>
    </row>
    <row r="4924" spans="4:7" ht="14.4" x14ac:dyDescent="0.3">
      <c r="D4924" s="262"/>
      <c r="G4924" s="262"/>
    </row>
    <row r="4925" spans="4:7" ht="14.4" x14ac:dyDescent="0.3">
      <c r="D4925" s="262"/>
      <c r="G4925" s="262"/>
    </row>
    <row r="4926" spans="4:7" ht="14.4" x14ac:dyDescent="0.3">
      <c r="D4926" s="262"/>
      <c r="G4926" s="262"/>
    </row>
    <row r="4927" spans="4:7" ht="14.4" x14ac:dyDescent="0.3">
      <c r="D4927" s="262"/>
      <c r="G4927" s="262"/>
    </row>
    <row r="4928" spans="4:7" ht="14.4" x14ac:dyDescent="0.3">
      <c r="D4928" s="262"/>
      <c r="G4928" s="262"/>
    </row>
    <row r="4929" spans="4:7" ht="14.4" x14ac:dyDescent="0.3">
      <c r="D4929" s="262"/>
      <c r="G4929" s="262"/>
    </row>
    <row r="4930" spans="4:7" ht="14.4" x14ac:dyDescent="0.3">
      <c r="D4930" s="262"/>
      <c r="G4930" s="262"/>
    </row>
    <row r="4931" spans="4:7" ht="14.4" x14ac:dyDescent="0.3">
      <c r="D4931" s="262"/>
      <c r="G4931" s="262"/>
    </row>
    <row r="4932" spans="4:7" ht="14.4" x14ac:dyDescent="0.3">
      <c r="D4932" s="262"/>
      <c r="G4932" s="262"/>
    </row>
    <row r="4933" spans="4:7" ht="14.4" x14ac:dyDescent="0.3">
      <c r="D4933" s="262"/>
      <c r="G4933" s="262"/>
    </row>
    <row r="4934" spans="4:7" ht="14.4" x14ac:dyDescent="0.3">
      <c r="D4934" s="262"/>
      <c r="G4934" s="262"/>
    </row>
    <row r="4935" spans="4:7" ht="14.4" x14ac:dyDescent="0.3">
      <c r="D4935" s="262"/>
      <c r="G4935" s="262"/>
    </row>
    <row r="4936" spans="4:7" ht="14.4" x14ac:dyDescent="0.3">
      <c r="D4936" s="262"/>
      <c r="G4936" s="262"/>
    </row>
    <row r="4937" spans="4:7" ht="14.4" x14ac:dyDescent="0.3">
      <c r="D4937" s="262"/>
      <c r="G4937" s="262"/>
    </row>
    <row r="4938" spans="4:7" ht="14.4" x14ac:dyDescent="0.3">
      <c r="D4938" s="262"/>
      <c r="G4938" s="262"/>
    </row>
    <row r="4939" spans="4:7" ht="14.4" x14ac:dyDescent="0.3">
      <c r="D4939" s="262"/>
      <c r="G4939" s="262"/>
    </row>
    <row r="4940" spans="4:7" ht="14.4" x14ac:dyDescent="0.3">
      <c r="D4940" s="262"/>
      <c r="G4940" s="262"/>
    </row>
    <row r="4941" spans="4:7" ht="14.4" x14ac:dyDescent="0.3">
      <c r="D4941" s="262"/>
      <c r="G4941" s="262"/>
    </row>
    <row r="4942" spans="4:7" ht="14.4" x14ac:dyDescent="0.3">
      <c r="D4942" s="262"/>
      <c r="G4942" s="262"/>
    </row>
    <row r="4943" spans="4:7" ht="14.4" x14ac:dyDescent="0.3">
      <c r="D4943" s="262"/>
      <c r="G4943" s="262"/>
    </row>
    <row r="4944" spans="4:7" ht="14.4" x14ac:dyDescent="0.3">
      <c r="D4944" s="262"/>
      <c r="G4944" s="262"/>
    </row>
    <row r="4945" spans="4:7" ht="14.4" x14ac:dyDescent="0.3">
      <c r="D4945" s="262"/>
      <c r="G4945" s="262"/>
    </row>
    <row r="4946" spans="4:7" ht="14.4" x14ac:dyDescent="0.3">
      <c r="D4946" s="262"/>
      <c r="G4946" s="262"/>
    </row>
    <row r="4947" spans="4:7" ht="14.4" x14ac:dyDescent="0.3">
      <c r="D4947" s="262"/>
      <c r="G4947" s="262"/>
    </row>
    <row r="4948" spans="4:7" ht="14.4" x14ac:dyDescent="0.3">
      <c r="D4948" s="262"/>
      <c r="G4948" s="262"/>
    </row>
    <row r="4949" spans="4:7" ht="14.4" x14ac:dyDescent="0.3">
      <c r="D4949" s="262"/>
      <c r="G4949" s="262"/>
    </row>
    <row r="4950" spans="4:7" ht="14.4" x14ac:dyDescent="0.3">
      <c r="D4950" s="262"/>
      <c r="G4950" s="262"/>
    </row>
    <row r="4951" spans="4:7" ht="14.4" x14ac:dyDescent="0.3">
      <c r="D4951" s="262"/>
      <c r="G4951" s="262"/>
    </row>
    <row r="4952" spans="4:7" ht="14.4" x14ac:dyDescent="0.3">
      <c r="D4952" s="262"/>
      <c r="G4952" s="262"/>
    </row>
    <row r="4953" spans="4:7" ht="14.4" x14ac:dyDescent="0.3">
      <c r="D4953" s="262"/>
      <c r="G4953" s="262"/>
    </row>
    <row r="4954" spans="4:7" ht="14.4" x14ac:dyDescent="0.3">
      <c r="D4954" s="262"/>
      <c r="G4954" s="262"/>
    </row>
    <row r="4955" spans="4:7" ht="14.4" x14ac:dyDescent="0.3">
      <c r="D4955" s="262"/>
      <c r="G4955" s="262"/>
    </row>
    <row r="4956" spans="4:7" ht="14.4" x14ac:dyDescent="0.3">
      <c r="D4956" s="262"/>
      <c r="G4956" s="262"/>
    </row>
    <row r="4957" spans="4:7" ht="14.4" x14ac:dyDescent="0.3">
      <c r="D4957" s="262"/>
      <c r="G4957" s="262"/>
    </row>
    <row r="4958" spans="4:7" ht="14.4" x14ac:dyDescent="0.3">
      <c r="D4958" s="262"/>
      <c r="G4958" s="262"/>
    </row>
    <row r="4959" spans="4:7" ht="14.4" x14ac:dyDescent="0.3">
      <c r="D4959" s="262"/>
      <c r="G4959" s="262"/>
    </row>
    <row r="4960" spans="4:7" ht="14.4" x14ac:dyDescent="0.3">
      <c r="D4960" s="262"/>
      <c r="G4960" s="262"/>
    </row>
    <row r="4961" spans="4:7" ht="14.4" x14ac:dyDescent="0.3">
      <c r="D4961" s="262"/>
      <c r="G4961" s="262"/>
    </row>
    <row r="4962" spans="4:7" ht="14.4" x14ac:dyDescent="0.3">
      <c r="D4962" s="262"/>
      <c r="G4962" s="262"/>
    </row>
    <row r="4963" spans="4:7" ht="14.4" x14ac:dyDescent="0.3">
      <c r="D4963" s="262"/>
      <c r="G4963" s="262"/>
    </row>
    <row r="4964" spans="4:7" ht="14.4" x14ac:dyDescent="0.3">
      <c r="D4964" s="262"/>
      <c r="G4964" s="262"/>
    </row>
    <row r="4965" spans="4:7" ht="14.4" x14ac:dyDescent="0.3">
      <c r="D4965" s="262"/>
      <c r="G4965" s="262"/>
    </row>
    <row r="4966" spans="4:7" ht="14.4" x14ac:dyDescent="0.3">
      <c r="D4966" s="262"/>
      <c r="G4966" s="262"/>
    </row>
    <row r="4967" spans="4:7" ht="14.4" x14ac:dyDescent="0.3">
      <c r="D4967" s="262"/>
      <c r="G4967" s="262"/>
    </row>
    <row r="4968" spans="4:7" ht="14.4" x14ac:dyDescent="0.3">
      <c r="D4968" s="262"/>
      <c r="G4968" s="262"/>
    </row>
    <row r="4969" spans="4:7" ht="14.4" x14ac:dyDescent="0.3">
      <c r="D4969" s="262"/>
      <c r="G4969" s="262"/>
    </row>
    <row r="4970" spans="4:7" ht="14.4" x14ac:dyDescent="0.3">
      <c r="D4970" s="262"/>
      <c r="G4970" s="262"/>
    </row>
    <row r="4971" spans="4:7" ht="14.4" x14ac:dyDescent="0.3">
      <c r="D4971" s="262"/>
      <c r="G4971" s="262"/>
    </row>
    <row r="4972" spans="4:7" ht="14.4" x14ac:dyDescent="0.3">
      <c r="D4972" s="262"/>
      <c r="G4972" s="262"/>
    </row>
    <row r="4973" spans="4:7" ht="14.4" x14ac:dyDescent="0.3">
      <c r="D4973" s="262"/>
      <c r="G4973" s="262"/>
    </row>
    <row r="4974" spans="4:7" ht="14.4" x14ac:dyDescent="0.3">
      <c r="D4974" s="262"/>
      <c r="G4974" s="262"/>
    </row>
    <row r="4975" spans="4:7" ht="14.4" x14ac:dyDescent="0.3">
      <c r="D4975" s="262"/>
      <c r="G4975" s="262"/>
    </row>
    <row r="4976" spans="4:7" ht="14.4" x14ac:dyDescent="0.3">
      <c r="D4976" s="262"/>
      <c r="G4976" s="262"/>
    </row>
    <row r="4977" spans="4:7" ht="14.4" x14ac:dyDescent="0.3">
      <c r="D4977" s="262"/>
      <c r="G4977" s="262"/>
    </row>
    <row r="4978" spans="4:7" ht="14.4" x14ac:dyDescent="0.3">
      <c r="D4978" s="262"/>
      <c r="G4978" s="262"/>
    </row>
    <row r="4979" spans="4:7" ht="14.4" x14ac:dyDescent="0.3">
      <c r="D4979" s="262"/>
      <c r="G4979" s="262"/>
    </row>
    <row r="4980" spans="4:7" ht="14.4" x14ac:dyDescent="0.3">
      <c r="D4980" s="262"/>
      <c r="G4980" s="262"/>
    </row>
    <row r="4981" spans="4:7" ht="14.4" x14ac:dyDescent="0.3">
      <c r="D4981" s="262"/>
      <c r="G4981" s="262"/>
    </row>
    <row r="4982" spans="4:7" ht="14.4" x14ac:dyDescent="0.3">
      <c r="D4982" s="262"/>
      <c r="G4982" s="262"/>
    </row>
    <row r="4983" spans="4:7" ht="14.4" x14ac:dyDescent="0.3">
      <c r="D4983" s="262"/>
      <c r="G4983" s="262"/>
    </row>
    <row r="4984" spans="4:7" ht="14.4" x14ac:dyDescent="0.3">
      <c r="D4984" s="262"/>
      <c r="G4984" s="262"/>
    </row>
    <row r="4985" spans="4:7" ht="14.4" x14ac:dyDescent="0.3">
      <c r="D4985" s="262"/>
      <c r="G4985" s="262"/>
    </row>
    <row r="4986" spans="4:7" ht="14.4" x14ac:dyDescent="0.3">
      <c r="D4986" s="262"/>
      <c r="G4986" s="262"/>
    </row>
    <row r="4987" spans="4:7" ht="14.4" x14ac:dyDescent="0.3">
      <c r="D4987" s="262"/>
      <c r="G4987" s="262"/>
    </row>
    <row r="4988" spans="4:7" ht="14.4" x14ac:dyDescent="0.3">
      <c r="D4988" s="262"/>
      <c r="G4988" s="262"/>
    </row>
    <row r="4989" spans="4:7" ht="14.4" x14ac:dyDescent="0.3">
      <c r="D4989" s="262"/>
      <c r="G4989" s="262"/>
    </row>
    <row r="4990" spans="4:7" ht="14.4" x14ac:dyDescent="0.3">
      <c r="D4990" s="262"/>
      <c r="G4990" s="262"/>
    </row>
    <row r="4991" spans="4:7" ht="14.4" x14ac:dyDescent="0.3">
      <c r="D4991" s="262"/>
      <c r="G4991" s="262"/>
    </row>
    <row r="4992" spans="4:7" ht="14.4" x14ac:dyDescent="0.3">
      <c r="D4992" s="262"/>
      <c r="G4992" s="262"/>
    </row>
    <row r="4993" spans="4:7" ht="14.4" x14ac:dyDescent="0.3">
      <c r="D4993" s="262"/>
      <c r="G4993" s="262"/>
    </row>
    <row r="4994" spans="4:7" ht="14.4" x14ac:dyDescent="0.3">
      <c r="D4994" s="262"/>
      <c r="G4994" s="262"/>
    </row>
    <row r="4995" spans="4:7" ht="14.4" x14ac:dyDescent="0.3">
      <c r="D4995" s="262"/>
      <c r="G4995" s="262"/>
    </row>
    <row r="4996" spans="4:7" ht="14.4" x14ac:dyDescent="0.3">
      <c r="D4996" s="262"/>
      <c r="G4996" s="262"/>
    </row>
    <row r="4997" spans="4:7" ht="14.4" x14ac:dyDescent="0.3">
      <c r="D4997" s="262"/>
      <c r="G4997" s="262"/>
    </row>
    <row r="4998" spans="4:7" ht="14.4" x14ac:dyDescent="0.3">
      <c r="D4998" s="262"/>
      <c r="G4998" s="262"/>
    </row>
    <row r="4999" spans="4:7" ht="14.4" x14ac:dyDescent="0.3">
      <c r="D4999" s="262"/>
      <c r="G4999" s="262"/>
    </row>
    <row r="5000" spans="4:7" ht="14.4" x14ac:dyDescent="0.3">
      <c r="D5000" s="262"/>
      <c r="G5000" s="262"/>
    </row>
    <row r="5001" spans="4:7" ht="14.4" x14ac:dyDescent="0.3">
      <c r="D5001" s="262"/>
      <c r="G5001" s="262"/>
    </row>
    <row r="5002" spans="4:7" ht="14.4" x14ac:dyDescent="0.3">
      <c r="D5002" s="262"/>
      <c r="G5002" s="262"/>
    </row>
    <row r="5003" spans="4:7" ht="14.4" x14ac:dyDescent="0.3">
      <c r="D5003" s="262"/>
      <c r="G5003" s="262"/>
    </row>
    <row r="5004" spans="4:7" ht="14.4" x14ac:dyDescent="0.3">
      <c r="D5004" s="262"/>
      <c r="G5004" s="262"/>
    </row>
    <row r="5005" spans="4:7" ht="14.4" x14ac:dyDescent="0.3">
      <c r="D5005" s="262"/>
      <c r="G5005" s="262"/>
    </row>
    <row r="5006" spans="4:7" ht="14.4" x14ac:dyDescent="0.3">
      <c r="D5006" s="262"/>
      <c r="G5006" s="262"/>
    </row>
    <row r="5007" spans="4:7" ht="14.4" x14ac:dyDescent="0.3">
      <c r="D5007" s="262"/>
      <c r="G5007" s="262"/>
    </row>
    <row r="5008" spans="4:7" ht="14.4" x14ac:dyDescent="0.3">
      <c r="D5008" s="262"/>
      <c r="G5008" s="262"/>
    </row>
    <row r="5009" spans="4:7" ht="14.4" x14ac:dyDescent="0.3">
      <c r="D5009" s="262"/>
      <c r="G5009" s="262"/>
    </row>
    <row r="5010" spans="4:7" ht="14.4" x14ac:dyDescent="0.3">
      <c r="D5010" s="262"/>
      <c r="G5010" s="262"/>
    </row>
    <row r="5011" spans="4:7" ht="14.4" x14ac:dyDescent="0.3">
      <c r="D5011" s="262"/>
      <c r="G5011" s="262"/>
    </row>
    <row r="5012" spans="4:7" ht="14.4" x14ac:dyDescent="0.3">
      <c r="D5012" s="262"/>
      <c r="G5012" s="262"/>
    </row>
    <row r="5013" spans="4:7" ht="14.4" x14ac:dyDescent="0.3">
      <c r="D5013" s="262"/>
      <c r="G5013" s="262"/>
    </row>
    <row r="5014" spans="4:7" ht="14.4" x14ac:dyDescent="0.3">
      <c r="D5014" s="262"/>
      <c r="G5014" s="262"/>
    </row>
    <row r="5015" spans="4:7" ht="14.4" x14ac:dyDescent="0.3">
      <c r="D5015" s="262"/>
      <c r="G5015" s="262"/>
    </row>
    <row r="5016" spans="4:7" ht="14.4" x14ac:dyDescent="0.3">
      <c r="D5016" s="262"/>
      <c r="G5016" s="262"/>
    </row>
    <row r="5017" spans="4:7" ht="14.4" x14ac:dyDescent="0.3">
      <c r="D5017" s="262"/>
      <c r="G5017" s="262"/>
    </row>
    <row r="5018" spans="4:7" ht="14.4" x14ac:dyDescent="0.3">
      <c r="D5018" s="262"/>
      <c r="G5018" s="262"/>
    </row>
    <row r="5019" spans="4:7" ht="14.4" x14ac:dyDescent="0.3">
      <c r="D5019" s="262"/>
      <c r="G5019" s="262"/>
    </row>
    <row r="5020" spans="4:7" ht="14.4" x14ac:dyDescent="0.3">
      <c r="D5020" s="262"/>
      <c r="G5020" s="262"/>
    </row>
    <row r="5021" spans="4:7" ht="14.4" x14ac:dyDescent="0.3">
      <c r="D5021" s="262"/>
      <c r="G5021" s="262"/>
    </row>
    <row r="5022" spans="4:7" ht="14.4" x14ac:dyDescent="0.3">
      <c r="D5022" s="262"/>
      <c r="G5022" s="262"/>
    </row>
    <row r="5023" spans="4:7" ht="14.4" x14ac:dyDescent="0.3">
      <c r="D5023" s="262"/>
      <c r="G5023" s="262"/>
    </row>
    <row r="5024" spans="4:7" ht="14.4" x14ac:dyDescent="0.3">
      <c r="D5024" s="262"/>
      <c r="G5024" s="262"/>
    </row>
    <row r="5025" spans="4:7" ht="14.4" x14ac:dyDescent="0.3">
      <c r="D5025" s="262"/>
      <c r="G5025" s="262"/>
    </row>
    <row r="5026" spans="4:7" ht="14.4" x14ac:dyDescent="0.3">
      <c r="D5026" s="262"/>
      <c r="G5026" s="262"/>
    </row>
    <row r="5027" spans="4:7" ht="14.4" x14ac:dyDescent="0.3">
      <c r="D5027" s="262"/>
      <c r="G5027" s="262"/>
    </row>
    <row r="5028" spans="4:7" ht="14.4" x14ac:dyDescent="0.3">
      <c r="D5028" s="262"/>
      <c r="G5028" s="262"/>
    </row>
    <row r="5029" spans="4:7" ht="14.4" x14ac:dyDescent="0.3">
      <c r="D5029" s="262"/>
      <c r="G5029" s="262"/>
    </row>
    <row r="5030" spans="4:7" ht="14.4" x14ac:dyDescent="0.3">
      <c r="D5030" s="262"/>
      <c r="G5030" s="262"/>
    </row>
    <row r="5031" spans="4:7" ht="14.4" x14ac:dyDescent="0.3">
      <c r="D5031" s="262"/>
      <c r="G5031" s="262"/>
    </row>
    <row r="5032" spans="4:7" ht="14.4" x14ac:dyDescent="0.3">
      <c r="D5032" s="262"/>
      <c r="G5032" s="262"/>
    </row>
    <row r="5033" spans="4:7" ht="14.4" x14ac:dyDescent="0.3">
      <c r="D5033" s="262"/>
      <c r="G5033" s="262"/>
    </row>
    <row r="5034" spans="4:7" ht="14.4" x14ac:dyDescent="0.3">
      <c r="D5034" s="262"/>
      <c r="G5034" s="262"/>
    </row>
    <row r="5035" spans="4:7" ht="14.4" x14ac:dyDescent="0.3">
      <c r="D5035" s="262"/>
      <c r="G5035" s="262"/>
    </row>
    <row r="5036" spans="4:7" ht="14.4" x14ac:dyDescent="0.3">
      <c r="D5036" s="262"/>
      <c r="G5036" s="262"/>
    </row>
    <row r="5037" spans="4:7" ht="14.4" x14ac:dyDescent="0.3">
      <c r="D5037" s="262"/>
      <c r="G5037" s="262"/>
    </row>
    <row r="5038" spans="4:7" ht="14.4" x14ac:dyDescent="0.3">
      <c r="D5038" s="262"/>
      <c r="G5038" s="262"/>
    </row>
    <row r="5039" spans="4:7" ht="14.4" x14ac:dyDescent="0.3">
      <c r="D5039" s="262"/>
      <c r="G5039" s="262"/>
    </row>
    <row r="5040" spans="4:7" ht="14.4" x14ac:dyDescent="0.3">
      <c r="D5040" s="262"/>
      <c r="G5040" s="262"/>
    </row>
    <row r="5041" spans="4:7" ht="14.4" x14ac:dyDescent="0.3">
      <c r="D5041" s="262"/>
      <c r="G5041" s="262"/>
    </row>
    <row r="5042" spans="4:7" ht="14.4" x14ac:dyDescent="0.3">
      <c r="D5042" s="262"/>
      <c r="G5042" s="262"/>
    </row>
    <row r="5043" spans="4:7" ht="14.4" x14ac:dyDescent="0.3">
      <c r="D5043" s="262"/>
      <c r="G5043" s="262"/>
    </row>
    <row r="5044" spans="4:7" ht="14.4" x14ac:dyDescent="0.3">
      <c r="D5044" s="262"/>
      <c r="G5044" s="262"/>
    </row>
    <row r="5045" spans="4:7" ht="14.4" x14ac:dyDescent="0.3">
      <c r="D5045" s="262"/>
      <c r="G5045" s="262"/>
    </row>
    <row r="5046" spans="4:7" ht="14.4" x14ac:dyDescent="0.3">
      <c r="D5046" s="262"/>
      <c r="G5046" s="262"/>
    </row>
    <row r="5047" spans="4:7" ht="14.4" x14ac:dyDescent="0.3">
      <c r="D5047" s="262"/>
      <c r="G5047" s="262"/>
    </row>
    <row r="5048" spans="4:7" ht="14.4" x14ac:dyDescent="0.3">
      <c r="D5048" s="262"/>
      <c r="G5048" s="262"/>
    </row>
    <row r="5049" spans="4:7" ht="14.4" x14ac:dyDescent="0.3">
      <c r="D5049" s="262"/>
      <c r="G5049" s="262"/>
    </row>
    <row r="5050" spans="4:7" ht="14.4" x14ac:dyDescent="0.3">
      <c r="D5050" s="262"/>
      <c r="G5050" s="262"/>
    </row>
    <row r="5051" spans="4:7" ht="14.4" x14ac:dyDescent="0.3">
      <c r="D5051" s="262"/>
      <c r="G5051" s="262"/>
    </row>
    <row r="5052" spans="4:7" ht="14.4" x14ac:dyDescent="0.3">
      <c r="D5052" s="262"/>
      <c r="G5052" s="262"/>
    </row>
    <row r="5053" spans="4:7" ht="14.4" x14ac:dyDescent="0.3">
      <c r="D5053" s="262"/>
      <c r="G5053" s="262"/>
    </row>
    <row r="5054" spans="4:7" ht="14.4" x14ac:dyDescent="0.3">
      <c r="D5054" s="262"/>
      <c r="G5054" s="262"/>
    </row>
    <row r="5055" spans="4:7" ht="14.4" x14ac:dyDescent="0.3">
      <c r="D5055" s="262"/>
      <c r="G5055" s="262"/>
    </row>
    <row r="5056" spans="4:7" ht="14.4" x14ac:dyDescent="0.3">
      <c r="D5056" s="262"/>
      <c r="G5056" s="262"/>
    </row>
    <row r="5057" spans="4:7" ht="14.4" x14ac:dyDescent="0.3">
      <c r="D5057" s="262"/>
      <c r="G5057" s="262"/>
    </row>
    <row r="5058" spans="4:7" ht="14.4" x14ac:dyDescent="0.3">
      <c r="D5058" s="262"/>
      <c r="G5058" s="262"/>
    </row>
    <row r="5059" spans="4:7" ht="14.4" x14ac:dyDescent="0.3">
      <c r="D5059" s="262"/>
      <c r="G5059" s="262"/>
    </row>
    <row r="5060" spans="4:7" ht="14.4" x14ac:dyDescent="0.3">
      <c r="D5060" s="262"/>
      <c r="G5060" s="262"/>
    </row>
    <row r="5061" spans="4:7" ht="14.4" x14ac:dyDescent="0.3">
      <c r="D5061" s="262"/>
      <c r="G5061" s="262"/>
    </row>
    <row r="5062" spans="4:7" ht="14.4" x14ac:dyDescent="0.3">
      <c r="D5062" s="262"/>
      <c r="G5062" s="262"/>
    </row>
    <row r="5063" spans="4:7" ht="14.4" x14ac:dyDescent="0.3">
      <c r="D5063" s="262"/>
      <c r="G5063" s="262"/>
    </row>
    <row r="5064" spans="4:7" ht="14.4" x14ac:dyDescent="0.3">
      <c r="D5064" s="262"/>
      <c r="G5064" s="262"/>
    </row>
    <row r="5065" spans="4:7" ht="14.4" x14ac:dyDescent="0.3">
      <c r="D5065" s="262"/>
      <c r="G5065" s="262"/>
    </row>
    <row r="5066" spans="4:7" ht="14.4" x14ac:dyDescent="0.3">
      <c r="D5066" s="262"/>
      <c r="G5066" s="262"/>
    </row>
    <row r="5067" spans="4:7" ht="14.4" x14ac:dyDescent="0.3">
      <c r="D5067" s="262"/>
      <c r="G5067" s="262"/>
    </row>
    <row r="5068" spans="4:7" ht="14.4" x14ac:dyDescent="0.3">
      <c r="D5068" s="262"/>
      <c r="G5068" s="262"/>
    </row>
    <row r="5069" spans="4:7" ht="14.4" x14ac:dyDescent="0.3">
      <c r="D5069" s="262"/>
      <c r="G5069" s="262"/>
    </row>
    <row r="5070" spans="4:7" ht="14.4" x14ac:dyDescent="0.3">
      <c r="D5070" s="262"/>
      <c r="G5070" s="262"/>
    </row>
    <row r="5071" spans="4:7" ht="14.4" x14ac:dyDescent="0.3">
      <c r="D5071" s="262"/>
      <c r="G5071" s="262"/>
    </row>
    <row r="5072" spans="4:7" ht="14.4" x14ac:dyDescent="0.3">
      <c r="D5072" s="262"/>
      <c r="G5072" s="262"/>
    </row>
    <row r="5073" spans="4:7" ht="14.4" x14ac:dyDescent="0.3">
      <c r="D5073" s="262"/>
      <c r="G5073" s="262"/>
    </row>
    <row r="5074" spans="4:7" ht="14.4" x14ac:dyDescent="0.3">
      <c r="D5074" s="262"/>
      <c r="G5074" s="262"/>
    </row>
    <row r="5075" spans="4:7" ht="14.4" x14ac:dyDescent="0.3">
      <c r="D5075" s="262"/>
      <c r="G5075" s="262"/>
    </row>
    <row r="5076" spans="4:7" ht="14.4" x14ac:dyDescent="0.3">
      <c r="D5076" s="262"/>
      <c r="G5076" s="262"/>
    </row>
    <row r="5077" spans="4:7" ht="14.4" x14ac:dyDescent="0.3">
      <c r="D5077" s="262"/>
      <c r="G5077" s="262"/>
    </row>
    <row r="5078" spans="4:7" ht="14.4" x14ac:dyDescent="0.3">
      <c r="D5078" s="262"/>
      <c r="G5078" s="262"/>
    </row>
    <row r="5079" spans="4:7" ht="14.4" x14ac:dyDescent="0.3">
      <c r="D5079" s="262"/>
      <c r="G5079" s="262"/>
    </row>
    <row r="5080" spans="4:7" ht="14.4" x14ac:dyDescent="0.3">
      <c r="D5080" s="262"/>
      <c r="G5080" s="262"/>
    </row>
    <row r="5081" spans="4:7" ht="14.4" x14ac:dyDescent="0.3">
      <c r="D5081" s="262"/>
      <c r="G5081" s="262"/>
    </row>
    <row r="5082" spans="4:7" ht="14.4" x14ac:dyDescent="0.3">
      <c r="D5082" s="262"/>
      <c r="G5082" s="262"/>
    </row>
    <row r="5083" spans="4:7" ht="14.4" x14ac:dyDescent="0.3">
      <c r="D5083" s="262"/>
      <c r="G5083" s="262"/>
    </row>
    <row r="5084" spans="4:7" ht="14.4" x14ac:dyDescent="0.3">
      <c r="D5084" s="262"/>
      <c r="G5084" s="262"/>
    </row>
    <row r="5085" spans="4:7" ht="14.4" x14ac:dyDescent="0.3">
      <c r="D5085" s="262"/>
      <c r="G5085" s="262"/>
    </row>
    <row r="5086" spans="4:7" ht="14.4" x14ac:dyDescent="0.3">
      <c r="D5086" s="262"/>
      <c r="G5086" s="262"/>
    </row>
    <row r="5087" spans="4:7" ht="14.4" x14ac:dyDescent="0.3">
      <c r="D5087" s="262"/>
      <c r="G5087" s="262"/>
    </row>
    <row r="5088" spans="4:7" ht="14.4" x14ac:dyDescent="0.3">
      <c r="D5088" s="262"/>
      <c r="G5088" s="262"/>
    </row>
    <row r="5089" spans="4:7" ht="14.4" x14ac:dyDescent="0.3">
      <c r="D5089" s="262"/>
      <c r="G5089" s="262"/>
    </row>
    <row r="5090" spans="4:7" ht="14.4" x14ac:dyDescent="0.3">
      <c r="D5090" s="262"/>
      <c r="G5090" s="262"/>
    </row>
    <row r="5091" spans="4:7" ht="14.4" x14ac:dyDescent="0.3">
      <c r="D5091" s="262"/>
      <c r="G5091" s="262"/>
    </row>
    <row r="5092" spans="4:7" ht="14.4" x14ac:dyDescent="0.3">
      <c r="D5092" s="262"/>
      <c r="G5092" s="262"/>
    </row>
    <row r="5093" spans="4:7" ht="14.4" x14ac:dyDescent="0.3">
      <c r="D5093" s="262"/>
      <c r="G5093" s="262"/>
    </row>
    <row r="5094" spans="4:7" ht="14.4" x14ac:dyDescent="0.3">
      <c r="D5094" s="262"/>
      <c r="G5094" s="262"/>
    </row>
    <row r="5095" spans="4:7" ht="14.4" x14ac:dyDescent="0.3">
      <c r="D5095" s="262"/>
      <c r="G5095" s="262"/>
    </row>
    <row r="5096" spans="4:7" ht="14.4" x14ac:dyDescent="0.3">
      <c r="D5096" s="262"/>
      <c r="G5096" s="262"/>
    </row>
    <row r="5097" spans="4:7" ht="14.4" x14ac:dyDescent="0.3">
      <c r="D5097" s="262"/>
      <c r="G5097" s="262"/>
    </row>
    <row r="5098" spans="4:7" ht="14.4" x14ac:dyDescent="0.3">
      <c r="D5098" s="262"/>
      <c r="G5098" s="262"/>
    </row>
    <row r="5099" spans="4:7" ht="14.4" x14ac:dyDescent="0.3">
      <c r="D5099" s="262"/>
      <c r="G5099" s="262"/>
    </row>
    <row r="5100" spans="4:7" ht="14.4" x14ac:dyDescent="0.3">
      <c r="D5100" s="262"/>
      <c r="G5100" s="262"/>
    </row>
    <row r="5101" spans="4:7" ht="14.4" x14ac:dyDescent="0.3">
      <c r="D5101" s="262"/>
      <c r="G5101" s="262"/>
    </row>
    <row r="5102" spans="4:7" ht="14.4" x14ac:dyDescent="0.3">
      <c r="D5102" s="262"/>
      <c r="G5102" s="262"/>
    </row>
    <row r="5103" spans="4:7" ht="14.4" x14ac:dyDescent="0.3">
      <c r="D5103" s="262"/>
      <c r="G5103" s="262"/>
    </row>
    <row r="5104" spans="4:7" ht="14.4" x14ac:dyDescent="0.3">
      <c r="D5104" s="262"/>
      <c r="G5104" s="262"/>
    </row>
    <row r="5105" spans="4:7" ht="14.4" x14ac:dyDescent="0.3">
      <c r="D5105" s="262"/>
      <c r="G5105" s="262"/>
    </row>
    <row r="5106" spans="4:7" ht="14.4" x14ac:dyDescent="0.3">
      <c r="D5106" s="262"/>
      <c r="G5106" s="262"/>
    </row>
    <row r="5107" spans="4:7" ht="14.4" x14ac:dyDescent="0.3">
      <c r="D5107" s="262"/>
      <c r="G5107" s="262"/>
    </row>
    <row r="5108" spans="4:7" ht="14.4" x14ac:dyDescent="0.3">
      <c r="D5108" s="262"/>
      <c r="G5108" s="262"/>
    </row>
    <row r="5109" spans="4:7" ht="14.4" x14ac:dyDescent="0.3">
      <c r="D5109" s="262"/>
      <c r="G5109" s="262"/>
    </row>
    <row r="5110" spans="4:7" ht="14.4" x14ac:dyDescent="0.3">
      <c r="D5110" s="262"/>
      <c r="G5110" s="262"/>
    </row>
    <row r="5111" spans="4:7" ht="14.4" x14ac:dyDescent="0.3">
      <c r="D5111" s="262"/>
      <c r="G5111" s="262"/>
    </row>
    <row r="5112" spans="4:7" ht="14.4" x14ac:dyDescent="0.3">
      <c r="D5112" s="262"/>
      <c r="G5112" s="262"/>
    </row>
    <row r="5113" spans="4:7" ht="14.4" x14ac:dyDescent="0.3">
      <c r="D5113" s="262"/>
      <c r="G5113" s="262"/>
    </row>
    <row r="5114" spans="4:7" ht="14.4" x14ac:dyDescent="0.3">
      <c r="D5114" s="262"/>
      <c r="G5114" s="262"/>
    </row>
    <row r="5115" spans="4:7" ht="14.4" x14ac:dyDescent="0.3">
      <c r="D5115" s="262"/>
      <c r="G5115" s="262"/>
    </row>
    <row r="5116" spans="4:7" ht="14.4" x14ac:dyDescent="0.3">
      <c r="D5116" s="262"/>
      <c r="G5116" s="262"/>
    </row>
    <row r="5117" spans="4:7" ht="14.4" x14ac:dyDescent="0.3">
      <c r="D5117" s="262"/>
      <c r="G5117" s="262"/>
    </row>
    <row r="5118" spans="4:7" ht="14.4" x14ac:dyDescent="0.3">
      <c r="D5118" s="262"/>
      <c r="G5118" s="262"/>
    </row>
    <row r="5119" spans="4:7" ht="14.4" x14ac:dyDescent="0.3">
      <c r="D5119" s="262"/>
      <c r="G5119" s="262"/>
    </row>
    <row r="5120" spans="4:7" ht="14.4" x14ac:dyDescent="0.3">
      <c r="D5120" s="262"/>
      <c r="G5120" s="262"/>
    </row>
    <row r="5121" spans="4:7" ht="14.4" x14ac:dyDescent="0.3">
      <c r="D5121" s="262"/>
      <c r="G5121" s="262"/>
    </row>
    <row r="5122" spans="4:7" ht="14.4" x14ac:dyDescent="0.3">
      <c r="D5122" s="262"/>
      <c r="G5122" s="262"/>
    </row>
    <row r="5123" spans="4:7" ht="14.4" x14ac:dyDescent="0.3">
      <c r="D5123" s="262"/>
      <c r="G5123" s="262"/>
    </row>
    <row r="5124" spans="4:7" ht="14.4" x14ac:dyDescent="0.3">
      <c r="D5124" s="262"/>
      <c r="G5124" s="262"/>
    </row>
    <row r="5125" spans="4:7" ht="14.4" x14ac:dyDescent="0.3">
      <c r="D5125" s="262"/>
      <c r="G5125" s="262"/>
    </row>
    <row r="5126" spans="4:7" ht="14.4" x14ac:dyDescent="0.3">
      <c r="D5126" s="262"/>
      <c r="G5126" s="262"/>
    </row>
    <row r="5127" spans="4:7" ht="14.4" x14ac:dyDescent="0.3">
      <c r="D5127" s="262"/>
      <c r="G5127" s="262"/>
    </row>
    <row r="5128" spans="4:7" ht="14.4" x14ac:dyDescent="0.3">
      <c r="D5128" s="262"/>
      <c r="G5128" s="262"/>
    </row>
    <row r="5129" spans="4:7" ht="14.4" x14ac:dyDescent="0.3">
      <c r="D5129" s="262"/>
      <c r="G5129" s="262"/>
    </row>
    <row r="5130" spans="4:7" ht="14.4" x14ac:dyDescent="0.3">
      <c r="D5130" s="262"/>
      <c r="G5130" s="262"/>
    </row>
    <row r="5131" spans="4:7" ht="14.4" x14ac:dyDescent="0.3">
      <c r="D5131" s="262"/>
      <c r="G5131" s="262"/>
    </row>
    <row r="5132" spans="4:7" ht="14.4" x14ac:dyDescent="0.3">
      <c r="D5132" s="262"/>
      <c r="G5132" s="262"/>
    </row>
    <row r="5133" spans="4:7" ht="14.4" x14ac:dyDescent="0.3">
      <c r="D5133" s="262"/>
      <c r="G5133" s="262"/>
    </row>
    <row r="5134" spans="4:7" ht="14.4" x14ac:dyDescent="0.3">
      <c r="D5134" s="262"/>
      <c r="G5134" s="262"/>
    </row>
    <row r="5135" spans="4:7" ht="14.4" x14ac:dyDescent="0.3">
      <c r="D5135" s="262"/>
      <c r="G5135" s="262"/>
    </row>
    <row r="5136" spans="4:7" ht="14.4" x14ac:dyDescent="0.3">
      <c r="D5136" s="262"/>
      <c r="G5136" s="262"/>
    </row>
    <row r="5137" spans="4:7" ht="14.4" x14ac:dyDescent="0.3">
      <c r="D5137" s="262"/>
      <c r="G5137" s="262"/>
    </row>
    <row r="5138" spans="4:7" ht="14.4" x14ac:dyDescent="0.3">
      <c r="D5138" s="262"/>
      <c r="G5138" s="262"/>
    </row>
    <row r="5139" spans="4:7" ht="14.4" x14ac:dyDescent="0.3">
      <c r="D5139" s="262"/>
      <c r="G5139" s="262"/>
    </row>
    <row r="5140" spans="4:7" ht="14.4" x14ac:dyDescent="0.3">
      <c r="D5140" s="262"/>
      <c r="G5140" s="262"/>
    </row>
    <row r="5141" spans="4:7" ht="14.4" x14ac:dyDescent="0.3">
      <c r="D5141" s="262"/>
      <c r="G5141" s="262"/>
    </row>
    <row r="5142" spans="4:7" ht="14.4" x14ac:dyDescent="0.3">
      <c r="D5142" s="262"/>
      <c r="G5142" s="262"/>
    </row>
    <row r="5143" spans="4:7" ht="14.4" x14ac:dyDescent="0.3">
      <c r="D5143" s="262"/>
      <c r="G5143" s="262"/>
    </row>
    <row r="5144" spans="4:7" ht="14.4" x14ac:dyDescent="0.3">
      <c r="D5144" s="262"/>
      <c r="G5144" s="262"/>
    </row>
    <row r="5145" spans="4:7" ht="14.4" x14ac:dyDescent="0.3">
      <c r="D5145" s="262"/>
      <c r="G5145" s="262"/>
    </row>
    <row r="5146" spans="4:7" ht="14.4" x14ac:dyDescent="0.3">
      <c r="D5146" s="262"/>
      <c r="G5146" s="262"/>
    </row>
    <row r="5147" spans="4:7" ht="14.4" x14ac:dyDescent="0.3">
      <c r="D5147" s="262"/>
      <c r="G5147" s="262"/>
    </row>
    <row r="5148" spans="4:7" ht="14.4" x14ac:dyDescent="0.3">
      <c r="D5148" s="262"/>
      <c r="G5148" s="262"/>
    </row>
    <row r="5149" spans="4:7" ht="14.4" x14ac:dyDescent="0.3">
      <c r="D5149" s="262"/>
      <c r="G5149" s="262"/>
    </row>
    <row r="5150" spans="4:7" ht="14.4" x14ac:dyDescent="0.3">
      <c r="D5150" s="262"/>
      <c r="G5150" s="262"/>
    </row>
    <row r="5151" spans="4:7" ht="14.4" x14ac:dyDescent="0.3">
      <c r="D5151" s="262"/>
      <c r="G5151" s="262"/>
    </row>
    <row r="5152" spans="4:7" ht="14.4" x14ac:dyDescent="0.3">
      <c r="D5152" s="262"/>
      <c r="G5152" s="262"/>
    </row>
    <row r="5153" spans="4:7" ht="14.4" x14ac:dyDescent="0.3">
      <c r="D5153" s="262"/>
      <c r="G5153" s="262"/>
    </row>
    <row r="5154" spans="4:7" ht="14.4" x14ac:dyDescent="0.3">
      <c r="D5154" s="262"/>
      <c r="G5154" s="262"/>
    </row>
    <row r="5155" spans="4:7" ht="14.4" x14ac:dyDescent="0.3">
      <c r="D5155" s="262"/>
      <c r="G5155" s="262"/>
    </row>
    <row r="5156" spans="4:7" ht="14.4" x14ac:dyDescent="0.3">
      <c r="D5156" s="262"/>
      <c r="G5156" s="262"/>
    </row>
    <row r="5157" spans="4:7" ht="14.4" x14ac:dyDescent="0.3">
      <c r="D5157" s="262"/>
      <c r="G5157" s="262"/>
    </row>
    <row r="5158" spans="4:7" ht="14.4" x14ac:dyDescent="0.3">
      <c r="D5158" s="262"/>
      <c r="G5158" s="262"/>
    </row>
    <row r="5159" spans="4:7" ht="14.4" x14ac:dyDescent="0.3">
      <c r="D5159" s="262"/>
      <c r="G5159" s="262"/>
    </row>
    <row r="5160" spans="4:7" ht="14.4" x14ac:dyDescent="0.3">
      <c r="D5160" s="262"/>
      <c r="G5160" s="262"/>
    </row>
    <row r="5161" spans="4:7" ht="14.4" x14ac:dyDescent="0.3">
      <c r="D5161" s="262"/>
      <c r="G5161" s="262"/>
    </row>
    <row r="5162" spans="4:7" ht="14.4" x14ac:dyDescent="0.3">
      <c r="D5162" s="262"/>
      <c r="G5162" s="262"/>
    </row>
    <row r="5163" spans="4:7" ht="14.4" x14ac:dyDescent="0.3">
      <c r="D5163" s="262"/>
      <c r="G5163" s="262"/>
    </row>
    <row r="5164" spans="4:7" ht="14.4" x14ac:dyDescent="0.3">
      <c r="D5164" s="262"/>
      <c r="G5164" s="262"/>
    </row>
    <row r="5165" spans="4:7" ht="14.4" x14ac:dyDescent="0.3">
      <c r="D5165" s="262"/>
      <c r="G5165" s="262"/>
    </row>
    <row r="5166" spans="4:7" ht="14.4" x14ac:dyDescent="0.3">
      <c r="D5166" s="262"/>
      <c r="G5166" s="262"/>
    </row>
    <row r="5167" spans="4:7" ht="14.4" x14ac:dyDescent="0.3">
      <c r="D5167" s="262"/>
      <c r="G5167" s="262"/>
    </row>
    <row r="5168" spans="4:7" ht="14.4" x14ac:dyDescent="0.3">
      <c r="D5168" s="262"/>
      <c r="G5168" s="262"/>
    </row>
    <row r="5169" spans="4:7" ht="14.4" x14ac:dyDescent="0.3">
      <c r="D5169" s="262"/>
      <c r="G5169" s="262"/>
    </row>
    <row r="5170" spans="4:7" ht="14.4" x14ac:dyDescent="0.3">
      <c r="D5170" s="262"/>
      <c r="G5170" s="262"/>
    </row>
    <row r="5171" spans="4:7" ht="14.4" x14ac:dyDescent="0.3">
      <c r="D5171" s="262"/>
      <c r="G5171" s="262"/>
    </row>
    <row r="5172" spans="4:7" ht="14.4" x14ac:dyDescent="0.3">
      <c r="D5172" s="262"/>
      <c r="G5172" s="262"/>
    </row>
    <row r="5173" spans="4:7" ht="14.4" x14ac:dyDescent="0.3">
      <c r="D5173" s="262"/>
      <c r="G5173" s="262"/>
    </row>
    <row r="5174" spans="4:7" ht="14.4" x14ac:dyDescent="0.3">
      <c r="D5174" s="262"/>
      <c r="G5174" s="262"/>
    </row>
    <row r="5175" spans="4:7" ht="14.4" x14ac:dyDescent="0.3">
      <c r="D5175" s="262"/>
      <c r="G5175" s="262"/>
    </row>
    <row r="5176" spans="4:7" ht="14.4" x14ac:dyDescent="0.3">
      <c r="D5176" s="262"/>
      <c r="G5176" s="262"/>
    </row>
    <row r="5177" spans="4:7" ht="14.4" x14ac:dyDescent="0.3">
      <c r="D5177" s="262"/>
      <c r="G5177" s="262"/>
    </row>
    <row r="5178" spans="4:7" ht="14.4" x14ac:dyDescent="0.3">
      <c r="D5178" s="262"/>
      <c r="G5178" s="262"/>
    </row>
    <row r="5179" spans="4:7" ht="14.4" x14ac:dyDescent="0.3">
      <c r="D5179" s="262"/>
      <c r="G5179" s="262"/>
    </row>
    <row r="5180" spans="4:7" ht="14.4" x14ac:dyDescent="0.3">
      <c r="D5180" s="262"/>
      <c r="G5180" s="262"/>
    </row>
    <row r="5181" spans="4:7" ht="14.4" x14ac:dyDescent="0.3">
      <c r="D5181" s="262"/>
      <c r="G5181" s="262"/>
    </row>
    <row r="5182" spans="4:7" ht="14.4" x14ac:dyDescent="0.3">
      <c r="D5182" s="262"/>
      <c r="G5182" s="262"/>
    </row>
    <row r="5183" spans="4:7" ht="14.4" x14ac:dyDescent="0.3">
      <c r="D5183" s="262"/>
      <c r="G5183" s="262"/>
    </row>
    <row r="5184" spans="4:7" ht="14.4" x14ac:dyDescent="0.3">
      <c r="D5184" s="262"/>
      <c r="G5184" s="262"/>
    </row>
    <row r="5185" spans="4:7" ht="14.4" x14ac:dyDescent="0.3">
      <c r="D5185" s="262"/>
      <c r="G5185" s="262"/>
    </row>
    <row r="5186" spans="4:7" ht="14.4" x14ac:dyDescent="0.3">
      <c r="D5186" s="262"/>
      <c r="G5186" s="262"/>
    </row>
    <row r="5187" spans="4:7" ht="14.4" x14ac:dyDescent="0.3">
      <c r="D5187" s="262"/>
      <c r="G5187" s="262"/>
    </row>
    <row r="5188" spans="4:7" ht="14.4" x14ac:dyDescent="0.3">
      <c r="D5188" s="262"/>
      <c r="G5188" s="262"/>
    </row>
    <row r="5189" spans="4:7" ht="14.4" x14ac:dyDescent="0.3">
      <c r="D5189" s="262"/>
      <c r="G5189" s="262"/>
    </row>
    <row r="5190" spans="4:7" ht="14.4" x14ac:dyDescent="0.3">
      <c r="D5190" s="262"/>
      <c r="G5190" s="262"/>
    </row>
    <row r="5191" spans="4:7" ht="14.4" x14ac:dyDescent="0.3">
      <c r="D5191" s="262"/>
      <c r="G5191" s="262"/>
    </row>
    <row r="5192" spans="4:7" ht="14.4" x14ac:dyDescent="0.3">
      <c r="D5192" s="262"/>
      <c r="G5192" s="262"/>
    </row>
    <row r="5193" spans="4:7" ht="14.4" x14ac:dyDescent="0.3">
      <c r="D5193" s="262"/>
      <c r="G5193" s="262"/>
    </row>
    <row r="5194" spans="4:7" ht="14.4" x14ac:dyDescent="0.3">
      <c r="D5194" s="262"/>
      <c r="G5194" s="262"/>
    </row>
    <row r="5195" spans="4:7" ht="14.4" x14ac:dyDescent="0.3">
      <c r="D5195" s="262"/>
      <c r="G5195" s="262"/>
    </row>
    <row r="5196" spans="4:7" ht="14.4" x14ac:dyDescent="0.3">
      <c r="D5196" s="262"/>
      <c r="G5196" s="262"/>
    </row>
    <row r="5197" spans="4:7" ht="14.4" x14ac:dyDescent="0.3">
      <c r="D5197" s="262"/>
      <c r="G5197" s="262"/>
    </row>
    <row r="5198" spans="4:7" ht="14.4" x14ac:dyDescent="0.3">
      <c r="D5198" s="262"/>
      <c r="G5198" s="262"/>
    </row>
    <row r="5199" spans="4:7" ht="14.4" x14ac:dyDescent="0.3">
      <c r="D5199" s="262"/>
      <c r="G5199" s="262"/>
    </row>
    <row r="5200" spans="4:7" ht="14.4" x14ac:dyDescent="0.3">
      <c r="D5200" s="262"/>
      <c r="G5200" s="262"/>
    </row>
    <row r="5201" spans="4:7" ht="14.4" x14ac:dyDescent="0.3">
      <c r="D5201" s="262"/>
      <c r="G5201" s="262"/>
    </row>
    <row r="5202" spans="4:7" ht="14.4" x14ac:dyDescent="0.3">
      <c r="D5202" s="262"/>
      <c r="G5202" s="262"/>
    </row>
    <row r="5203" spans="4:7" ht="14.4" x14ac:dyDescent="0.3">
      <c r="D5203" s="262"/>
      <c r="G5203" s="262"/>
    </row>
    <row r="5204" spans="4:7" ht="14.4" x14ac:dyDescent="0.3">
      <c r="D5204" s="262"/>
      <c r="G5204" s="262"/>
    </row>
    <row r="5205" spans="4:7" ht="14.4" x14ac:dyDescent="0.3">
      <c r="D5205" s="262"/>
      <c r="G5205" s="262"/>
    </row>
    <row r="5206" spans="4:7" ht="14.4" x14ac:dyDescent="0.3">
      <c r="D5206" s="262"/>
      <c r="G5206" s="262"/>
    </row>
    <row r="5207" spans="4:7" ht="14.4" x14ac:dyDescent="0.3">
      <c r="D5207" s="262"/>
      <c r="G5207" s="262"/>
    </row>
    <row r="5208" spans="4:7" ht="14.4" x14ac:dyDescent="0.3">
      <c r="D5208" s="262"/>
      <c r="G5208" s="262"/>
    </row>
    <row r="5209" spans="4:7" ht="14.4" x14ac:dyDescent="0.3">
      <c r="D5209" s="262"/>
      <c r="G5209" s="262"/>
    </row>
    <row r="5210" spans="4:7" ht="14.4" x14ac:dyDescent="0.3">
      <c r="D5210" s="262"/>
      <c r="G5210" s="262"/>
    </row>
    <row r="5211" spans="4:7" ht="14.4" x14ac:dyDescent="0.3">
      <c r="D5211" s="262"/>
      <c r="G5211" s="262"/>
    </row>
    <row r="5212" spans="4:7" ht="14.4" x14ac:dyDescent="0.3">
      <c r="D5212" s="262"/>
      <c r="G5212" s="262"/>
    </row>
    <row r="5213" spans="4:7" ht="14.4" x14ac:dyDescent="0.3">
      <c r="D5213" s="262"/>
      <c r="G5213" s="262"/>
    </row>
    <row r="5214" spans="4:7" ht="14.4" x14ac:dyDescent="0.3">
      <c r="D5214" s="262"/>
      <c r="G5214" s="262"/>
    </row>
    <row r="5215" spans="4:7" ht="14.4" x14ac:dyDescent="0.3">
      <c r="D5215" s="262"/>
      <c r="G5215" s="262"/>
    </row>
    <row r="5216" spans="4:7" ht="14.4" x14ac:dyDescent="0.3">
      <c r="D5216" s="262"/>
      <c r="G5216" s="262"/>
    </row>
    <row r="5217" spans="4:7" ht="14.4" x14ac:dyDescent="0.3">
      <c r="D5217" s="262"/>
      <c r="G5217" s="262"/>
    </row>
    <row r="5218" spans="4:7" ht="14.4" x14ac:dyDescent="0.3">
      <c r="D5218" s="262"/>
      <c r="G5218" s="262"/>
    </row>
    <row r="5219" spans="4:7" ht="14.4" x14ac:dyDescent="0.3">
      <c r="D5219" s="262"/>
      <c r="G5219" s="262"/>
    </row>
    <row r="5220" spans="4:7" ht="14.4" x14ac:dyDescent="0.3">
      <c r="D5220" s="262"/>
      <c r="G5220" s="262"/>
    </row>
    <row r="5221" spans="4:7" ht="14.4" x14ac:dyDescent="0.3">
      <c r="D5221" s="262"/>
      <c r="G5221" s="262"/>
    </row>
    <row r="5222" spans="4:7" ht="14.4" x14ac:dyDescent="0.3">
      <c r="D5222" s="262"/>
      <c r="G5222" s="262"/>
    </row>
    <row r="5223" spans="4:7" ht="14.4" x14ac:dyDescent="0.3">
      <c r="D5223" s="262"/>
      <c r="G5223" s="262"/>
    </row>
    <row r="5224" spans="4:7" ht="14.4" x14ac:dyDescent="0.3">
      <c r="D5224" s="262"/>
      <c r="G5224" s="262"/>
    </row>
    <row r="5225" spans="4:7" ht="14.4" x14ac:dyDescent="0.3">
      <c r="D5225" s="262"/>
      <c r="G5225" s="262"/>
    </row>
    <row r="5226" spans="4:7" ht="14.4" x14ac:dyDescent="0.3">
      <c r="D5226" s="262"/>
      <c r="G5226" s="262"/>
    </row>
    <row r="5227" spans="4:7" ht="14.4" x14ac:dyDescent="0.3">
      <c r="D5227" s="262"/>
      <c r="G5227" s="262"/>
    </row>
    <row r="5228" spans="4:7" ht="14.4" x14ac:dyDescent="0.3">
      <c r="D5228" s="262"/>
      <c r="G5228" s="262"/>
    </row>
    <row r="5229" spans="4:7" ht="14.4" x14ac:dyDescent="0.3">
      <c r="D5229" s="262"/>
      <c r="G5229" s="262"/>
    </row>
    <row r="5230" spans="4:7" ht="14.4" x14ac:dyDescent="0.3">
      <c r="D5230" s="262"/>
      <c r="G5230" s="262"/>
    </row>
    <row r="5231" spans="4:7" ht="14.4" x14ac:dyDescent="0.3">
      <c r="D5231" s="262"/>
      <c r="G5231" s="262"/>
    </row>
    <row r="5232" spans="4:7" ht="14.4" x14ac:dyDescent="0.3">
      <c r="D5232" s="262"/>
      <c r="G5232" s="262"/>
    </row>
    <row r="5233" spans="4:7" ht="14.4" x14ac:dyDescent="0.3">
      <c r="D5233" s="262"/>
      <c r="G5233" s="262"/>
    </row>
    <row r="5234" spans="4:7" ht="14.4" x14ac:dyDescent="0.3">
      <c r="D5234" s="262"/>
      <c r="G5234" s="262"/>
    </row>
    <row r="5235" spans="4:7" ht="14.4" x14ac:dyDescent="0.3">
      <c r="D5235" s="262"/>
      <c r="G5235" s="262"/>
    </row>
    <row r="5236" spans="4:7" ht="14.4" x14ac:dyDescent="0.3">
      <c r="D5236" s="262"/>
      <c r="G5236" s="262"/>
    </row>
    <row r="5237" spans="4:7" ht="14.4" x14ac:dyDescent="0.3">
      <c r="D5237" s="262"/>
      <c r="G5237" s="262"/>
    </row>
    <row r="5238" spans="4:7" ht="14.4" x14ac:dyDescent="0.3">
      <c r="D5238" s="262"/>
      <c r="G5238" s="262"/>
    </row>
    <row r="5239" spans="4:7" ht="14.4" x14ac:dyDescent="0.3">
      <c r="D5239" s="262"/>
      <c r="G5239" s="262"/>
    </row>
    <row r="5240" spans="4:7" ht="14.4" x14ac:dyDescent="0.3">
      <c r="D5240" s="262"/>
      <c r="G5240" s="262"/>
    </row>
    <row r="5241" spans="4:7" ht="14.4" x14ac:dyDescent="0.3">
      <c r="D5241" s="262"/>
      <c r="G5241" s="262"/>
    </row>
    <row r="5242" spans="4:7" ht="14.4" x14ac:dyDescent="0.3">
      <c r="D5242" s="262"/>
      <c r="G5242" s="262"/>
    </row>
    <row r="5243" spans="4:7" ht="14.4" x14ac:dyDescent="0.3">
      <c r="D5243" s="262"/>
      <c r="G5243" s="262"/>
    </row>
    <row r="5244" spans="4:7" ht="14.4" x14ac:dyDescent="0.3">
      <c r="D5244" s="262"/>
      <c r="G5244" s="262"/>
    </row>
    <row r="5245" spans="4:7" ht="14.4" x14ac:dyDescent="0.3">
      <c r="D5245" s="262"/>
      <c r="G5245" s="262"/>
    </row>
    <row r="5246" spans="4:7" ht="14.4" x14ac:dyDescent="0.3">
      <c r="D5246" s="262"/>
      <c r="G5246" s="262"/>
    </row>
    <row r="5247" spans="4:7" ht="14.4" x14ac:dyDescent="0.3">
      <c r="D5247" s="262"/>
      <c r="G5247" s="262"/>
    </row>
    <row r="5248" spans="4:7" ht="14.4" x14ac:dyDescent="0.3">
      <c r="D5248" s="262"/>
      <c r="G5248" s="262"/>
    </row>
    <row r="5249" spans="4:7" ht="14.4" x14ac:dyDescent="0.3">
      <c r="D5249" s="262"/>
      <c r="G5249" s="262"/>
    </row>
    <row r="5250" spans="4:7" ht="14.4" x14ac:dyDescent="0.3">
      <c r="D5250" s="262"/>
      <c r="G5250" s="262"/>
    </row>
    <row r="5251" spans="4:7" ht="14.4" x14ac:dyDescent="0.3">
      <c r="D5251" s="262"/>
      <c r="G5251" s="262"/>
    </row>
    <row r="5252" spans="4:7" ht="14.4" x14ac:dyDescent="0.3">
      <c r="D5252" s="262"/>
      <c r="G5252" s="262"/>
    </row>
    <row r="5253" spans="4:7" ht="14.4" x14ac:dyDescent="0.3">
      <c r="D5253" s="262"/>
      <c r="G5253" s="262"/>
    </row>
    <row r="5254" spans="4:7" ht="14.4" x14ac:dyDescent="0.3">
      <c r="D5254" s="262"/>
      <c r="G5254" s="262"/>
    </row>
    <row r="5255" spans="4:7" ht="14.4" x14ac:dyDescent="0.3">
      <c r="D5255" s="262"/>
      <c r="G5255" s="262"/>
    </row>
    <row r="5256" spans="4:7" ht="14.4" x14ac:dyDescent="0.3">
      <c r="D5256" s="262"/>
      <c r="G5256" s="262"/>
    </row>
    <row r="5257" spans="4:7" ht="14.4" x14ac:dyDescent="0.3">
      <c r="D5257" s="262"/>
      <c r="G5257" s="262"/>
    </row>
    <row r="5258" spans="4:7" ht="14.4" x14ac:dyDescent="0.3">
      <c r="D5258" s="262"/>
      <c r="G5258" s="262"/>
    </row>
    <row r="5259" spans="4:7" ht="14.4" x14ac:dyDescent="0.3">
      <c r="D5259" s="262"/>
      <c r="G5259" s="262"/>
    </row>
    <row r="5260" spans="4:7" ht="14.4" x14ac:dyDescent="0.3">
      <c r="D5260" s="262"/>
      <c r="G5260" s="262"/>
    </row>
    <row r="5261" spans="4:7" ht="14.4" x14ac:dyDescent="0.3">
      <c r="D5261" s="262"/>
      <c r="G5261" s="262"/>
    </row>
    <row r="5262" spans="4:7" ht="14.4" x14ac:dyDescent="0.3">
      <c r="D5262" s="262"/>
      <c r="G5262" s="262"/>
    </row>
    <row r="5263" spans="4:7" ht="14.4" x14ac:dyDescent="0.3">
      <c r="D5263" s="262"/>
      <c r="G5263" s="262"/>
    </row>
    <row r="5264" spans="4:7" ht="14.4" x14ac:dyDescent="0.3">
      <c r="D5264" s="262"/>
      <c r="G5264" s="262"/>
    </row>
    <row r="5265" spans="4:7" ht="14.4" x14ac:dyDescent="0.3">
      <c r="D5265" s="262"/>
      <c r="G5265" s="262"/>
    </row>
    <row r="5266" spans="4:7" ht="14.4" x14ac:dyDescent="0.3">
      <c r="D5266" s="262"/>
      <c r="G5266" s="262"/>
    </row>
    <row r="5267" spans="4:7" ht="14.4" x14ac:dyDescent="0.3">
      <c r="D5267" s="262"/>
      <c r="G5267" s="262"/>
    </row>
    <row r="5268" spans="4:7" ht="14.4" x14ac:dyDescent="0.3">
      <c r="D5268" s="262"/>
      <c r="G5268" s="262"/>
    </row>
    <row r="5269" spans="4:7" ht="14.4" x14ac:dyDescent="0.3">
      <c r="D5269" s="262"/>
      <c r="G5269" s="262"/>
    </row>
    <row r="5270" spans="4:7" ht="14.4" x14ac:dyDescent="0.3">
      <c r="D5270" s="262"/>
      <c r="G5270" s="262"/>
    </row>
    <row r="5271" spans="4:7" ht="14.4" x14ac:dyDescent="0.3">
      <c r="D5271" s="262"/>
      <c r="G5271" s="262"/>
    </row>
    <row r="5272" spans="4:7" ht="14.4" x14ac:dyDescent="0.3">
      <c r="D5272" s="262"/>
      <c r="G5272" s="262"/>
    </row>
    <row r="5273" spans="4:7" ht="14.4" x14ac:dyDescent="0.3">
      <c r="D5273" s="262"/>
      <c r="G5273" s="262"/>
    </row>
    <row r="5274" spans="4:7" ht="14.4" x14ac:dyDescent="0.3">
      <c r="D5274" s="262"/>
      <c r="G5274" s="262"/>
    </row>
    <row r="5275" spans="4:7" ht="14.4" x14ac:dyDescent="0.3">
      <c r="D5275" s="262"/>
      <c r="G5275" s="262"/>
    </row>
    <row r="5276" spans="4:7" ht="14.4" x14ac:dyDescent="0.3">
      <c r="D5276" s="262"/>
      <c r="G5276" s="262"/>
    </row>
    <row r="5277" spans="4:7" ht="14.4" x14ac:dyDescent="0.3">
      <c r="D5277" s="262"/>
      <c r="G5277" s="262"/>
    </row>
    <row r="5278" spans="4:7" ht="14.4" x14ac:dyDescent="0.3">
      <c r="D5278" s="262"/>
      <c r="G5278" s="262"/>
    </row>
    <row r="5279" spans="4:7" ht="14.4" x14ac:dyDescent="0.3">
      <c r="D5279" s="262"/>
      <c r="G5279" s="262"/>
    </row>
    <row r="5280" spans="4:7" ht="14.4" x14ac:dyDescent="0.3">
      <c r="D5280" s="262"/>
      <c r="G5280" s="262"/>
    </row>
    <row r="5281" spans="4:7" ht="14.4" x14ac:dyDescent="0.3">
      <c r="D5281" s="262"/>
      <c r="G5281" s="262"/>
    </row>
    <row r="5282" spans="4:7" ht="14.4" x14ac:dyDescent="0.3">
      <c r="D5282" s="262"/>
      <c r="G5282" s="262"/>
    </row>
    <row r="5283" spans="4:7" ht="14.4" x14ac:dyDescent="0.3">
      <c r="D5283" s="262"/>
      <c r="G5283" s="262"/>
    </row>
    <row r="5284" spans="4:7" ht="14.4" x14ac:dyDescent="0.3">
      <c r="D5284" s="262"/>
      <c r="G5284" s="262"/>
    </row>
    <row r="5285" spans="4:7" ht="14.4" x14ac:dyDescent="0.3">
      <c r="D5285" s="262"/>
      <c r="G5285" s="262"/>
    </row>
    <row r="5286" spans="4:7" ht="14.4" x14ac:dyDescent="0.3">
      <c r="D5286" s="262"/>
      <c r="G5286" s="262"/>
    </row>
    <row r="5287" spans="4:7" ht="14.4" x14ac:dyDescent="0.3">
      <c r="D5287" s="262"/>
      <c r="G5287" s="262"/>
    </row>
    <row r="5288" spans="4:7" ht="14.4" x14ac:dyDescent="0.3">
      <c r="D5288" s="262"/>
      <c r="G5288" s="262"/>
    </row>
    <row r="5289" spans="4:7" ht="14.4" x14ac:dyDescent="0.3">
      <c r="D5289" s="262"/>
      <c r="G5289" s="262"/>
    </row>
    <row r="5290" spans="4:7" ht="14.4" x14ac:dyDescent="0.3">
      <c r="D5290" s="262"/>
      <c r="G5290" s="262"/>
    </row>
    <row r="5291" spans="4:7" ht="14.4" x14ac:dyDescent="0.3">
      <c r="D5291" s="262"/>
      <c r="G5291" s="262"/>
    </row>
    <row r="5292" spans="4:7" ht="14.4" x14ac:dyDescent="0.3">
      <c r="D5292" s="262"/>
      <c r="G5292" s="262"/>
    </row>
    <row r="5293" spans="4:7" ht="14.4" x14ac:dyDescent="0.3">
      <c r="D5293" s="262"/>
      <c r="G5293" s="262"/>
    </row>
    <row r="5294" spans="4:7" ht="14.4" x14ac:dyDescent="0.3">
      <c r="D5294" s="262"/>
      <c r="G5294" s="262"/>
    </row>
    <row r="5295" spans="4:7" ht="14.4" x14ac:dyDescent="0.3">
      <c r="D5295" s="262"/>
      <c r="G5295" s="262"/>
    </row>
    <row r="5296" spans="4:7" ht="14.4" x14ac:dyDescent="0.3">
      <c r="D5296" s="262"/>
      <c r="G5296" s="262"/>
    </row>
    <row r="5297" spans="4:7" ht="14.4" x14ac:dyDescent="0.3">
      <c r="D5297" s="262"/>
      <c r="G5297" s="262"/>
    </row>
    <row r="5298" spans="4:7" ht="14.4" x14ac:dyDescent="0.3">
      <c r="D5298" s="262"/>
      <c r="G5298" s="262"/>
    </row>
    <row r="5299" spans="4:7" ht="14.4" x14ac:dyDescent="0.3">
      <c r="D5299" s="262"/>
      <c r="G5299" s="262"/>
    </row>
    <row r="5300" spans="4:7" ht="14.4" x14ac:dyDescent="0.3">
      <c r="D5300" s="262"/>
      <c r="G5300" s="262"/>
    </row>
    <row r="5301" spans="4:7" ht="14.4" x14ac:dyDescent="0.3">
      <c r="D5301" s="262"/>
      <c r="G5301" s="262"/>
    </row>
    <row r="5302" spans="4:7" ht="14.4" x14ac:dyDescent="0.3">
      <c r="D5302" s="262"/>
      <c r="G5302" s="262"/>
    </row>
    <row r="5303" spans="4:7" ht="14.4" x14ac:dyDescent="0.3">
      <c r="D5303" s="262"/>
      <c r="G5303" s="262"/>
    </row>
    <row r="5304" spans="4:7" ht="14.4" x14ac:dyDescent="0.3">
      <c r="D5304" s="262"/>
      <c r="G5304" s="262"/>
    </row>
    <row r="5305" spans="4:7" ht="14.4" x14ac:dyDescent="0.3">
      <c r="D5305" s="262"/>
      <c r="G5305" s="262"/>
    </row>
    <row r="5306" spans="4:7" ht="14.4" x14ac:dyDescent="0.3">
      <c r="D5306" s="262"/>
      <c r="G5306" s="262"/>
    </row>
    <row r="5307" spans="4:7" ht="14.4" x14ac:dyDescent="0.3">
      <c r="D5307" s="262"/>
      <c r="G5307" s="262"/>
    </row>
    <row r="5308" spans="4:7" ht="14.4" x14ac:dyDescent="0.3">
      <c r="D5308" s="262"/>
      <c r="G5308" s="262"/>
    </row>
    <row r="5309" spans="4:7" ht="14.4" x14ac:dyDescent="0.3">
      <c r="D5309" s="262"/>
      <c r="G5309" s="262"/>
    </row>
    <row r="5310" spans="4:7" ht="14.4" x14ac:dyDescent="0.3">
      <c r="D5310" s="262"/>
      <c r="G5310" s="262"/>
    </row>
    <row r="5311" spans="4:7" ht="14.4" x14ac:dyDescent="0.3">
      <c r="D5311" s="262"/>
      <c r="G5311" s="262"/>
    </row>
    <row r="5312" spans="4:7" ht="14.4" x14ac:dyDescent="0.3">
      <c r="D5312" s="262"/>
      <c r="G5312" s="262"/>
    </row>
    <row r="5313" spans="4:7" ht="14.4" x14ac:dyDescent="0.3">
      <c r="D5313" s="262"/>
      <c r="G5313" s="262"/>
    </row>
    <row r="5314" spans="4:7" ht="14.4" x14ac:dyDescent="0.3">
      <c r="D5314" s="262"/>
      <c r="G5314" s="262"/>
    </row>
    <row r="5315" spans="4:7" ht="14.4" x14ac:dyDescent="0.3">
      <c r="D5315" s="262"/>
      <c r="G5315" s="262"/>
    </row>
    <row r="5316" spans="4:7" ht="14.4" x14ac:dyDescent="0.3">
      <c r="D5316" s="262"/>
      <c r="G5316" s="262"/>
    </row>
    <row r="5317" spans="4:7" ht="14.4" x14ac:dyDescent="0.3">
      <c r="D5317" s="262"/>
      <c r="G5317" s="262"/>
    </row>
    <row r="5318" spans="4:7" ht="14.4" x14ac:dyDescent="0.3">
      <c r="D5318" s="262"/>
      <c r="G5318" s="262"/>
    </row>
    <row r="5319" spans="4:7" ht="14.4" x14ac:dyDescent="0.3">
      <c r="D5319" s="262"/>
      <c r="G5319" s="262"/>
    </row>
    <row r="5320" spans="4:7" ht="14.4" x14ac:dyDescent="0.3">
      <c r="D5320" s="262"/>
      <c r="G5320" s="262"/>
    </row>
    <row r="5321" spans="4:7" ht="14.4" x14ac:dyDescent="0.3">
      <c r="D5321" s="262"/>
      <c r="G5321" s="262"/>
    </row>
    <row r="5322" spans="4:7" ht="14.4" x14ac:dyDescent="0.3">
      <c r="D5322" s="262"/>
      <c r="G5322" s="262"/>
    </row>
    <row r="5323" spans="4:7" ht="14.4" x14ac:dyDescent="0.3">
      <c r="D5323" s="262"/>
      <c r="G5323" s="262"/>
    </row>
    <row r="5324" spans="4:7" ht="14.4" x14ac:dyDescent="0.3">
      <c r="D5324" s="262"/>
      <c r="G5324" s="262"/>
    </row>
    <row r="5325" spans="4:7" ht="14.4" x14ac:dyDescent="0.3">
      <c r="D5325" s="262"/>
      <c r="G5325" s="262"/>
    </row>
    <row r="5326" spans="4:7" ht="14.4" x14ac:dyDescent="0.3">
      <c r="D5326" s="262"/>
      <c r="G5326" s="262"/>
    </row>
    <row r="5327" spans="4:7" ht="14.4" x14ac:dyDescent="0.3">
      <c r="D5327" s="262"/>
      <c r="G5327" s="262"/>
    </row>
    <row r="5328" spans="4:7" ht="14.4" x14ac:dyDescent="0.3">
      <c r="D5328" s="262"/>
      <c r="G5328" s="262"/>
    </row>
    <row r="5329" spans="4:7" ht="14.4" x14ac:dyDescent="0.3">
      <c r="D5329" s="262"/>
      <c r="G5329" s="262"/>
    </row>
    <row r="5330" spans="4:7" ht="14.4" x14ac:dyDescent="0.3">
      <c r="D5330" s="262"/>
      <c r="G5330" s="262"/>
    </row>
    <row r="5331" spans="4:7" ht="14.4" x14ac:dyDescent="0.3">
      <c r="D5331" s="262"/>
      <c r="G5331" s="262"/>
    </row>
    <row r="5332" spans="4:7" ht="14.4" x14ac:dyDescent="0.3">
      <c r="D5332" s="262"/>
      <c r="G5332" s="262"/>
    </row>
    <row r="5333" spans="4:7" ht="14.4" x14ac:dyDescent="0.3">
      <c r="D5333" s="262"/>
      <c r="G5333" s="262"/>
    </row>
    <row r="5334" spans="4:7" ht="14.4" x14ac:dyDescent="0.3">
      <c r="D5334" s="262"/>
      <c r="G5334" s="262"/>
    </row>
    <row r="5335" spans="4:7" ht="14.4" x14ac:dyDescent="0.3">
      <c r="D5335" s="262"/>
      <c r="G5335" s="262"/>
    </row>
    <row r="5336" spans="4:7" ht="14.4" x14ac:dyDescent="0.3">
      <c r="D5336" s="262"/>
      <c r="G5336" s="262"/>
    </row>
    <row r="5337" spans="4:7" ht="14.4" x14ac:dyDescent="0.3">
      <c r="D5337" s="262"/>
      <c r="G5337" s="262"/>
    </row>
    <row r="5338" spans="4:7" ht="14.4" x14ac:dyDescent="0.3">
      <c r="D5338" s="262"/>
      <c r="G5338" s="262"/>
    </row>
    <row r="5339" spans="4:7" ht="14.4" x14ac:dyDescent="0.3">
      <c r="D5339" s="262"/>
      <c r="G5339" s="262"/>
    </row>
    <row r="5340" spans="4:7" ht="14.4" x14ac:dyDescent="0.3">
      <c r="D5340" s="262"/>
      <c r="G5340" s="262"/>
    </row>
    <row r="5341" spans="4:7" ht="14.4" x14ac:dyDescent="0.3">
      <c r="D5341" s="262"/>
      <c r="G5341" s="262"/>
    </row>
    <row r="5342" spans="4:7" ht="14.4" x14ac:dyDescent="0.3">
      <c r="D5342" s="262"/>
      <c r="G5342" s="262"/>
    </row>
    <row r="5343" spans="4:7" ht="14.4" x14ac:dyDescent="0.3">
      <c r="D5343" s="262"/>
      <c r="G5343" s="262"/>
    </row>
    <row r="5344" spans="4:7" ht="14.4" x14ac:dyDescent="0.3">
      <c r="D5344" s="262"/>
      <c r="G5344" s="262"/>
    </row>
    <row r="5345" spans="4:7" ht="14.4" x14ac:dyDescent="0.3">
      <c r="D5345" s="262"/>
      <c r="G5345" s="262"/>
    </row>
    <row r="5346" spans="4:7" ht="14.4" x14ac:dyDescent="0.3">
      <c r="D5346" s="262"/>
      <c r="G5346" s="262"/>
    </row>
    <row r="5347" spans="4:7" ht="14.4" x14ac:dyDescent="0.3">
      <c r="D5347" s="262"/>
      <c r="G5347" s="262"/>
    </row>
    <row r="5348" spans="4:7" ht="14.4" x14ac:dyDescent="0.3">
      <c r="D5348" s="262"/>
      <c r="G5348" s="262"/>
    </row>
    <row r="5349" spans="4:7" ht="14.4" x14ac:dyDescent="0.3">
      <c r="D5349" s="262"/>
      <c r="G5349" s="262"/>
    </row>
    <row r="5350" spans="4:7" ht="14.4" x14ac:dyDescent="0.3">
      <c r="D5350" s="262"/>
      <c r="G5350" s="262"/>
    </row>
    <row r="5351" spans="4:7" ht="14.4" x14ac:dyDescent="0.3">
      <c r="D5351" s="262"/>
      <c r="G5351" s="262"/>
    </row>
    <row r="5352" spans="4:7" ht="14.4" x14ac:dyDescent="0.3">
      <c r="D5352" s="262"/>
      <c r="G5352" s="262"/>
    </row>
    <row r="5353" spans="4:7" ht="14.4" x14ac:dyDescent="0.3">
      <c r="D5353" s="262"/>
      <c r="G5353" s="262"/>
    </row>
    <row r="5354" spans="4:7" ht="14.4" x14ac:dyDescent="0.3">
      <c r="D5354" s="262"/>
      <c r="G5354" s="262"/>
    </row>
    <row r="5355" spans="4:7" ht="14.4" x14ac:dyDescent="0.3">
      <c r="D5355" s="262"/>
      <c r="G5355" s="262"/>
    </row>
    <row r="5356" spans="4:7" ht="14.4" x14ac:dyDescent="0.3">
      <c r="D5356" s="262"/>
      <c r="G5356" s="262"/>
    </row>
    <row r="5357" spans="4:7" ht="14.4" x14ac:dyDescent="0.3">
      <c r="D5357" s="262"/>
      <c r="G5357" s="262"/>
    </row>
    <row r="5358" spans="4:7" ht="14.4" x14ac:dyDescent="0.3">
      <c r="D5358" s="262"/>
      <c r="G5358" s="262"/>
    </row>
    <row r="5359" spans="4:7" ht="14.4" x14ac:dyDescent="0.3">
      <c r="D5359" s="262"/>
      <c r="G5359" s="262"/>
    </row>
    <row r="5360" spans="4:7" ht="14.4" x14ac:dyDescent="0.3">
      <c r="D5360" s="262"/>
      <c r="G5360" s="262"/>
    </row>
    <row r="5361" spans="4:7" ht="14.4" x14ac:dyDescent="0.3">
      <c r="D5361" s="262"/>
      <c r="G5361" s="262"/>
    </row>
    <row r="5362" spans="4:7" ht="14.4" x14ac:dyDescent="0.3">
      <c r="D5362" s="262"/>
      <c r="G5362" s="262"/>
    </row>
    <row r="5363" spans="4:7" ht="14.4" x14ac:dyDescent="0.3">
      <c r="D5363" s="262"/>
      <c r="G5363" s="262"/>
    </row>
    <row r="5364" spans="4:7" ht="14.4" x14ac:dyDescent="0.3">
      <c r="D5364" s="262"/>
      <c r="G5364" s="262"/>
    </row>
    <row r="5365" spans="4:7" ht="14.4" x14ac:dyDescent="0.3">
      <c r="D5365" s="262"/>
      <c r="G5365" s="262"/>
    </row>
    <row r="5366" spans="4:7" ht="14.4" x14ac:dyDescent="0.3">
      <c r="D5366" s="262"/>
      <c r="G5366" s="262"/>
    </row>
    <row r="5367" spans="4:7" ht="14.4" x14ac:dyDescent="0.3">
      <c r="D5367" s="262"/>
      <c r="G5367" s="262"/>
    </row>
    <row r="5368" spans="4:7" ht="14.4" x14ac:dyDescent="0.3">
      <c r="D5368" s="262"/>
      <c r="G5368" s="262"/>
    </row>
    <row r="5369" spans="4:7" ht="14.4" x14ac:dyDescent="0.3">
      <c r="D5369" s="262"/>
      <c r="G5369" s="262"/>
    </row>
    <row r="5370" spans="4:7" ht="14.4" x14ac:dyDescent="0.3">
      <c r="D5370" s="262"/>
      <c r="G5370" s="262"/>
    </row>
    <row r="5371" spans="4:7" ht="14.4" x14ac:dyDescent="0.3">
      <c r="D5371" s="262"/>
      <c r="G5371" s="262"/>
    </row>
    <row r="5372" spans="4:7" ht="14.4" x14ac:dyDescent="0.3">
      <c r="D5372" s="262"/>
      <c r="G5372" s="262"/>
    </row>
    <row r="5373" spans="4:7" ht="14.4" x14ac:dyDescent="0.3">
      <c r="D5373" s="262"/>
      <c r="G5373" s="262"/>
    </row>
    <row r="5374" spans="4:7" ht="14.4" x14ac:dyDescent="0.3">
      <c r="D5374" s="262"/>
      <c r="G5374" s="262"/>
    </row>
    <row r="5375" spans="4:7" ht="14.4" x14ac:dyDescent="0.3">
      <c r="D5375" s="262"/>
      <c r="G5375" s="262"/>
    </row>
    <row r="5376" spans="4:7" ht="14.4" x14ac:dyDescent="0.3">
      <c r="D5376" s="262"/>
      <c r="G5376" s="262"/>
    </row>
    <row r="5377" spans="4:7" ht="14.4" x14ac:dyDescent="0.3">
      <c r="D5377" s="262"/>
      <c r="G5377" s="262"/>
    </row>
    <row r="5378" spans="4:7" ht="14.4" x14ac:dyDescent="0.3">
      <c r="D5378" s="262"/>
      <c r="G5378" s="262"/>
    </row>
    <row r="5379" spans="4:7" ht="14.4" x14ac:dyDescent="0.3">
      <c r="D5379" s="262"/>
      <c r="G5379" s="262"/>
    </row>
    <row r="5380" spans="4:7" ht="14.4" x14ac:dyDescent="0.3">
      <c r="D5380" s="262"/>
      <c r="G5380" s="262"/>
    </row>
    <row r="5381" spans="4:7" ht="14.4" x14ac:dyDescent="0.3">
      <c r="D5381" s="262"/>
      <c r="G5381" s="262"/>
    </row>
    <row r="5382" spans="4:7" ht="14.4" x14ac:dyDescent="0.3">
      <c r="D5382" s="262"/>
      <c r="G5382" s="262"/>
    </row>
    <row r="5383" spans="4:7" ht="14.4" x14ac:dyDescent="0.3">
      <c r="D5383" s="262"/>
      <c r="G5383" s="262"/>
    </row>
    <row r="5384" spans="4:7" ht="14.4" x14ac:dyDescent="0.3">
      <c r="D5384" s="262"/>
      <c r="G5384" s="262"/>
    </row>
    <row r="5385" spans="4:7" ht="14.4" x14ac:dyDescent="0.3">
      <c r="D5385" s="262"/>
      <c r="G5385" s="262"/>
    </row>
    <row r="5386" spans="4:7" ht="14.4" x14ac:dyDescent="0.3">
      <c r="D5386" s="262"/>
      <c r="G5386" s="262"/>
    </row>
    <row r="5387" spans="4:7" ht="14.4" x14ac:dyDescent="0.3">
      <c r="D5387" s="262"/>
      <c r="G5387" s="262"/>
    </row>
    <row r="5388" spans="4:7" ht="14.4" x14ac:dyDescent="0.3">
      <c r="D5388" s="262"/>
      <c r="G5388" s="262"/>
    </row>
    <row r="5389" spans="4:7" ht="14.4" x14ac:dyDescent="0.3">
      <c r="D5389" s="262"/>
      <c r="G5389" s="262"/>
    </row>
    <row r="5390" spans="4:7" ht="14.4" x14ac:dyDescent="0.3">
      <c r="D5390" s="262"/>
      <c r="G5390" s="262"/>
    </row>
    <row r="5391" spans="4:7" ht="14.4" x14ac:dyDescent="0.3">
      <c r="D5391" s="262"/>
      <c r="G5391" s="262"/>
    </row>
    <row r="5392" spans="4:7" ht="14.4" x14ac:dyDescent="0.3">
      <c r="D5392" s="262"/>
      <c r="G5392" s="262"/>
    </row>
    <row r="5393" spans="4:7" ht="14.4" x14ac:dyDescent="0.3">
      <c r="D5393" s="262"/>
      <c r="G5393" s="262"/>
    </row>
    <row r="5394" spans="4:7" ht="14.4" x14ac:dyDescent="0.3">
      <c r="D5394" s="262"/>
      <c r="G5394" s="262"/>
    </row>
    <row r="5395" spans="4:7" ht="14.4" x14ac:dyDescent="0.3">
      <c r="D5395" s="262"/>
      <c r="G5395" s="262"/>
    </row>
    <row r="5396" spans="4:7" ht="14.4" x14ac:dyDescent="0.3">
      <c r="D5396" s="262"/>
      <c r="G5396" s="262"/>
    </row>
    <row r="5397" spans="4:7" ht="14.4" x14ac:dyDescent="0.3">
      <c r="D5397" s="262"/>
      <c r="G5397" s="262"/>
    </row>
    <row r="5398" spans="4:7" ht="14.4" x14ac:dyDescent="0.3">
      <c r="D5398" s="262"/>
      <c r="G5398" s="262"/>
    </row>
    <row r="5399" spans="4:7" ht="14.4" x14ac:dyDescent="0.3">
      <c r="D5399" s="262"/>
      <c r="G5399" s="262"/>
    </row>
    <row r="5400" spans="4:7" ht="14.4" x14ac:dyDescent="0.3">
      <c r="D5400" s="262"/>
      <c r="G5400" s="262"/>
    </row>
    <row r="5401" spans="4:7" ht="14.4" x14ac:dyDescent="0.3">
      <c r="D5401" s="262"/>
      <c r="G5401" s="262"/>
    </row>
    <row r="5402" spans="4:7" ht="14.4" x14ac:dyDescent="0.3">
      <c r="D5402" s="262"/>
      <c r="G5402" s="262"/>
    </row>
    <row r="5403" spans="4:7" ht="14.4" x14ac:dyDescent="0.3">
      <c r="D5403" s="262"/>
      <c r="G5403" s="262"/>
    </row>
    <row r="5404" spans="4:7" ht="14.4" x14ac:dyDescent="0.3">
      <c r="D5404" s="262"/>
      <c r="G5404" s="262"/>
    </row>
    <row r="5405" spans="4:7" ht="14.4" x14ac:dyDescent="0.3">
      <c r="D5405" s="262"/>
      <c r="G5405" s="262"/>
    </row>
    <row r="5406" spans="4:7" ht="14.4" x14ac:dyDescent="0.3">
      <c r="D5406" s="262"/>
      <c r="G5406" s="262"/>
    </row>
    <row r="5407" spans="4:7" ht="14.4" x14ac:dyDescent="0.3">
      <c r="D5407" s="262"/>
      <c r="G5407" s="262"/>
    </row>
    <row r="5408" spans="4:7" ht="14.4" x14ac:dyDescent="0.3">
      <c r="D5408" s="262"/>
      <c r="G5408" s="262"/>
    </row>
    <row r="5409" spans="4:7" ht="14.4" x14ac:dyDescent="0.3">
      <c r="D5409" s="262"/>
      <c r="G5409" s="262"/>
    </row>
    <row r="5410" spans="4:7" ht="14.4" x14ac:dyDescent="0.3">
      <c r="D5410" s="262"/>
      <c r="G5410" s="262"/>
    </row>
    <row r="5411" spans="4:7" ht="14.4" x14ac:dyDescent="0.3">
      <c r="D5411" s="262"/>
      <c r="G5411" s="262"/>
    </row>
    <row r="5412" spans="4:7" ht="14.4" x14ac:dyDescent="0.3">
      <c r="D5412" s="262"/>
      <c r="G5412" s="262"/>
    </row>
    <row r="5413" spans="4:7" ht="14.4" x14ac:dyDescent="0.3">
      <c r="D5413" s="262"/>
      <c r="G5413" s="262"/>
    </row>
    <row r="5414" spans="4:7" ht="14.4" x14ac:dyDescent="0.3">
      <c r="D5414" s="262"/>
      <c r="G5414" s="262"/>
    </row>
    <row r="5415" spans="4:7" ht="14.4" x14ac:dyDescent="0.3">
      <c r="D5415" s="262"/>
      <c r="G5415" s="262"/>
    </row>
    <row r="5416" spans="4:7" ht="14.4" x14ac:dyDescent="0.3">
      <c r="D5416" s="262"/>
      <c r="G5416" s="262"/>
    </row>
    <row r="5417" spans="4:7" ht="14.4" x14ac:dyDescent="0.3">
      <c r="D5417" s="262"/>
      <c r="G5417" s="262"/>
    </row>
    <row r="5418" spans="4:7" ht="14.4" x14ac:dyDescent="0.3">
      <c r="D5418" s="262"/>
      <c r="G5418" s="262"/>
    </row>
    <row r="5419" spans="4:7" ht="14.4" x14ac:dyDescent="0.3">
      <c r="D5419" s="262"/>
      <c r="G5419" s="262"/>
    </row>
    <row r="5420" spans="4:7" ht="14.4" x14ac:dyDescent="0.3">
      <c r="D5420" s="262"/>
      <c r="G5420" s="262"/>
    </row>
    <row r="5421" spans="4:7" ht="14.4" x14ac:dyDescent="0.3">
      <c r="D5421" s="262"/>
      <c r="G5421" s="262"/>
    </row>
    <row r="5422" spans="4:7" ht="14.4" x14ac:dyDescent="0.3">
      <c r="D5422" s="262"/>
      <c r="G5422" s="262"/>
    </row>
    <row r="5423" spans="4:7" ht="14.4" x14ac:dyDescent="0.3">
      <c r="D5423" s="262"/>
      <c r="G5423" s="262"/>
    </row>
    <row r="5424" spans="4:7" ht="14.4" x14ac:dyDescent="0.3">
      <c r="D5424" s="262"/>
      <c r="G5424" s="262"/>
    </row>
    <row r="5425" spans="4:7" ht="14.4" x14ac:dyDescent="0.3">
      <c r="D5425" s="262"/>
      <c r="G5425" s="262"/>
    </row>
    <row r="5426" spans="4:7" ht="14.4" x14ac:dyDescent="0.3">
      <c r="D5426" s="262"/>
      <c r="G5426" s="262"/>
    </row>
    <row r="5427" spans="4:7" ht="14.4" x14ac:dyDescent="0.3">
      <c r="D5427" s="262"/>
      <c r="G5427" s="262"/>
    </row>
    <row r="5428" spans="4:7" ht="14.4" x14ac:dyDescent="0.3">
      <c r="D5428" s="262"/>
      <c r="G5428" s="262"/>
    </row>
    <row r="5429" spans="4:7" ht="14.4" x14ac:dyDescent="0.3">
      <c r="D5429" s="262"/>
      <c r="G5429" s="262"/>
    </row>
    <row r="5430" spans="4:7" ht="14.4" x14ac:dyDescent="0.3">
      <c r="D5430" s="262"/>
      <c r="G5430" s="262"/>
    </row>
    <row r="5431" spans="4:7" ht="14.4" x14ac:dyDescent="0.3">
      <c r="D5431" s="262"/>
      <c r="G5431" s="262"/>
    </row>
    <row r="5432" spans="4:7" ht="14.4" x14ac:dyDescent="0.3">
      <c r="D5432" s="262"/>
      <c r="G5432" s="262"/>
    </row>
    <row r="5433" spans="4:7" ht="14.4" x14ac:dyDescent="0.3">
      <c r="D5433" s="262"/>
      <c r="G5433" s="262"/>
    </row>
    <row r="5434" spans="4:7" ht="14.4" x14ac:dyDescent="0.3">
      <c r="D5434" s="262"/>
      <c r="G5434" s="262"/>
    </row>
    <row r="5435" spans="4:7" ht="14.4" x14ac:dyDescent="0.3">
      <c r="D5435" s="262"/>
      <c r="G5435" s="262"/>
    </row>
    <row r="5436" spans="4:7" ht="14.4" x14ac:dyDescent="0.3">
      <c r="D5436" s="262"/>
      <c r="G5436" s="262"/>
    </row>
    <row r="5437" spans="4:7" ht="14.4" x14ac:dyDescent="0.3">
      <c r="D5437" s="262"/>
      <c r="G5437" s="262"/>
    </row>
    <row r="5438" spans="4:7" ht="14.4" x14ac:dyDescent="0.3">
      <c r="D5438" s="262"/>
      <c r="G5438" s="262"/>
    </row>
    <row r="5439" spans="4:7" ht="14.4" x14ac:dyDescent="0.3">
      <c r="D5439" s="262"/>
      <c r="G5439" s="262"/>
    </row>
    <row r="5440" spans="4:7" ht="14.4" x14ac:dyDescent="0.3">
      <c r="D5440" s="262"/>
      <c r="G5440" s="262"/>
    </row>
    <row r="5441" spans="4:7" ht="14.4" x14ac:dyDescent="0.3">
      <c r="D5441" s="262"/>
      <c r="G5441" s="262"/>
    </row>
    <row r="5442" spans="4:7" ht="14.4" x14ac:dyDescent="0.3">
      <c r="D5442" s="262"/>
      <c r="G5442" s="262"/>
    </row>
    <row r="5443" spans="4:7" ht="14.4" x14ac:dyDescent="0.3">
      <c r="D5443" s="262"/>
      <c r="G5443" s="262"/>
    </row>
    <row r="5444" spans="4:7" ht="14.4" x14ac:dyDescent="0.3">
      <c r="D5444" s="262"/>
      <c r="G5444" s="262"/>
    </row>
    <row r="5445" spans="4:7" ht="14.4" x14ac:dyDescent="0.3">
      <c r="D5445" s="262"/>
      <c r="G5445" s="262"/>
    </row>
    <row r="5446" spans="4:7" ht="14.4" x14ac:dyDescent="0.3">
      <c r="D5446" s="262"/>
      <c r="G5446" s="262"/>
    </row>
    <row r="5447" spans="4:7" ht="14.4" x14ac:dyDescent="0.3">
      <c r="D5447" s="262"/>
      <c r="G5447" s="262"/>
    </row>
    <row r="5448" spans="4:7" ht="14.4" x14ac:dyDescent="0.3">
      <c r="D5448" s="262"/>
      <c r="G5448" s="262"/>
    </row>
    <row r="5449" spans="4:7" ht="14.4" x14ac:dyDescent="0.3">
      <c r="D5449" s="262"/>
      <c r="G5449" s="262"/>
    </row>
    <row r="5450" spans="4:7" ht="14.4" x14ac:dyDescent="0.3">
      <c r="D5450" s="262"/>
      <c r="G5450" s="262"/>
    </row>
    <row r="5451" spans="4:7" ht="14.4" x14ac:dyDescent="0.3">
      <c r="D5451" s="262"/>
      <c r="G5451" s="262"/>
    </row>
    <row r="5452" spans="4:7" ht="14.4" x14ac:dyDescent="0.3">
      <c r="D5452" s="262"/>
      <c r="G5452" s="262"/>
    </row>
    <row r="5453" spans="4:7" ht="14.4" x14ac:dyDescent="0.3">
      <c r="D5453" s="262"/>
      <c r="G5453" s="262"/>
    </row>
    <row r="5454" spans="4:7" ht="14.4" x14ac:dyDescent="0.3">
      <c r="D5454" s="262"/>
      <c r="G5454" s="262"/>
    </row>
    <row r="5455" spans="4:7" ht="14.4" x14ac:dyDescent="0.3">
      <c r="D5455" s="262"/>
      <c r="G5455" s="262"/>
    </row>
    <row r="5456" spans="4:7" ht="14.4" x14ac:dyDescent="0.3">
      <c r="D5456" s="262"/>
      <c r="G5456" s="262"/>
    </row>
    <row r="5457" spans="4:7" ht="14.4" x14ac:dyDescent="0.3">
      <c r="D5457" s="262"/>
      <c r="G5457" s="262"/>
    </row>
    <row r="5458" spans="4:7" ht="14.4" x14ac:dyDescent="0.3">
      <c r="D5458" s="262"/>
      <c r="G5458" s="262"/>
    </row>
    <row r="5459" spans="4:7" ht="14.4" x14ac:dyDescent="0.3">
      <c r="D5459" s="262"/>
      <c r="G5459" s="262"/>
    </row>
    <row r="5460" spans="4:7" ht="14.4" x14ac:dyDescent="0.3">
      <c r="D5460" s="262"/>
      <c r="G5460" s="262"/>
    </row>
    <row r="5461" spans="4:7" ht="14.4" x14ac:dyDescent="0.3">
      <c r="D5461" s="262"/>
      <c r="G5461" s="262"/>
    </row>
    <row r="5462" spans="4:7" ht="14.4" x14ac:dyDescent="0.3">
      <c r="D5462" s="262"/>
      <c r="G5462" s="262"/>
    </row>
    <row r="5463" spans="4:7" ht="14.4" x14ac:dyDescent="0.3">
      <c r="D5463" s="262"/>
      <c r="G5463" s="262"/>
    </row>
    <row r="5464" spans="4:7" ht="14.4" x14ac:dyDescent="0.3">
      <c r="D5464" s="262"/>
      <c r="G5464" s="262"/>
    </row>
    <row r="5465" spans="4:7" ht="14.4" x14ac:dyDescent="0.3">
      <c r="D5465" s="262"/>
      <c r="G5465" s="262"/>
    </row>
    <row r="5466" spans="4:7" ht="14.4" x14ac:dyDescent="0.3">
      <c r="D5466" s="262"/>
      <c r="G5466" s="262"/>
    </row>
    <row r="5467" spans="4:7" ht="14.4" x14ac:dyDescent="0.3">
      <c r="D5467" s="262"/>
      <c r="G5467" s="262"/>
    </row>
    <row r="5468" spans="4:7" ht="14.4" x14ac:dyDescent="0.3">
      <c r="D5468" s="262"/>
      <c r="G5468" s="262"/>
    </row>
    <row r="5469" spans="4:7" ht="14.4" x14ac:dyDescent="0.3">
      <c r="D5469" s="262"/>
      <c r="G5469" s="262"/>
    </row>
    <row r="5470" spans="4:7" ht="14.4" x14ac:dyDescent="0.3">
      <c r="D5470" s="262"/>
      <c r="G5470" s="262"/>
    </row>
    <row r="5471" spans="4:7" ht="14.4" x14ac:dyDescent="0.3">
      <c r="D5471" s="262"/>
      <c r="G5471" s="262"/>
    </row>
    <row r="5472" spans="4:7" ht="14.4" x14ac:dyDescent="0.3">
      <c r="D5472" s="262"/>
      <c r="G5472" s="262"/>
    </row>
    <row r="5473" spans="4:7" ht="14.4" x14ac:dyDescent="0.3">
      <c r="D5473" s="262"/>
      <c r="G5473" s="262"/>
    </row>
    <row r="5474" spans="4:7" ht="14.4" x14ac:dyDescent="0.3">
      <c r="D5474" s="262"/>
      <c r="G5474" s="262"/>
    </row>
    <row r="5475" spans="4:7" ht="14.4" x14ac:dyDescent="0.3">
      <c r="D5475" s="262"/>
      <c r="G5475" s="262"/>
    </row>
    <row r="5476" spans="4:7" ht="14.4" x14ac:dyDescent="0.3">
      <c r="D5476" s="262"/>
      <c r="G5476" s="262"/>
    </row>
    <row r="5477" spans="4:7" ht="14.4" x14ac:dyDescent="0.3">
      <c r="D5477" s="262"/>
      <c r="G5477" s="262"/>
    </row>
    <row r="5478" spans="4:7" ht="14.4" x14ac:dyDescent="0.3">
      <c r="D5478" s="262"/>
      <c r="G5478" s="262"/>
    </row>
    <row r="5479" spans="4:7" ht="14.4" x14ac:dyDescent="0.3">
      <c r="D5479" s="262"/>
      <c r="G5479" s="262"/>
    </row>
    <row r="5480" spans="4:7" ht="14.4" x14ac:dyDescent="0.3">
      <c r="D5480" s="262"/>
      <c r="G5480" s="262"/>
    </row>
    <row r="5481" spans="4:7" ht="14.4" x14ac:dyDescent="0.3">
      <c r="D5481" s="262"/>
      <c r="G5481" s="262"/>
    </row>
    <row r="5482" spans="4:7" ht="14.4" x14ac:dyDescent="0.3">
      <c r="D5482" s="262"/>
      <c r="G5482" s="262"/>
    </row>
    <row r="5483" spans="4:7" ht="14.4" x14ac:dyDescent="0.3">
      <c r="D5483" s="262"/>
      <c r="G5483" s="262"/>
    </row>
    <row r="5484" spans="4:7" ht="14.4" x14ac:dyDescent="0.3">
      <c r="D5484" s="262"/>
      <c r="G5484" s="262"/>
    </row>
    <row r="5485" spans="4:7" ht="14.4" x14ac:dyDescent="0.3">
      <c r="D5485" s="262"/>
      <c r="G5485" s="262"/>
    </row>
    <row r="5486" spans="4:7" ht="14.4" x14ac:dyDescent="0.3">
      <c r="D5486" s="262"/>
      <c r="G5486" s="262"/>
    </row>
    <row r="5487" spans="4:7" ht="14.4" x14ac:dyDescent="0.3">
      <c r="D5487" s="262"/>
      <c r="G5487" s="262"/>
    </row>
    <row r="5488" spans="4:7" ht="14.4" x14ac:dyDescent="0.3">
      <c r="D5488" s="262"/>
      <c r="G5488" s="262"/>
    </row>
    <row r="5489" spans="4:7" ht="14.4" x14ac:dyDescent="0.3">
      <c r="D5489" s="262"/>
      <c r="G5489" s="262"/>
    </row>
    <row r="5490" spans="4:7" ht="14.4" x14ac:dyDescent="0.3">
      <c r="D5490" s="262"/>
      <c r="G5490" s="262"/>
    </row>
    <row r="5491" spans="4:7" ht="14.4" x14ac:dyDescent="0.3">
      <c r="D5491" s="262"/>
      <c r="G5491" s="262"/>
    </row>
    <row r="5492" spans="4:7" ht="14.4" x14ac:dyDescent="0.3">
      <c r="D5492" s="262"/>
      <c r="G5492" s="262"/>
    </row>
    <row r="5493" spans="4:7" ht="14.4" x14ac:dyDescent="0.3">
      <c r="D5493" s="262"/>
      <c r="G5493" s="262"/>
    </row>
    <row r="5494" spans="4:7" ht="14.4" x14ac:dyDescent="0.3">
      <c r="D5494" s="262"/>
      <c r="G5494" s="262"/>
    </row>
    <row r="5495" spans="4:7" ht="14.4" x14ac:dyDescent="0.3">
      <c r="D5495" s="262"/>
      <c r="G5495" s="262"/>
    </row>
    <row r="5496" spans="4:7" ht="14.4" x14ac:dyDescent="0.3">
      <c r="D5496" s="262"/>
      <c r="G5496" s="262"/>
    </row>
    <row r="5497" spans="4:7" ht="14.4" x14ac:dyDescent="0.3">
      <c r="D5497" s="262"/>
      <c r="G5497" s="262"/>
    </row>
    <row r="5498" spans="4:7" ht="14.4" x14ac:dyDescent="0.3">
      <c r="D5498" s="262"/>
      <c r="G5498" s="262"/>
    </row>
    <row r="5499" spans="4:7" ht="14.4" x14ac:dyDescent="0.3">
      <c r="D5499" s="262"/>
      <c r="G5499" s="262"/>
    </row>
    <row r="5500" spans="4:7" ht="14.4" x14ac:dyDescent="0.3">
      <c r="D5500" s="262"/>
      <c r="G5500" s="262"/>
    </row>
    <row r="5501" spans="4:7" ht="14.4" x14ac:dyDescent="0.3">
      <c r="D5501" s="262"/>
      <c r="G5501" s="262"/>
    </row>
    <row r="5502" spans="4:7" ht="14.4" x14ac:dyDescent="0.3">
      <c r="D5502" s="262"/>
      <c r="G5502" s="262"/>
    </row>
    <row r="5503" spans="4:7" ht="14.4" x14ac:dyDescent="0.3">
      <c r="D5503" s="262"/>
      <c r="G5503" s="262"/>
    </row>
    <row r="5504" spans="4:7" ht="14.4" x14ac:dyDescent="0.3">
      <c r="D5504" s="262"/>
      <c r="G5504" s="262"/>
    </row>
    <row r="5505" spans="4:7" ht="14.4" x14ac:dyDescent="0.3">
      <c r="D5505" s="262"/>
      <c r="G5505" s="262"/>
    </row>
    <row r="5506" spans="4:7" ht="14.4" x14ac:dyDescent="0.3">
      <c r="D5506" s="262"/>
      <c r="G5506" s="262"/>
    </row>
    <row r="5507" spans="4:7" ht="14.4" x14ac:dyDescent="0.3">
      <c r="D5507" s="262"/>
      <c r="G5507" s="262"/>
    </row>
    <row r="5508" spans="4:7" ht="14.4" x14ac:dyDescent="0.3">
      <c r="D5508" s="262"/>
      <c r="G5508" s="262"/>
    </row>
    <row r="5509" spans="4:7" ht="14.4" x14ac:dyDescent="0.3">
      <c r="D5509" s="262"/>
      <c r="G5509" s="262"/>
    </row>
    <row r="5510" spans="4:7" ht="14.4" x14ac:dyDescent="0.3">
      <c r="D5510" s="262"/>
      <c r="G5510" s="262"/>
    </row>
    <row r="5511" spans="4:7" ht="14.4" x14ac:dyDescent="0.3">
      <c r="D5511" s="262"/>
      <c r="G5511" s="262"/>
    </row>
    <row r="5512" spans="4:7" ht="14.4" x14ac:dyDescent="0.3">
      <c r="D5512" s="262"/>
      <c r="G5512" s="262"/>
    </row>
    <row r="5513" spans="4:7" ht="14.4" x14ac:dyDescent="0.3">
      <c r="D5513" s="262"/>
      <c r="G5513" s="262"/>
    </row>
    <row r="5514" spans="4:7" ht="14.4" x14ac:dyDescent="0.3">
      <c r="D5514" s="262"/>
      <c r="G5514" s="262"/>
    </row>
    <row r="5515" spans="4:7" ht="14.4" x14ac:dyDescent="0.3">
      <c r="D5515" s="262"/>
      <c r="G5515" s="262"/>
    </row>
    <row r="5516" spans="4:7" ht="14.4" x14ac:dyDescent="0.3">
      <c r="D5516" s="262"/>
      <c r="G5516" s="262"/>
    </row>
    <row r="5517" spans="4:7" ht="14.4" x14ac:dyDescent="0.3">
      <c r="D5517" s="262"/>
      <c r="G5517" s="262"/>
    </row>
    <row r="5518" spans="4:7" ht="14.4" x14ac:dyDescent="0.3">
      <c r="D5518" s="262"/>
      <c r="G5518" s="262"/>
    </row>
    <row r="5519" spans="4:7" ht="14.4" x14ac:dyDescent="0.3">
      <c r="D5519" s="262"/>
      <c r="G5519" s="262"/>
    </row>
    <row r="5520" spans="4:7" ht="14.4" x14ac:dyDescent="0.3">
      <c r="D5520" s="262"/>
      <c r="G5520" s="262"/>
    </row>
    <row r="5521" spans="4:7" ht="14.4" x14ac:dyDescent="0.3">
      <c r="D5521" s="262"/>
      <c r="G5521" s="262"/>
    </row>
    <row r="5522" spans="4:7" ht="14.4" x14ac:dyDescent="0.3">
      <c r="D5522" s="262"/>
      <c r="G5522" s="262"/>
    </row>
    <row r="5523" spans="4:7" ht="14.4" x14ac:dyDescent="0.3">
      <c r="D5523" s="262"/>
      <c r="G5523" s="262"/>
    </row>
    <row r="5524" spans="4:7" ht="14.4" x14ac:dyDescent="0.3">
      <c r="D5524" s="262"/>
      <c r="G5524" s="262"/>
    </row>
    <row r="5525" spans="4:7" ht="14.4" x14ac:dyDescent="0.3">
      <c r="D5525" s="262"/>
      <c r="G5525" s="262"/>
    </row>
    <row r="5526" spans="4:7" ht="14.4" x14ac:dyDescent="0.3">
      <c r="D5526" s="262"/>
      <c r="G5526" s="262"/>
    </row>
    <row r="5527" spans="4:7" ht="14.4" x14ac:dyDescent="0.3">
      <c r="D5527" s="262"/>
      <c r="G5527" s="262"/>
    </row>
    <row r="5528" spans="4:7" ht="14.4" x14ac:dyDescent="0.3">
      <c r="D5528" s="262"/>
      <c r="G5528" s="262"/>
    </row>
    <row r="5529" spans="4:7" ht="14.4" x14ac:dyDescent="0.3">
      <c r="D5529" s="262"/>
      <c r="G5529" s="262"/>
    </row>
    <row r="5530" spans="4:7" ht="14.4" x14ac:dyDescent="0.3">
      <c r="D5530" s="262"/>
      <c r="G5530" s="262"/>
    </row>
    <row r="5531" spans="4:7" ht="14.4" x14ac:dyDescent="0.3">
      <c r="D5531" s="262"/>
      <c r="G5531" s="262"/>
    </row>
    <row r="5532" spans="4:7" ht="14.4" x14ac:dyDescent="0.3">
      <c r="D5532" s="262"/>
      <c r="G5532" s="262"/>
    </row>
    <row r="5533" spans="4:7" ht="14.4" x14ac:dyDescent="0.3">
      <c r="D5533" s="262"/>
      <c r="G5533" s="262"/>
    </row>
    <row r="5534" spans="4:7" ht="14.4" x14ac:dyDescent="0.3">
      <c r="D5534" s="262"/>
      <c r="G5534" s="262"/>
    </row>
    <row r="5535" spans="4:7" ht="14.4" x14ac:dyDescent="0.3">
      <c r="D5535" s="262"/>
      <c r="G5535" s="262"/>
    </row>
    <row r="5536" spans="4:7" ht="14.4" x14ac:dyDescent="0.3">
      <c r="D5536" s="262"/>
      <c r="G5536" s="262"/>
    </row>
    <row r="5537" spans="4:7" ht="14.4" x14ac:dyDescent="0.3">
      <c r="D5537" s="262"/>
      <c r="G5537" s="262"/>
    </row>
    <row r="5538" spans="4:7" ht="14.4" x14ac:dyDescent="0.3">
      <c r="D5538" s="262"/>
      <c r="G5538" s="262"/>
    </row>
    <row r="5539" spans="4:7" ht="14.4" x14ac:dyDescent="0.3">
      <c r="D5539" s="262"/>
      <c r="G5539" s="262"/>
    </row>
    <row r="5540" spans="4:7" ht="14.4" x14ac:dyDescent="0.3">
      <c r="D5540" s="262"/>
      <c r="G5540" s="262"/>
    </row>
    <row r="5541" spans="4:7" ht="14.4" x14ac:dyDescent="0.3">
      <c r="D5541" s="262"/>
      <c r="G5541" s="262"/>
    </row>
    <row r="5542" spans="4:7" ht="14.4" x14ac:dyDescent="0.3">
      <c r="D5542" s="262"/>
      <c r="G5542" s="262"/>
    </row>
    <row r="5543" spans="4:7" ht="14.4" x14ac:dyDescent="0.3">
      <c r="D5543" s="262"/>
      <c r="G5543" s="262"/>
    </row>
    <row r="5544" spans="4:7" ht="14.4" x14ac:dyDescent="0.3">
      <c r="D5544" s="262"/>
      <c r="G5544" s="262"/>
    </row>
    <row r="5545" spans="4:7" ht="14.4" x14ac:dyDescent="0.3">
      <c r="D5545" s="262"/>
      <c r="G5545" s="262"/>
    </row>
    <row r="5546" spans="4:7" ht="14.4" x14ac:dyDescent="0.3">
      <c r="D5546" s="262"/>
      <c r="G5546" s="262"/>
    </row>
    <row r="5547" spans="4:7" ht="14.4" x14ac:dyDescent="0.3">
      <c r="D5547" s="262"/>
      <c r="G5547" s="262"/>
    </row>
    <row r="5548" spans="4:7" ht="14.4" x14ac:dyDescent="0.3">
      <c r="D5548" s="262"/>
      <c r="G5548" s="262"/>
    </row>
    <row r="5549" spans="4:7" ht="14.4" x14ac:dyDescent="0.3">
      <c r="D5549" s="262"/>
      <c r="G5549" s="262"/>
    </row>
    <row r="5550" spans="4:7" ht="14.4" x14ac:dyDescent="0.3">
      <c r="D5550" s="262"/>
      <c r="G5550" s="262"/>
    </row>
    <row r="5551" spans="4:7" ht="14.4" x14ac:dyDescent="0.3">
      <c r="D5551" s="262"/>
      <c r="G5551" s="262"/>
    </row>
    <row r="5552" spans="4:7" ht="14.4" x14ac:dyDescent="0.3">
      <c r="D5552" s="262"/>
      <c r="G5552" s="262"/>
    </row>
    <row r="5553" spans="4:7" ht="14.4" x14ac:dyDescent="0.3">
      <c r="D5553" s="262"/>
      <c r="G5553" s="262"/>
    </row>
    <row r="5554" spans="4:7" ht="14.4" x14ac:dyDescent="0.3">
      <c r="D5554" s="262"/>
      <c r="G5554" s="262"/>
    </row>
    <row r="5555" spans="4:7" ht="14.4" x14ac:dyDescent="0.3">
      <c r="D5555" s="262"/>
      <c r="G5555" s="262"/>
    </row>
    <row r="5556" spans="4:7" ht="14.4" x14ac:dyDescent="0.3">
      <c r="D5556" s="262"/>
      <c r="G5556" s="262"/>
    </row>
    <row r="5557" spans="4:7" ht="14.4" x14ac:dyDescent="0.3">
      <c r="D5557" s="262"/>
      <c r="G5557" s="262"/>
    </row>
    <row r="5558" spans="4:7" ht="14.4" x14ac:dyDescent="0.3">
      <c r="D5558" s="262"/>
      <c r="G5558" s="262"/>
    </row>
    <row r="5559" spans="4:7" ht="14.4" x14ac:dyDescent="0.3">
      <c r="D5559" s="262"/>
      <c r="G5559" s="262"/>
    </row>
    <row r="5560" spans="4:7" ht="14.4" x14ac:dyDescent="0.3">
      <c r="D5560" s="262"/>
      <c r="G5560" s="262"/>
    </row>
    <row r="5561" spans="4:7" ht="14.4" x14ac:dyDescent="0.3">
      <c r="D5561" s="262"/>
      <c r="G5561" s="262"/>
    </row>
    <row r="5562" spans="4:7" ht="14.4" x14ac:dyDescent="0.3">
      <c r="D5562" s="262"/>
      <c r="G5562" s="262"/>
    </row>
    <row r="5563" spans="4:7" ht="14.4" x14ac:dyDescent="0.3">
      <c r="D5563" s="262"/>
      <c r="G5563" s="262"/>
    </row>
    <row r="5564" spans="4:7" ht="14.4" x14ac:dyDescent="0.3">
      <c r="D5564" s="262"/>
      <c r="G5564" s="262"/>
    </row>
    <row r="5565" spans="4:7" ht="14.4" x14ac:dyDescent="0.3">
      <c r="D5565" s="262"/>
      <c r="G5565" s="262"/>
    </row>
    <row r="5566" spans="4:7" ht="14.4" x14ac:dyDescent="0.3">
      <c r="D5566" s="262"/>
      <c r="G5566" s="262"/>
    </row>
    <row r="5567" spans="4:7" ht="14.4" x14ac:dyDescent="0.3">
      <c r="D5567" s="262"/>
      <c r="G5567" s="262"/>
    </row>
    <row r="5568" spans="4:7" ht="14.4" x14ac:dyDescent="0.3">
      <c r="D5568" s="262"/>
      <c r="G5568" s="262"/>
    </row>
    <row r="5569" spans="4:7" ht="14.4" x14ac:dyDescent="0.3">
      <c r="D5569" s="262"/>
      <c r="G5569" s="262"/>
    </row>
    <row r="5570" spans="4:7" ht="14.4" x14ac:dyDescent="0.3">
      <c r="D5570" s="262"/>
      <c r="G5570" s="262"/>
    </row>
    <row r="5571" spans="4:7" ht="14.4" x14ac:dyDescent="0.3">
      <c r="D5571" s="262"/>
      <c r="G5571" s="262"/>
    </row>
    <row r="5572" spans="4:7" ht="14.4" x14ac:dyDescent="0.3">
      <c r="D5572" s="262"/>
      <c r="G5572" s="262"/>
    </row>
    <row r="5573" spans="4:7" ht="14.4" x14ac:dyDescent="0.3">
      <c r="D5573" s="262"/>
      <c r="G5573" s="262"/>
    </row>
    <row r="5574" spans="4:7" ht="14.4" x14ac:dyDescent="0.3">
      <c r="D5574" s="262"/>
      <c r="G5574" s="262"/>
    </row>
    <row r="5575" spans="4:7" ht="14.4" x14ac:dyDescent="0.3">
      <c r="D5575" s="262"/>
      <c r="G5575" s="262"/>
    </row>
    <row r="5576" spans="4:7" ht="14.4" x14ac:dyDescent="0.3">
      <c r="D5576" s="262"/>
      <c r="G5576" s="262"/>
    </row>
    <row r="5577" spans="4:7" ht="14.4" x14ac:dyDescent="0.3">
      <c r="D5577" s="262"/>
      <c r="G5577" s="262"/>
    </row>
    <row r="5578" spans="4:7" ht="14.4" x14ac:dyDescent="0.3">
      <c r="D5578" s="262"/>
      <c r="G5578" s="262"/>
    </row>
    <row r="5579" spans="4:7" ht="14.4" x14ac:dyDescent="0.3">
      <c r="D5579" s="262"/>
      <c r="G5579" s="262"/>
    </row>
    <row r="5580" spans="4:7" ht="14.4" x14ac:dyDescent="0.3">
      <c r="D5580" s="262"/>
      <c r="G5580" s="262"/>
    </row>
    <row r="5581" spans="4:7" ht="14.4" x14ac:dyDescent="0.3">
      <c r="D5581" s="262"/>
      <c r="G5581" s="262"/>
    </row>
    <row r="5582" spans="4:7" ht="14.4" x14ac:dyDescent="0.3">
      <c r="D5582" s="262"/>
      <c r="G5582" s="262"/>
    </row>
    <row r="5583" spans="4:7" ht="14.4" x14ac:dyDescent="0.3">
      <c r="D5583" s="262"/>
      <c r="G5583" s="262"/>
    </row>
    <row r="5584" spans="4:7" ht="14.4" x14ac:dyDescent="0.3">
      <c r="D5584" s="262"/>
      <c r="G5584" s="262"/>
    </row>
    <row r="5585" spans="4:7" ht="14.4" x14ac:dyDescent="0.3">
      <c r="D5585" s="262"/>
      <c r="G5585" s="262"/>
    </row>
    <row r="5586" spans="4:7" ht="14.4" x14ac:dyDescent="0.3">
      <c r="D5586" s="262"/>
      <c r="G5586" s="262"/>
    </row>
    <row r="5587" spans="4:7" ht="14.4" x14ac:dyDescent="0.3">
      <c r="D5587" s="262"/>
      <c r="G5587" s="262"/>
    </row>
    <row r="5588" spans="4:7" ht="14.4" x14ac:dyDescent="0.3">
      <c r="D5588" s="262"/>
      <c r="G5588" s="262"/>
    </row>
    <row r="5589" spans="4:7" ht="14.4" x14ac:dyDescent="0.3">
      <c r="D5589" s="262"/>
      <c r="G5589" s="262"/>
    </row>
    <row r="5590" spans="4:7" ht="14.4" x14ac:dyDescent="0.3">
      <c r="D5590" s="262"/>
      <c r="G5590" s="262"/>
    </row>
    <row r="5591" spans="4:7" ht="14.4" x14ac:dyDescent="0.3">
      <c r="D5591" s="262"/>
      <c r="G5591" s="262"/>
    </row>
    <row r="5592" spans="4:7" ht="14.4" x14ac:dyDescent="0.3">
      <c r="D5592" s="262"/>
      <c r="G5592" s="262"/>
    </row>
    <row r="5593" spans="4:7" ht="14.4" x14ac:dyDescent="0.3">
      <c r="D5593" s="262"/>
      <c r="G5593" s="262"/>
    </row>
    <row r="5594" spans="4:7" ht="14.4" x14ac:dyDescent="0.3">
      <c r="D5594" s="262"/>
      <c r="G5594" s="262"/>
    </row>
    <row r="5595" spans="4:7" ht="14.4" x14ac:dyDescent="0.3">
      <c r="D5595" s="262"/>
      <c r="G5595" s="262"/>
    </row>
    <row r="5596" spans="4:7" ht="14.4" x14ac:dyDescent="0.3">
      <c r="D5596" s="262"/>
      <c r="G5596" s="262"/>
    </row>
    <row r="5597" spans="4:7" ht="14.4" x14ac:dyDescent="0.3">
      <c r="D5597" s="262"/>
      <c r="G5597" s="262"/>
    </row>
    <row r="5598" spans="4:7" ht="14.4" x14ac:dyDescent="0.3">
      <c r="D5598" s="262"/>
      <c r="G5598" s="262"/>
    </row>
    <row r="5599" spans="4:7" ht="14.4" x14ac:dyDescent="0.3">
      <c r="D5599" s="262"/>
      <c r="G5599" s="262"/>
    </row>
    <row r="5600" spans="4:7" ht="14.4" x14ac:dyDescent="0.3">
      <c r="D5600" s="262"/>
      <c r="G5600" s="262"/>
    </row>
    <row r="5601" spans="4:7" ht="14.4" x14ac:dyDescent="0.3">
      <c r="D5601" s="262"/>
      <c r="G5601" s="262"/>
    </row>
    <row r="5602" spans="4:7" ht="14.4" x14ac:dyDescent="0.3">
      <c r="D5602" s="262"/>
      <c r="G5602" s="262"/>
    </row>
    <row r="5603" spans="4:7" ht="14.4" x14ac:dyDescent="0.3">
      <c r="D5603" s="262"/>
      <c r="G5603" s="262"/>
    </row>
    <row r="5604" spans="4:7" ht="14.4" x14ac:dyDescent="0.3">
      <c r="D5604" s="262"/>
      <c r="G5604" s="262"/>
    </row>
    <row r="5605" spans="4:7" ht="14.4" x14ac:dyDescent="0.3">
      <c r="D5605" s="262"/>
      <c r="G5605" s="262"/>
    </row>
    <row r="5606" spans="4:7" ht="14.4" x14ac:dyDescent="0.3">
      <c r="D5606" s="262"/>
      <c r="G5606" s="262"/>
    </row>
    <row r="5607" spans="4:7" ht="14.4" x14ac:dyDescent="0.3">
      <c r="D5607" s="262"/>
      <c r="G5607" s="262"/>
    </row>
    <row r="5608" spans="4:7" ht="14.4" x14ac:dyDescent="0.3">
      <c r="D5608" s="262"/>
      <c r="G5608" s="262"/>
    </row>
    <row r="5609" spans="4:7" ht="14.4" x14ac:dyDescent="0.3">
      <c r="D5609" s="262"/>
      <c r="G5609" s="262"/>
    </row>
    <row r="5610" spans="4:7" ht="14.4" x14ac:dyDescent="0.3">
      <c r="D5610" s="262"/>
      <c r="G5610" s="262"/>
    </row>
    <row r="5611" spans="4:7" ht="14.4" x14ac:dyDescent="0.3">
      <c r="D5611" s="262"/>
      <c r="G5611" s="262"/>
    </row>
    <row r="5612" spans="4:7" ht="14.4" x14ac:dyDescent="0.3">
      <c r="D5612" s="262"/>
      <c r="G5612" s="262"/>
    </row>
    <row r="5613" spans="4:7" ht="14.4" x14ac:dyDescent="0.3">
      <c r="D5613" s="262"/>
      <c r="G5613" s="262"/>
    </row>
    <row r="5614" spans="4:7" ht="14.4" x14ac:dyDescent="0.3">
      <c r="D5614" s="262"/>
      <c r="G5614" s="262"/>
    </row>
    <row r="5615" spans="4:7" ht="14.4" x14ac:dyDescent="0.3">
      <c r="D5615" s="262"/>
      <c r="G5615" s="262"/>
    </row>
    <row r="5616" spans="4:7" ht="14.4" x14ac:dyDescent="0.3">
      <c r="D5616" s="262"/>
      <c r="G5616" s="262"/>
    </row>
    <row r="5617" spans="4:7" ht="14.4" x14ac:dyDescent="0.3">
      <c r="D5617" s="262"/>
      <c r="G5617" s="262"/>
    </row>
    <row r="5618" spans="4:7" ht="14.4" x14ac:dyDescent="0.3">
      <c r="D5618" s="262"/>
      <c r="G5618" s="262"/>
    </row>
    <row r="5619" spans="4:7" ht="14.4" x14ac:dyDescent="0.3">
      <c r="D5619" s="262"/>
      <c r="G5619" s="262"/>
    </row>
    <row r="5620" spans="4:7" ht="14.4" x14ac:dyDescent="0.3">
      <c r="D5620" s="262"/>
      <c r="G5620" s="262"/>
    </row>
    <row r="5621" spans="4:7" ht="14.4" x14ac:dyDescent="0.3">
      <c r="D5621" s="262"/>
      <c r="G5621" s="262"/>
    </row>
    <row r="5622" spans="4:7" ht="14.4" x14ac:dyDescent="0.3">
      <c r="D5622" s="262"/>
      <c r="G5622" s="262"/>
    </row>
    <row r="5623" spans="4:7" ht="14.4" x14ac:dyDescent="0.3">
      <c r="D5623" s="262"/>
      <c r="G5623" s="262"/>
    </row>
    <row r="5624" spans="4:7" ht="14.4" x14ac:dyDescent="0.3">
      <c r="D5624" s="262"/>
      <c r="G5624" s="262"/>
    </row>
    <row r="5625" spans="4:7" ht="14.4" x14ac:dyDescent="0.3">
      <c r="D5625" s="262"/>
      <c r="G5625" s="262"/>
    </row>
    <row r="5626" spans="4:7" ht="14.4" x14ac:dyDescent="0.3">
      <c r="D5626" s="262"/>
      <c r="G5626" s="262"/>
    </row>
    <row r="5627" spans="4:7" ht="14.4" x14ac:dyDescent="0.3">
      <c r="D5627" s="262"/>
      <c r="G5627" s="262"/>
    </row>
    <row r="5628" spans="4:7" ht="14.4" x14ac:dyDescent="0.3">
      <c r="D5628" s="262"/>
      <c r="G5628" s="262"/>
    </row>
    <row r="5629" spans="4:7" ht="14.4" x14ac:dyDescent="0.3">
      <c r="D5629" s="262"/>
      <c r="G5629" s="262"/>
    </row>
    <row r="5630" spans="4:7" ht="14.4" x14ac:dyDescent="0.3">
      <c r="D5630" s="262"/>
      <c r="G5630" s="262"/>
    </row>
    <row r="5631" spans="4:7" ht="14.4" x14ac:dyDescent="0.3">
      <c r="D5631" s="262"/>
      <c r="G5631" s="262"/>
    </row>
    <row r="5632" spans="4:7" ht="14.4" x14ac:dyDescent="0.3">
      <c r="D5632" s="262"/>
      <c r="G5632" s="262"/>
    </row>
    <row r="5633" spans="4:7" ht="14.4" x14ac:dyDescent="0.3">
      <c r="D5633" s="262"/>
      <c r="G5633" s="262"/>
    </row>
    <row r="5634" spans="4:7" ht="14.4" x14ac:dyDescent="0.3">
      <c r="D5634" s="262"/>
      <c r="G5634" s="262"/>
    </row>
    <row r="5635" spans="4:7" ht="14.4" x14ac:dyDescent="0.3">
      <c r="D5635" s="262"/>
      <c r="G5635" s="262"/>
    </row>
    <row r="5636" spans="4:7" ht="14.4" x14ac:dyDescent="0.3">
      <c r="D5636" s="262"/>
      <c r="G5636" s="262"/>
    </row>
    <row r="5637" spans="4:7" ht="14.4" x14ac:dyDescent="0.3">
      <c r="D5637" s="262"/>
      <c r="G5637" s="262"/>
    </row>
    <row r="5638" spans="4:7" ht="14.4" x14ac:dyDescent="0.3">
      <c r="D5638" s="262"/>
      <c r="G5638" s="262"/>
    </row>
    <row r="5639" spans="4:7" ht="14.4" x14ac:dyDescent="0.3">
      <c r="D5639" s="262"/>
      <c r="G5639" s="262"/>
    </row>
    <row r="5640" spans="4:7" ht="14.4" x14ac:dyDescent="0.3">
      <c r="D5640" s="262"/>
      <c r="G5640" s="262"/>
    </row>
    <row r="5641" spans="4:7" ht="14.4" x14ac:dyDescent="0.3">
      <c r="D5641" s="262"/>
      <c r="G5641" s="262"/>
    </row>
    <row r="5642" spans="4:7" ht="14.4" x14ac:dyDescent="0.3">
      <c r="D5642" s="262"/>
      <c r="G5642" s="262"/>
    </row>
    <row r="5643" spans="4:7" ht="14.4" x14ac:dyDescent="0.3">
      <c r="D5643" s="262"/>
      <c r="G5643" s="262"/>
    </row>
    <row r="5644" spans="4:7" ht="14.4" x14ac:dyDescent="0.3">
      <c r="D5644" s="262"/>
      <c r="G5644" s="262"/>
    </row>
    <row r="5645" spans="4:7" ht="14.4" x14ac:dyDescent="0.3">
      <c r="D5645" s="262"/>
      <c r="G5645" s="262"/>
    </row>
    <row r="5646" spans="4:7" ht="14.4" x14ac:dyDescent="0.3">
      <c r="D5646" s="262"/>
      <c r="G5646" s="262"/>
    </row>
    <row r="5647" spans="4:7" ht="14.4" x14ac:dyDescent="0.3">
      <c r="D5647" s="262"/>
      <c r="G5647" s="262"/>
    </row>
    <row r="5648" spans="4:7" ht="14.4" x14ac:dyDescent="0.3">
      <c r="D5648" s="262"/>
      <c r="G5648" s="262"/>
    </row>
    <row r="5649" spans="4:7" ht="14.4" x14ac:dyDescent="0.3">
      <c r="D5649" s="262"/>
      <c r="G5649" s="262"/>
    </row>
    <row r="5650" spans="4:7" ht="14.4" x14ac:dyDescent="0.3">
      <c r="D5650" s="262"/>
      <c r="G5650" s="262"/>
    </row>
    <row r="5651" spans="4:7" ht="14.4" x14ac:dyDescent="0.3">
      <c r="D5651" s="262"/>
      <c r="G5651" s="262"/>
    </row>
    <row r="5652" spans="4:7" ht="14.4" x14ac:dyDescent="0.3">
      <c r="D5652" s="262"/>
      <c r="G5652" s="262"/>
    </row>
    <row r="5653" spans="4:7" ht="14.4" x14ac:dyDescent="0.3">
      <c r="D5653" s="262"/>
      <c r="G5653" s="262"/>
    </row>
    <row r="5654" spans="4:7" ht="14.4" x14ac:dyDescent="0.3">
      <c r="D5654" s="262"/>
      <c r="G5654" s="262"/>
    </row>
    <row r="5655" spans="4:7" ht="14.4" x14ac:dyDescent="0.3">
      <c r="D5655" s="262"/>
      <c r="G5655" s="262"/>
    </row>
    <row r="5656" spans="4:7" ht="14.4" x14ac:dyDescent="0.3">
      <c r="D5656" s="262"/>
      <c r="G5656" s="262"/>
    </row>
    <row r="5657" spans="4:7" ht="14.4" x14ac:dyDescent="0.3">
      <c r="D5657" s="262"/>
      <c r="G5657" s="262"/>
    </row>
    <row r="5658" spans="4:7" ht="14.4" x14ac:dyDescent="0.3">
      <c r="D5658" s="262"/>
      <c r="G5658" s="262"/>
    </row>
    <row r="5659" spans="4:7" ht="14.4" x14ac:dyDescent="0.3">
      <c r="D5659" s="262"/>
      <c r="G5659" s="262"/>
    </row>
    <row r="5660" spans="4:7" ht="14.4" x14ac:dyDescent="0.3">
      <c r="D5660" s="262"/>
      <c r="G5660" s="262"/>
    </row>
    <row r="5661" spans="4:7" ht="14.4" x14ac:dyDescent="0.3">
      <c r="D5661" s="262"/>
      <c r="G5661" s="262"/>
    </row>
    <row r="5662" spans="4:7" ht="14.4" x14ac:dyDescent="0.3">
      <c r="D5662" s="262"/>
      <c r="G5662" s="262"/>
    </row>
    <row r="5663" spans="4:7" ht="14.4" x14ac:dyDescent="0.3">
      <c r="D5663" s="262"/>
      <c r="G5663" s="262"/>
    </row>
    <row r="5664" spans="4:7" ht="14.4" x14ac:dyDescent="0.3">
      <c r="D5664" s="262"/>
      <c r="G5664" s="262"/>
    </row>
    <row r="5665" spans="4:7" ht="14.4" x14ac:dyDescent="0.3">
      <c r="D5665" s="262"/>
      <c r="G5665" s="262"/>
    </row>
    <row r="5666" spans="4:7" ht="14.4" x14ac:dyDescent="0.3">
      <c r="D5666" s="262"/>
      <c r="G5666" s="262"/>
    </row>
    <row r="5667" spans="4:7" ht="14.4" x14ac:dyDescent="0.3">
      <c r="D5667" s="262"/>
      <c r="G5667" s="262"/>
    </row>
    <row r="5668" spans="4:7" ht="14.4" x14ac:dyDescent="0.3">
      <c r="D5668" s="262"/>
      <c r="G5668" s="262"/>
    </row>
    <row r="5669" spans="4:7" ht="14.4" x14ac:dyDescent="0.3">
      <c r="D5669" s="262"/>
      <c r="G5669" s="262"/>
    </row>
    <row r="5670" spans="4:7" ht="14.4" x14ac:dyDescent="0.3">
      <c r="D5670" s="262"/>
      <c r="G5670" s="262"/>
    </row>
    <row r="5671" spans="4:7" ht="14.4" x14ac:dyDescent="0.3">
      <c r="D5671" s="262"/>
      <c r="G5671" s="262"/>
    </row>
    <row r="5672" spans="4:7" ht="14.4" x14ac:dyDescent="0.3">
      <c r="D5672" s="262"/>
      <c r="G5672" s="262"/>
    </row>
    <row r="5673" spans="4:7" ht="14.4" x14ac:dyDescent="0.3">
      <c r="D5673" s="262"/>
      <c r="G5673" s="262"/>
    </row>
    <row r="5674" spans="4:7" ht="14.4" x14ac:dyDescent="0.3">
      <c r="D5674" s="262"/>
      <c r="G5674" s="262"/>
    </row>
    <row r="5675" spans="4:7" ht="14.4" x14ac:dyDescent="0.3">
      <c r="D5675" s="262"/>
      <c r="G5675" s="262"/>
    </row>
    <row r="5676" spans="4:7" ht="14.4" x14ac:dyDescent="0.3">
      <c r="D5676" s="262"/>
      <c r="G5676" s="262"/>
    </row>
    <row r="5677" spans="4:7" ht="14.4" x14ac:dyDescent="0.3">
      <c r="D5677" s="262"/>
      <c r="G5677" s="262"/>
    </row>
    <row r="5678" spans="4:7" ht="14.4" x14ac:dyDescent="0.3">
      <c r="D5678" s="262"/>
      <c r="G5678" s="262"/>
    </row>
    <row r="5679" spans="4:7" ht="14.4" x14ac:dyDescent="0.3">
      <c r="D5679" s="262"/>
      <c r="G5679" s="262"/>
    </row>
    <row r="5680" spans="4:7" ht="14.4" x14ac:dyDescent="0.3">
      <c r="D5680" s="262"/>
      <c r="G5680" s="262"/>
    </row>
    <row r="5681" spans="4:7" ht="14.4" x14ac:dyDescent="0.3">
      <c r="D5681" s="262"/>
      <c r="G5681" s="262"/>
    </row>
    <row r="5682" spans="4:7" ht="14.4" x14ac:dyDescent="0.3">
      <c r="D5682" s="262"/>
      <c r="G5682" s="262"/>
    </row>
    <row r="5683" spans="4:7" ht="14.4" x14ac:dyDescent="0.3">
      <c r="D5683" s="262"/>
      <c r="G5683" s="262"/>
    </row>
    <row r="5684" spans="4:7" ht="14.4" x14ac:dyDescent="0.3">
      <c r="D5684" s="262"/>
      <c r="G5684" s="262"/>
    </row>
    <row r="5685" spans="4:7" ht="14.4" x14ac:dyDescent="0.3">
      <c r="D5685" s="262"/>
      <c r="G5685" s="262"/>
    </row>
    <row r="5686" spans="4:7" ht="14.4" x14ac:dyDescent="0.3">
      <c r="D5686" s="262"/>
      <c r="G5686" s="262"/>
    </row>
    <row r="5687" spans="4:7" ht="14.4" x14ac:dyDescent="0.3">
      <c r="D5687" s="262"/>
      <c r="G5687" s="262"/>
    </row>
    <row r="5688" spans="4:7" ht="14.4" x14ac:dyDescent="0.3">
      <c r="D5688" s="262"/>
      <c r="G5688" s="262"/>
    </row>
    <row r="5689" spans="4:7" ht="14.4" x14ac:dyDescent="0.3">
      <c r="D5689" s="262"/>
      <c r="G5689" s="262"/>
    </row>
    <row r="5690" spans="4:7" ht="14.4" x14ac:dyDescent="0.3">
      <c r="D5690" s="262"/>
      <c r="G5690" s="262"/>
    </row>
    <row r="5691" spans="4:7" ht="14.4" x14ac:dyDescent="0.3">
      <c r="D5691" s="262"/>
      <c r="G5691" s="262"/>
    </row>
    <row r="5692" spans="4:7" ht="14.4" x14ac:dyDescent="0.3">
      <c r="D5692" s="262"/>
      <c r="G5692" s="262"/>
    </row>
    <row r="5693" spans="4:7" ht="14.4" x14ac:dyDescent="0.3">
      <c r="D5693" s="262"/>
      <c r="G5693" s="262"/>
    </row>
    <row r="5694" spans="4:7" ht="14.4" x14ac:dyDescent="0.3">
      <c r="D5694" s="262"/>
      <c r="G5694" s="262"/>
    </row>
    <row r="5695" spans="4:7" ht="14.4" x14ac:dyDescent="0.3">
      <c r="D5695" s="262"/>
      <c r="G5695" s="262"/>
    </row>
    <row r="5696" spans="4:7" ht="14.4" x14ac:dyDescent="0.3">
      <c r="D5696" s="262"/>
      <c r="G5696" s="262"/>
    </row>
    <row r="5697" spans="4:7" ht="14.4" x14ac:dyDescent="0.3">
      <c r="D5697" s="262"/>
      <c r="G5697" s="262"/>
    </row>
    <row r="5698" spans="4:7" ht="14.4" x14ac:dyDescent="0.3">
      <c r="D5698" s="262"/>
      <c r="G5698" s="262"/>
    </row>
    <row r="5699" spans="4:7" ht="14.4" x14ac:dyDescent="0.3">
      <c r="D5699" s="262"/>
      <c r="G5699" s="262"/>
    </row>
    <row r="5700" spans="4:7" ht="14.4" x14ac:dyDescent="0.3">
      <c r="D5700" s="262"/>
      <c r="G5700" s="262"/>
    </row>
    <row r="5701" spans="4:7" ht="14.4" x14ac:dyDescent="0.3">
      <c r="D5701" s="262"/>
      <c r="G5701" s="262"/>
    </row>
    <row r="5702" spans="4:7" ht="14.4" x14ac:dyDescent="0.3">
      <c r="D5702" s="262"/>
      <c r="G5702" s="262"/>
    </row>
    <row r="5703" spans="4:7" ht="14.4" x14ac:dyDescent="0.3">
      <c r="D5703" s="262"/>
      <c r="G5703" s="262"/>
    </row>
    <row r="5704" spans="4:7" ht="14.4" x14ac:dyDescent="0.3">
      <c r="D5704" s="262"/>
      <c r="G5704" s="262"/>
    </row>
    <row r="5705" spans="4:7" ht="14.4" x14ac:dyDescent="0.3">
      <c r="D5705" s="262"/>
      <c r="G5705" s="262"/>
    </row>
    <row r="5706" spans="4:7" ht="14.4" x14ac:dyDescent="0.3">
      <c r="D5706" s="262"/>
      <c r="G5706" s="262"/>
    </row>
    <row r="5707" spans="4:7" ht="14.4" x14ac:dyDescent="0.3">
      <c r="D5707" s="262"/>
      <c r="G5707" s="262"/>
    </row>
    <row r="5708" spans="4:7" ht="14.4" x14ac:dyDescent="0.3">
      <c r="D5708" s="262"/>
      <c r="G5708" s="262"/>
    </row>
    <row r="5709" spans="4:7" ht="14.4" x14ac:dyDescent="0.3">
      <c r="D5709" s="262"/>
      <c r="G5709" s="262"/>
    </row>
    <row r="5710" spans="4:7" ht="14.4" x14ac:dyDescent="0.3">
      <c r="D5710" s="262"/>
      <c r="G5710" s="262"/>
    </row>
    <row r="5711" spans="4:7" ht="14.4" x14ac:dyDescent="0.3">
      <c r="D5711" s="262"/>
      <c r="G5711" s="262"/>
    </row>
    <row r="5712" spans="4:7" ht="14.4" x14ac:dyDescent="0.3">
      <c r="D5712" s="262"/>
      <c r="G5712" s="262"/>
    </row>
    <row r="5713" spans="4:7" ht="14.4" x14ac:dyDescent="0.3">
      <c r="D5713" s="262"/>
      <c r="G5713" s="262"/>
    </row>
    <row r="5714" spans="4:7" ht="14.4" x14ac:dyDescent="0.3">
      <c r="D5714" s="262"/>
      <c r="G5714" s="262"/>
    </row>
    <row r="5715" spans="4:7" ht="14.4" x14ac:dyDescent="0.3">
      <c r="D5715" s="262"/>
      <c r="G5715" s="262"/>
    </row>
    <row r="5716" spans="4:7" ht="14.4" x14ac:dyDescent="0.3">
      <c r="D5716" s="262"/>
      <c r="G5716" s="262"/>
    </row>
    <row r="5717" spans="4:7" ht="14.4" x14ac:dyDescent="0.3">
      <c r="D5717" s="262"/>
      <c r="G5717" s="262"/>
    </row>
    <row r="5718" spans="4:7" ht="14.4" x14ac:dyDescent="0.3">
      <c r="D5718" s="262"/>
      <c r="G5718" s="262"/>
    </row>
    <row r="5719" spans="4:7" ht="14.4" x14ac:dyDescent="0.3">
      <c r="D5719" s="262"/>
      <c r="G5719" s="262"/>
    </row>
    <row r="5720" spans="4:7" ht="14.4" x14ac:dyDescent="0.3">
      <c r="D5720" s="262"/>
      <c r="G5720" s="262"/>
    </row>
    <row r="5721" spans="4:7" ht="14.4" x14ac:dyDescent="0.3">
      <c r="D5721" s="262"/>
      <c r="G5721" s="262"/>
    </row>
    <row r="5722" spans="4:7" ht="14.4" x14ac:dyDescent="0.3">
      <c r="D5722" s="262"/>
      <c r="G5722" s="262"/>
    </row>
    <row r="5723" spans="4:7" ht="14.4" x14ac:dyDescent="0.3">
      <c r="D5723" s="262"/>
      <c r="G5723" s="262"/>
    </row>
    <row r="5724" spans="4:7" ht="14.4" x14ac:dyDescent="0.3">
      <c r="D5724" s="262"/>
      <c r="G5724" s="262"/>
    </row>
    <row r="5725" spans="4:7" ht="14.4" x14ac:dyDescent="0.3">
      <c r="D5725" s="262"/>
      <c r="G5725" s="262"/>
    </row>
    <row r="5726" spans="4:7" ht="14.4" x14ac:dyDescent="0.3">
      <c r="D5726" s="262"/>
      <c r="G5726" s="262"/>
    </row>
    <row r="5727" spans="4:7" ht="14.4" x14ac:dyDescent="0.3">
      <c r="D5727" s="262"/>
      <c r="G5727" s="262"/>
    </row>
    <row r="5728" spans="4:7" ht="14.4" x14ac:dyDescent="0.3">
      <c r="D5728" s="262"/>
      <c r="G5728" s="262"/>
    </row>
    <row r="5729" spans="4:7" ht="14.4" x14ac:dyDescent="0.3">
      <c r="D5729" s="262"/>
      <c r="G5729" s="262"/>
    </row>
    <row r="5730" spans="4:7" ht="14.4" x14ac:dyDescent="0.3">
      <c r="D5730" s="262"/>
      <c r="G5730" s="262"/>
    </row>
    <row r="5731" spans="4:7" ht="14.4" x14ac:dyDescent="0.3">
      <c r="D5731" s="262"/>
      <c r="G5731" s="262"/>
    </row>
    <row r="5732" spans="4:7" ht="14.4" x14ac:dyDescent="0.3">
      <c r="D5732" s="262"/>
      <c r="G5732" s="262"/>
    </row>
    <row r="5733" spans="4:7" ht="14.4" x14ac:dyDescent="0.3">
      <c r="D5733" s="262"/>
      <c r="G5733" s="262"/>
    </row>
    <row r="5734" spans="4:7" ht="14.4" x14ac:dyDescent="0.3">
      <c r="D5734" s="262"/>
      <c r="G5734" s="262"/>
    </row>
    <row r="5735" spans="4:7" ht="14.4" x14ac:dyDescent="0.3">
      <c r="D5735" s="262"/>
      <c r="G5735" s="262"/>
    </row>
    <row r="5736" spans="4:7" ht="14.4" x14ac:dyDescent="0.3">
      <c r="D5736" s="262"/>
      <c r="G5736" s="262"/>
    </row>
    <row r="5737" spans="4:7" ht="14.4" x14ac:dyDescent="0.3">
      <c r="D5737" s="262"/>
      <c r="G5737" s="262"/>
    </row>
    <row r="5738" spans="4:7" ht="14.4" x14ac:dyDescent="0.3">
      <c r="D5738" s="262"/>
      <c r="G5738" s="262"/>
    </row>
    <row r="5739" spans="4:7" ht="14.4" x14ac:dyDescent="0.3">
      <c r="D5739" s="262"/>
      <c r="G5739" s="262"/>
    </row>
    <row r="5740" spans="4:7" ht="14.4" x14ac:dyDescent="0.3">
      <c r="D5740" s="262"/>
      <c r="G5740" s="262"/>
    </row>
    <row r="5741" spans="4:7" ht="14.4" x14ac:dyDescent="0.3">
      <c r="D5741" s="262"/>
      <c r="G5741" s="262"/>
    </row>
    <row r="5742" spans="4:7" ht="14.4" x14ac:dyDescent="0.3">
      <c r="D5742" s="262"/>
      <c r="G5742" s="262"/>
    </row>
    <row r="5743" spans="4:7" ht="14.4" x14ac:dyDescent="0.3">
      <c r="D5743" s="262"/>
      <c r="G5743" s="262"/>
    </row>
    <row r="5744" spans="4:7" ht="14.4" x14ac:dyDescent="0.3">
      <c r="D5744" s="262"/>
      <c r="G5744" s="262"/>
    </row>
    <row r="5745" spans="4:7" ht="14.4" x14ac:dyDescent="0.3">
      <c r="D5745" s="262"/>
      <c r="G5745" s="262"/>
    </row>
    <row r="5746" spans="4:7" ht="14.4" x14ac:dyDescent="0.3">
      <c r="D5746" s="262"/>
      <c r="G5746" s="262"/>
    </row>
    <row r="5747" spans="4:7" ht="14.4" x14ac:dyDescent="0.3">
      <c r="D5747" s="262"/>
      <c r="G5747" s="262"/>
    </row>
    <row r="5748" spans="4:7" ht="14.4" x14ac:dyDescent="0.3">
      <c r="D5748" s="262"/>
      <c r="G5748" s="262"/>
    </row>
    <row r="5749" spans="4:7" ht="14.4" x14ac:dyDescent="0.3">
      <c r="D5749" s="262"/>
      <c r="G5749" s="262"/>
    </row>
    <row r="5750" spans="4:7" ht="14.4" x14ac:dyDescent="0.3">
      <c r="D5750" s="262"/>
      <c r="G5750" s="262"/>
    </row>
    <row r="5751" spans="4:7" ht="14.4" x14ac:dyDescent="0.3">
      <c r="D5751" s="262"/>
      <c r="G5751" s="262"/>
    </row>
    <row r="5752" spans="4:7" ht="14.4" x14ac:dyDescent="0.3">
      <c r="D5752" s="262"/>
      <c r="G5752" s="262"/>
    </row>
    <row r="5753" spans="4:7" ht="14.4" x14ac:dyDescent="0.3">
      <c r="D5753" s="262"/>
      <c r="G5753" s="262"/>
    </row>
    <row r="5754" spans="4:7" ht="14.4" x14ac:dyDescent="0.3">
      <c r="D5754" s="262"/>
      <c r="G5754" s="262"/>
    </row>
    <row r="5755" spans="4:7" ht="14.4" x14ac:dyDescent="0.3">
      <c r="D5755" s="262"/>
      <c r="G5755" s="262"/>
    </row>
    <row r="5756" spans="4:7" ht="14.4" x14ac:dyDescent="0.3">
      <c r="D5756" s="262"/>
      <c r="G5756" s="262"/>
    </row>
    <row r="5757" spans="4:7" ht="14.4" x14ac:dyDescent="0.3">
      <c r="D5757" s="262"/>
      <c r="G5757" s="262"/>
    </row>
    <row r="5758" spans="4:7" ht="14.4" x14ac:dyDescent="0.3">
      <c r="D5758" s="262"/>
      <c r="G5758" s="262"/>
    </row>
    <row r="5759" spans="4:7" ht="14.4" x14ac:dyDescent="0.3">
      <c r="D5759" s="262"/>
      <c r="G5759" s="262"/>
    </row>
    <row r="5760" spans="4:7" ht="14.4" x14ac:dyDescent="0.3">
      <c r="D5760" s="262"/>
      <c r="G5760" s="262"/>
    </row>
    <row r="5761" spans="4:7" ht="14.4" x14ac:dyDescent="0.3">
      <c r="D5761" s="262"/>
      <c r="G5761" s="262"/>
    </row>
    <row r="5762" spans="4:7" ht="14.4" x14ac:dyDescent="0.3">
      <c r="D5762" s="262"/>
      <c r="G5762" s="262"/>
    </row>
    <row r="5763" spans="4:7" ht="14.4" x14ac:dyDescent="0.3">
      <c r="D5763" s="262"/>
      <c r="G5763" s="262"/>
    </row>
    <row r="5764" spans="4:7" ht="14.4" x14ac:dyDescent="0.3">
      <c r="D5764" s="262"/>
      <c r="G5764" s="262"/>
    </row>
    <row r="5765" spans="4:7" ht="14.4" x14ac:dyDescent="0.3">
      <c r="D5765" s="262"/>
      <c r="G5765" s="262"/>
    </row>
    <row r="5766" spans="4:7" ht="14.4" x14ac:dyDescent="0.3">
      <c r="D5766" s="262"/>
      <c r="G5766" s="262"/>
    </row>
    <row r="5767" spans="4:7" ht="14.4" x14ac:dyDescent="0.3">
      <c r="D5767" s="262"/>
      <c r="G5767" s="262"/>
    </row>
    <row r="5768" spans="4:7" ht="14.4" x14ac:dyDescent="0.3">
      <c r="D5768" s="262"/>
      <c r="G5768" s="262"/>
    </row>
    <row r="5769" spans="4:7" ht="14.4" x14ac:dyDescent="0.3">
      <c r="D5769" s="262"/>
      <c r="G5769" s="262"/>
    </row>
    <row r="5770" spans="4:7" ht="14.4" x14ac:dyDescent="0.3">
      <c r="D5770" s="262"/>
      <c r="G5770" s="262"/>
    </row>
    <row r="5771" spans="4:7" ht="14.4" x14ac:dyDescent="0.3">
      <c r="D5771" s="262"/>
      <c r="G5771" s="262"/>
    </row>
    <row r="5772" spans="4:7" ht="14.4" x14ac:dyDescent="0.3">
      <c r="D5772" s="262"/>
      <c r="G5772" s="262"/>
    </row>
    <row r="5773" spans="4:7" ht="14.4" x14ac:dyDescent="0.3">
      <c r="D5773" s="262"/>
      <c r="G5773" s="262"/>
    </row>
    <row r="5774" spans="4:7" ht="14.4" x14ac:dyDescent="0.3">
      <c r="D5774" s="262"/>
      <c r="G5774" s="262"/>
    </row>
    <row r="5775" spans="4:7" ht="14.4" x14ac:dyDescent="0.3">
      <c r="D5775" s="262"/>
      <c r="G5775" s="262"/>
    </row>
    <row r="5776" spans="4:7" ht="14.4" x14ac:dyDescent="0.3">
      <c r="D5776" s="262"/>
      <c r="G5776" s="262"/>
    </row>
    <row r="5777" spans="4:7" ht="14.4" x14ac:dyDescent="0.3">
      <c r="D5777" s="262"/>
      <c r="G5777" s="262"/>
    </row>
    <row r="5778" spans="4:7" ht="14.4" x14ac:dyDescent="0.3">
      <c r="D5778" s="262"/>
      <c r="G5778" s="262"/>
    </row>
    <row r="5779" spans="4:7" ht="14.4" x14ac:dyDescent="0.3">
      <c r="D5779" s="262"/>
      <c r="G5779" s="262"/>
    </row>
    <row r="5780" spans="4:7" ht="14.4" x14ac:dyDescent="0.3">
      <c r="D5780" s="262"/>
      <c r="G5780" s="262"/>
    </row>
    <row r="5781" spans="4:7" ht="14.4" x14ac:dyDescent="0.3">
      <c r="D5781" s="262"/>
      <c r="G5781" s="262"/>
    </row>
    <row r="5782" spans="4:7" ht="14.4" x14ac:dyDescent="0.3">
      <c r="D5782" s="262"/>
      <c r="G5782" s="262"/>
    </row>
    <row r="5783" spans="4:7" ht="14.4" x14ac:dyDescent="0.3">
      <c r="D5783" s="262"/>
      <c r="G5783" s="262"/>
    </row>
    <row r="5784" spans="4:7" ht="14.4" x14ac:dyDescent="0.3">
      <c r="D5784" s="262"/>
      <c r="G5784" s="262"/>
    </row>
    <row r="5785" spans="4:7" ht="14.4" x14ac:dyDescent="0.3">
      <c r="D5785" s="262"/>
      <c r="G5785" s="262"/>
    </row>
    <row r="5786" spans="4:7" ht="14.4" x14ac:dyDescent="0.3">
      <c r="D5786" s="262"/>
      <c r="G5786" s="262"/>
    </row>
    <row r="5787" spans="4:7" ht="14.4" x14ac:dyDescent="0.3">
      <c r="D5787" s="262"/>
      <c r="G5787" s="262"/>
    </row>
    <row r="5788" spans="4:7" ht="14.4" x14ac:dyDescent="0.3">
      <c r="D5788" s="262"/>
      <c r="G5788" s="262"/>
    </row>
    <row r="5789" spans="4:7" ht="14.4" x14ac:dyDescent="0.3">
      <c r="D5789" s="262"/>
      <c r="G5789" s="262"/>
    </row>
    <row r="5790" spans="4:7" ht="14.4" x14ac:dyDescent="0.3">
      <c r="D5790" s="262"/>
      <c r="G5790" s="262"/>
    </row>
    <row r="5791" spans="4:7" ht="14.4" x14ac:dyDescent="0.3">
      <c r="D5791" s="262"/>
      <c r="G5791" s="262"/>
    </row>
    <row r="5792" spans="4:7" ht="14.4" x14ac:dyDescent="0.3">
      <c r="D5792" s="262"/>
      <c r="G5792" s="262"/>
    </row>
    <row r="5793" spans="4:7" ht="14.4" x14ac:dyDescent="0.3">
      <c r="D5793" s="262"/>
      <c r="G5793" s="262"/>
    </row>
    <row r="5794" spans="4:7" ht="14.4" x14ac:dyDescent="0.3">
      <c r="D5794" s="262"/>
      <c r="G5794" s="262"/>
    </row>
    <row r="5795" spans="4:7" ht="14.4" x14ac:dyDescent="0.3">
      <c r="D5795" s="262"/>
      <c r="G5795" s="262"/>
    </row>
    <row r="5796" spans="4:7" ht="14.4" x14ac:dyDescent="0.3">
      <c r="D5796" s="262"/>
      <c r="G5796" s="262"/>
    </row>
    <row r="5797" spans="4:7" ht="14.4" x14ac:dyDescent="0.3">
      <c r="D5797" s="262"/>
      <c r="G5797" s="262"/>
    </row>
    <row r="5798" spans="4:7" ht="14.4" x14ac:dyDescent="0.3">
      <c r="D5798" s="262"/>
      <c r="G5798" s="262"/>
    </row>
    <row r="5799" spans="4:7" ht="14.4" x14ac:dyDescent="0.3">
      <c r="D5799" s="262"/>
      <c r="G5799" s="262"/>
    </row>
    <row r="5800" spans="4:7" ht="14.4" x14ac:dyDescent="0.3">
      <c r="D5800" s="262"/>
      <c r="G5800" s="262"/>
    </row>
    <row r="5801" spans="4:7" ht="14.4" x14ac:dyDescent="0.3">
      <c r="D5801" s="262"/>
      <c r="G5801" s="262"/>
    </row>
    <row r="5802" spans="4:7" ht="14.4" x14ac:dyDescent="0.3">
      <c r="D5802" s="262"/>
      <c r="G5802" s="262"/>
    </row>
    <row r="5803" spans="4:7" ht="14.4" x14ac:dyDescent="0.3">
      <c r="D5803" s="262"/>
      <c r="G5803" s="262"/>
    </row>
    <row r="5804" spans="4:7" ht="14.4" x14ac:dyDescent="0.3">
      <c r="D5804" s="262"/>
      <c r="G5804" s="262"/>
    </row>
    <row r="5805" spans="4:7" ht="14.4" x14ac:dyDescent="0.3">
      <c r="D5805" s="262"/>
      <c r="G5805" s="262"/>
    </row>
    <row r="5806" spans="4:7" ht="14.4" x14ac:dyDescent="0.3">
      <c r="D5806" s="262"/>
      <c r="G5806" s="262"/>
    </row>
    <row r="5807" spans="4:7" ht="14.4" x14ac:dyDescent="0.3">
      <c r="D5807" s="262"/>
      <c r="G5807" s="262"/>
    </row>
    <row r="5808" spans="4:7" ht="14.4" x14ac:dyDescent="0.3">
      <c r="D5808" s="262"/>
      <c r="G5808" s="262"/>
    </row>
    <row r="5809" spans="4:7" ht="14.4" x14ac:dyDescent="0.3">
      <c r="D5809" s="262"/>
      <c r="G5809" s="262"/>
    </row>
    <row r="5810" spans="4:7" ht="14.4" x14ac:dyDescent="0.3">
      <c r="D5810" s="262"/>
      <c r="G5810" s="262"/>
    </row>
    <row r="5811" spans="4:7" ht="14.4" x14ac:dyDescent="0.3">
      <c r="D5811" s="262"/>
      <c r="G5811" s="262"/>
    </row>
    <row r="5812" spans="4:7" ht="14.4" x14ac:dyDescent="0.3">
      <c r="D5812" s="262"/>
      <c r="G5812" s="262"/>
    </row>
    <row r="5813" spans="4:7" ht="14.4" x14ac:dyDescent="0.3">
      <c r="D5813" s="262"/>
      <c r="G5813" s="262"/>
    </row>
    <row r="5814" spans="4:7" ht="14.4" x14ac:dyDescent="0.3">
      <c r="D5814" s="262"/>
      <c r="G5814" s="262"/>
    </row>
    <row r="5815" spans="4:7" ht="14.4" x14ac:dyDescent="0.3">
      <c r="D5815" s="262"/>
      <c r="G5815" s="262"/>
    </row>
    <row r="5816" spans="4:7" ht="14.4" x14ac:dyDescent="0.3">
      <c r="D5816" s="262"/>
      <c r="G5816" s="262"/>
    </row>
    <row r="5817" spans="4:7" ht="14.4" x14ac:dyDescent="0.3">
      <c r="D5817" s="262"/>
      <c r="G5817" s="262"/>
    </row>
    <row r="5818" spans="4:7" ht="14.4" x14ac:dyDescent="0.3">
      <c r="D5818" s="262"/>
      <c r="G5818" s="262"/>
    </row>
    <row r="5819" spans="4:7" ht="14.4" x14ac:dyDescent="0.3">
      <c r="D5819" s="262"/>
      <c r="G5819" s="262"/>
    </row>
    <row r="5820" spans="4:7" ht="14.4" x14ac:dyDescent="0.3">
      <c r="D5820" s="262"/>
      <c r="G5820" s="262"/>
    </row>
    <row r="5821" spans="4:7" ht="14.4" x14ac:dyDescent="0.3">
      <c r="D5821" s="262"/>
      <c r="G5821" s="262"/>
    </row>
    <row r="5822" spans="4:7" ht="14.4" x14ac:dyDescent="0.3">
      <c r="D5822" s="262"/>
      <c r="G5822" s="262"/>
    </row>
    <row r="5823" spans="4:7" ht="14.4" x14ac:dyDescent="0.3">
      <c r="D5823" s="262"/>
      <c r="G5823" s="262"/>
    </row>
    <row r="5824" spans="4:7" ht="14.4" x14ac:dyDescent="0.3">
      <c r="D5824" s="262"/>
      <c r="G5824" s="262"/>
    </row>
    <row r="5825" spans="4:7" ht="14.4" x14ac:dyDescent="0.3">
      <c r="D5825" s="262"/>
      <c r="G5825" s="262"/>
    </row>
    <row r="5826" spans="4:7" ht="14.4" x14ac:dyDescent="0.3">
      <c r="D5826" s="262"/>
      <c r="G5826" s="262"/>
    </row>
    <row r="5827" spans="4:7" ht="14.4" x14ac:dyDescent="0.3">
      <c r="D5827" s="262"/>
      <c r="G5827" s="262"/>
    </row>
    <row r="5828" spans="4:7" ht="14.4" x14ac:dyDescent="0.3">
      <c r="D5828" s="262"/>
      <c r="G5828" s="262"/>
    </row>
    <row r="5829" spans="4:7" ht="14.4" x14ac:dyDescent="0.3">
      <c r="D5829" s="262"/>
      <c r="G5829" s="262"/>
    </row>
    <row r="5830" spans="4:7" ht="14.4" x14ac:dyDescent="0.3">
      <c r="D5830" s="262"/>
      <c r="G5830" s="262"/>
    </row>
    <row r="5831" spans="4:7" ht="14.4" x14ac:dyDescent="0.3">
      <c r="D5831" s="262"/>
      <c r="G5831" s="262"/>
    </row>
    <row r="5832" spans="4:7" ht="14.4" x14ac:dyDescent="0.3">
      <c r="D5832" s="262"/>
      <c r="G5832" s="262"/>
    </row>
    <row r="5833" spans="4:7" ht="14.4" x14ac:dyDescent="0.3">
      <c r="D5833" s="262"/>
      <c r="G5833" s="262"/>
    </row>
    <row r="5834" spans="4:7" ht="14.4" x14ac:dyDescent="0.3">
      <c r="D5834" s="262"/>
      <c r="G5834" s="262"/>
    </row>
    <row r="5835" spans="4:7" ht="14.4" x14ac:dyDescent="0.3">
      <c r="D5835" s="262"/>
      <c r="G5835" s="262"/>
    </row>
    <row r="5836" spans="4:7" ht="14.4" x14ac:dyDescent="0.3">
      <c r="D5836" s="262"/>
      <c r="G5836" s="262"/>
    </row>
    <row r="5837" spans="4:7" ht="14.4" x14ac:dyDescent="0.3">
      <c r="D5837" s="262"/>
      <c r="G5837" s="262"/>
    </row>
    <row r="5838" spans="4:7" ht="14.4" x14ac:dyDescent="0.3">
      <c r="D5838" s="262"/>
      <c r="G5838" s="262"/>
    </row>
    <row r="5839" spans="4:7" ht="14.4" x14ac:dyDescent="0.3">
      <c r="D5839" s="262"/>
      <c r="G5839" s="262"/>
    </row>
    <row r="5840" spans="4:7" ht="14.4" x14ac:dyDescent="0.3">
      <c r="D5840" s="262"/>
      <c r="G5840" s="262"/>
    </row>
    <row r="5841" spans="4:7" ht="14.4" x14ac:dyDescent="0.3">
      <c r="D5841" s="262"/>
      <c r="G5841" s="262"/>
    </row>
    <row r="5842" spans="4:7" ht="14.4" x14ac:dyDescent="0.3">
      <c r="D5842" s="262"/>
      <c r="G5842" s="262"/>
    </row>
    <row r="5843" spans="4:7" ht="14.4" x14ac:dyDescent="0.3">
      <c r="D5843" s="262"/>
      <c r="G5843" s="262"/>
    </row>
    <row r="5844" spans="4:7" ht="14.4" x14ac:dyDescent="0.3">
      <c r="D5844" s="262"/>
      <c r="G5844" s="262"/>
    </row>
    <row r="5845" spans="4:7" ht="14.4" x14ac:dyDescent="0.3">
      <c r="D5845" s="262"/>
      <c r="G5845" s="262"/>
    </row>
    <row r="5846" spans="4:7" ht="14.4" x14ac:dyDescent="0.3">
      <c r="D5846" s="262"/>
      <c r="G5846" s="262"/>
    </row>
    <row r="5847" spans="4:7" ht="14.4" x14ac:dyDescent="0.3">
      <c r="D5847" s="262"/>
      <c r="G5847" s="262"/>
    </row>
    <row r="5848" spans="4:7" ht="14.4" x14ac:dyDescent="0.3">
      <c r="D5848" s="262"/>
      <c r="G5848" s="262"/>
    </row>
    <row r="5849" spans="4:7" ht="14.4" x14ac:dyDescent="0.3">
      <c r="D5849" s="262"/>
      <c r="G5849" s="262"/>
    </row>
    <row r="5850" spans="4:7" ht="14.4" x14ac:dyDescent="0.3">
      <c r="D5850" s="262"/>
      <c r="G5850" s="262"/>
    </row>
    <row r="5851" spans="4:7" ht="14.4" x14ac:dyDescent="0.3">
      <c r="D5851" s="262"/>
      <c r="G5851" s="262"/>
    </row>
    <row r="5852" spans="4:7" ht="14.4" x14ac:dyDescent="0.3">
      <c r="D5852" s="262"/>
      <c r="G5852" s="262"/>
    </row>
    <row r="5853" spans="4:7" ht="14.4" x14ac:dyDescent="0.3">
      <c r="D5853" s="262"/>
      <c r="G5853" s="262"/>
    </row>
    <row r="5854" spans="4:7" ht="14.4" x14ac:dyDescent="0.3">
      <c r="D5854" s="262"/>
      <c r="G5854" s="262"/>
    </row>
    <row r="5855" spans="4:7" ht="14.4" x14ac:dyDescent="0.3">
      <c r="D5855" s="262"/>
      <c r="G5855" s="262"/>
    </row>
    <row r="5856" spans="4:7" ht="14.4" x14ac:dyDescent="0.3">
      <c r="D5856" s="262"/>
      <c r="G5856" s="262"/>
    </row>
    <row r="5857" spans="4:7" ht="14.4" x14ac:dyDescent="0.3">
      <c r="D5857" s="262"/>
      <c r="G5857" s="262"/>
    </row>
    <row r="5858" spans="4:7" ht="14.4" x14ac:dyDescent="0.3">
      <c r="D5858" s="262"/>
      <c r="G5858" s="262"/>
    </row>
    <row r="5859" spans="4:7" ht="14.4" x14ac:dyDescent="0.3">
      <c r="D5859" s="262"/>
      <c r="G5859" s="262"/>
    </row>
    <row r="5860" spans="4:7" ht="14.4" x14ac:dyDescent="0.3">
      <c r="D5860" s="262"/>
      <c r="G5860" s="262"/>
    </row>
    <row r="5861" spans="4:7" ht="14.4" x14ac:dyDescent="0.3">
      <c r="D5861" s="262"/>
      <c r="G5861" s="262"/>
    </row>
    <row r="5862" spans="4:7" ht="14.4" x14ac:dyDescent="0.3">
      <c r="D5862" s="262"/>
      <c r="G5862" s="262"/>
    </row>
    <row r="5863" spans="4:7" ht="14.4" x14ac:dyDescent="0.3">
      <c r="D5863" s="262"/>
      <c r="G5863" s="262"/>
    </row>
    <row r="5864" spans="4:7" ht="14.4" x14ac:dyDescent="0.3">
      <c r="D5864" s="262"/>
      <c r="G5864" s="262"/>
    </row>
    <row r="5865" spans="4:7" ht="14.4" x14ac:dyDescent="0.3">
      <c r="D5865" s="262"/>
      <c r="G5865" s="262"/>
    </row>
    <row r="5866" spans="4:7" ht="14.4" x14ac:dyDescent="0.3">
      <c r="D5866" s="262"/>
      <c r="G5866" s="262"/>
    </row>
    <row r="5867" spans="4:7" ht="14.4" x14ac:dyDescent="0.3">
      <c r="D5867" s="262"/>
      <c r="G5867" s="262"/>
    </row>
    <row r="5868" spans="4:7" ht="14.4" x14ac:dyDescent="0.3">
      <c r="D5868" s="262"/>
      <c r="G5868" s="262"/>
    </row>
    <row r="5869" spans="4:7" ht="14.4" x14ac:dyDescent="0.3">
      <c r="D5869" s="262"/>
      <c r="G5869" s="262"/>
    </row>
    <row r="5870" spans="4:7" ht="14.4" x14ac:dyDescent="0.3">
      <c r="D5870" s="262"/>
      <c r="G5870" s="262"/>
    </row>
    <row r="5871" spans="4:7" ht="14.4" x14ac:dyDescent="0.3">
      <c r="D5871" s="262"/>
      <c r="G5871" s="262"/>
    </row>
    <row r="5872" spans="4:7" ht="14.4" x14ac:dyDescent="0.3">
      <c r="D5872" s="262"/>
      <c r="G5872" s="262"/>
    </row>
    <row r="5873" spans="4:7" ht="14.4" x14ac:dyDescent="0.3">
      <c r="D5873" s="262"/>
      <c r="G5873" s="262"/>
    </row>
    <row r="5874" spans="4:7" ht="14.4" x14ac:dyDescent="0.3">
      <c r="D5874" s="262"/>
      <c r="G5874" s="262"/>
    </row>
    <row r="5875" spans="4:7" ht="14.4" x14ac:dyDescent="0.3">
      <c r="D5875" s="262"/>
      <c r="G5875" s="262"/>
    </row>
    <row r="5876" spans="4:7" ht="14.4" x14ac:dyDescent="0.3">
      <c r="D5876" s="262"/>
      <c r="G5876" s="262"/>
    </row>
    <row r="5877" spans="4:7" ht="14.4" x14ac:dyDescent="0.3">
      <c r="D5877" s="262"/>
      <c r="G5877" s="262"/>
    </row>
    <row r="5878" spans="4:7" ht="14.4" x14ac:dyDescent="0.3">
      <c r="D5878" s="262"/>
      <c r="G5878" s="262"/>
    </row>
    <row r="5879" spans="4:7" ht="14.4" x14ac:dyDescent="0.3">
      <c r="D5879" s="262"/>
      <c r="G5879" s="262"/>
    </row>
    <row r="5880" spans="4:7" ht="14.4" x14ac:dyDescent="0.3">
      <c r="D5880" s="262"/>
      <c r="G5880" s="262"/>
    </row>
    <row r="5881" spans="4:7" ht="14.4" x14ac:dyDescent="0.3">
      <c r="D5881" s="262"/>
      <c r="G5881" s="262"/>
    </row>
    <row r="5882" spans="4:7" ht="14.4" x14ac:dyDescent="0.3">
      <c r="D5882" s="262"/>
      <c r="G5882" s="262"/>
    </row>
    <row r="5883" spans="4:7" ht="14.4" x14ac:dyDescent="0.3">
      <c r="D5883" s="262"/>
      <c r="G5883" s="262"/>
    </row>
    <row r="5884" spans="4:7" ht="14.4" x14ac:dyDescent="0.3">
      <c r="D5884" s="262"/>
      <c r="G5884" s="262"/>
    </row>
    <row r="5885" spans="4:7" ht="14.4" x14ac:dyDescent="0.3">
      <c r="D5885" s="262"/>
      <c r="G5885" s="262"/>
    </row>
    <row r="5886" spans="4:7" ht="14.4" x14ac:dyDescent="0.3">
      <c r="D5886" s="262"/>
      <c r="G5886" s="262"/>
    </row>
    <row r="5887" spans="4:7" ht="14.4" x14ac:dyDescent="0.3">
      <c r="D5887" s="262"/>
      <c r="G5887" s="262"/>
    </row>
    <row r="5888" spans="4:7" ht="14.4" x14ac:dyDescent="0.3">
      <c r="D5888" s="262"/>
      <c r="G5888" s="262"/>
    </row>
    <row r="5889" spans="4:7" ht="14.4" x14ac:dyDescent="0.3">
      <c r="D5889" s="262"/>
      <c r="G5889" s="262"/>
    </row>
    <row r="5890" spans="4:7" ht="14.4" x14ac:dyDescent="0.3">
      <c r="D5890" s="262"/>
      <c r="G5890" s="262"/>
    </row>
    <row r="5891" spans="4:7" ht="14.4" x14ac:dyDescent="0.3">
      <c r="D5891" s="262"/>
      <c r="G5891" s="262"/>
    </row>
    <row r="5892" spans="4:7" ht="14.4" x14ac:dyDescent="0.3">
      <c r="D5892" s="262"/>
      <c r="G5892" s="262"/>
    </row>
    <row r="5893" spans="4:7" ht="14.4" x14ac:dyDescent="0.3">
      <c r="D5893" s="262"/>
      <c r="G5893" s="262"/>
    </row>
    <row r="5894" spans="4:7" ht="14.4" x14ac:dyDescent="0.3">
      <c r="D5894" s="262"/>
      <c r="G5894" s="262"/>
    </row>
    <row r="5895" spans="4:7" ht="14.4" x14ac:dyDescent="0.3">
      <c r="D5895" s="262"/>
      <c r="G5895" s="262"/>
    </row>
    <row r="5896" spans="4:7" ht="14.4" x14ac:dyDescent="0.3">
      <c r="D5896" s="262"/>
      <c r="G5896" s="262"/>
    </row>
    <row r="5897" spans="4:7" ht="14.4" x14ac:dyDescent="0.3">
      <c r="D5897" s="262"/>
      <c r="G5897" s="262"/>
    </row>
    <row r="5898" spans="4:7" ht="14.4" x14ac:dyDescent="0.3">
      <c r="D5898" s="262"/>
      <c r="G5898" s="262"/>
    </row>
    <row r="5899" spans="4:7" ht="14.4" x14ac:dyDescent="0.3">
      <c r="D5899" s="262"/>
      <c r="G5899" s="262"/>
    </row>
    <row r="5900" spans="4:7" ht="14.4" x14ac:dyDescent="0.3">
      <c r="D5900" s="262"/>
      <c r="G5900" s="262"/>
    </row>
    <row r="5901" spans="4:7" ht="14.4" x14ac:dyDescent="0.3">
      <c r="D5901" s="262"/>
      <c r="G5901" s="262"/>
    </row>
    <row r="5902" spans="4:7" ht="14.4" x14ac:dyDescent="0.3">
      <c r="D5902" s="262"/>
      <c r="G5902" s="262"/>
    </row>
    <row r="5903" spans="4:7" ht="14.4" x14ac:dyDescent="0.3">
      <c r="D5903" s="262"/>
      <c r="G5903" s="262"/>
    </row>
    <row r="5904" spans="4:7" ht="14.4" x14ac:dyDescent="0.3">
      <c r="D5904" s="262"/>
      <c r="G5904" s="262"/>
    </row>
    <row r="5905" spans="4:7" ht="14.4" x14ac:dyDescent="0.3">
      <c r="D5905" s="262"/>
      <c r="G5905" s="262"/>
    </row>
    <row r="5906" spans="4:7" ht="14.4" x14ac:dyDescent="0.3">
      <c r="D5906" s="262"/>
      <c r="G5906" s="262"/>
    </row>
    <row r="5907" spans="4:7" ht="14.4" x14ac:dyDescent="0.3">
      <c r="D5907" s="262"/>
      <c r="G5907" s="262"/>
    </row>
    <row r="5908" spans="4:7" ht="14.4" x14ac:dyDescent="0.3">
      <c r="D5908" s="262"/>
      <c r="G5908" s="262"/>
    </row>
    <row r="5909" spans="4:7" ht="14.4" x14ac:dyDescent="0.3">
      <c r="D5909" s="262"/>
      <c r="G5909" s="262"/>
    </row>
    <row r="5910" spans="4:7" ht="14.4" x14ac:dyDescent="0.3">
      <c r="D5910" s="262"/>
      <c r="G5910" s="262"/>
    </row>
    <row r="5911" spans="4:7" ht="14.4" x14ac:dyDescent="0.3">
      <c r="D5911" s="262"/>
      <c r="G5911" s="262"/>
    </row>
    <row r="5912" spans="4:7" ht="14.4" x14ac:dyDescent="0.3">
      <c r="D5912" s="262"/>
      <c r="G5912" s="262"/>
    </row>
    <row r="5913" spans="4:7" ht="14.4" x14ac:dyDescent="0.3">
      <c r="D5913" s="262"/>
      <c r="G5913" s="262"/>
    </row>
    <row r="5914" spans="4:7" ht="14.4" x14ac:dyDescent="0.3">
      <c r="D5914" s="262"/>
      <c r="G5914" s="262"/>
    </row>
    <row r="5915" spans="4:7" ht="14.4" x14ac:dyDescent="0.3">
      <c r="D5915" s="262"/>
      <c r="G5915" s="262"/>
    </row>
    <row r="5916" spans="4:7" ht="14.4" x14ac:dyDescent="0.3">
      <c r="D5916" s="262"/>
      <c r="G5916" s="262"/>
    </row>
    <row r="5917" spans="4:7" ht="14.4" x14ac:dyDescent="0.3">
      <c r="D5917" s="262"/>
      <c r="G5917" s="262"/>
    </row>
    <row r="5918" spans="4:7" ht="14.4" x14ac:dyDescent="0.3">
      <c r="D5918" s="262"/>
      <c r="G5918" s="262"/>
    </row>
    <row r="5919" spans="4:7" ht="14.4" x14ac:dyDescent="0.3">
      <c r="D5919" s="262"/>
      <c r="G5919" s="262"/>
    </row>
    <row r="5920" spans="4:7" ht="14.4" x14ac:dyDescent="0.3">
      <c r="D5920" s="262"/>
      <c r="G5920" s="262"/>
    </row>
    <row r="5921" spans="4:7" ht="14.4" x14ac:dyDescent="0.3">
      <c r="D5921" s="262"/>
      <c r="G5921" s="262"/>
    </row>
    <row r="5922" spans="4:7" ht="14.4" x14ac:dyDescent="0.3">
      <c r="D5922" s="262"/>
      <c r="G5922" s="262"/>
    </row>
    <row r="5923" spans="4:7" ht="14.4" x14ac:dyDescent="0.3">
      <c r="D5923" s="262"/>
      <c r="G5923" s="262"/>
    </row>
    <row r="5924" spans="4:7" ht="14.4" x14ac:dyDescent="0.3">
      <c r="D5924" s="262"/>
      <c r="G5924" s="262"/>
    </row>
    <row r="5925" spans="4:7" ht="14.4" x14ac:dyDescent="0.3">
      <c r="D5925" s="262"/>
      <c r="G5925" s="262"/>
    </row>
    <row r="5926" spans="4:7" ht="14.4" x14ac:dyDescent="0.3">
      <c r="D5926" s="262"/>
      <c r="G5926" s="262"/>
    </row>
    <row r="5927" spans="4:7" ht="14.4" x14ac:dyDescent="0.3">
      <c r="D5927" s="262"/>
      <c r="G5927" s="262"/>
    </row>
    <row r="5928" spans="4:7" ht="14.4" x14ac:dyDescent="0.3">
      <c r="D5928" s="262"/>
      <c r="G5928" s="262"/>
    </row>
    <row r="5929" spans="4:7" ht="14.4" x14ac:dyDescent="0.3">
      <c r="D5929" s="262"/>
      <c r="G5929" s="262"/>
    </row>
    <row r="5930" spans="4:7" ht="14.4" x14ac:dyDescent="0.3">
      <c r="D5930" s="262"/>
      <c r="G5930" s="262"/>
    </row>
    <row r="5931" spans="4:7" ht="14.4" x14ac:dyDescent="0.3">
      <c r="D5931" s="262"/>
      <c r="G5931" s="262"/>
    </row>
    <row r="5932" spans="4:7" ht="14.4" x14ac:dyDescent="0.3">
      <c r="D5932" s="262"/>
      <c r="G5932" s="262"/>
    </row>
    <row r="5933" spans="4:7" ht="14.4" x14ac:dyDescent="0.3">
      <c r="D5933" s="262"/>
      <c r="G5933" s="262"/>
    </row>
    <row r="5934" spans="4:7" ht="14.4" x14ac:dyDescent="0.3">
      <c r="D5934" s="262"/>
      <c r="G5934" s="262"/>
    </row>
    <row r="5935" spans="4:7" ht="14.4" x14ac:dyDescent="0.3">
      <c r="D5935" s="262"/>
      <c r="G5935" s="262"/>
    </row>
    <row r="5936" spans="4:7" ht="14.4" x14ac:dyDescent="0.3">
      <c r="D5936" s="262"/>
      <c r="G5936" s="262"/>
    </row>
    <row r="5937" spans="4:7" ht="14.4" x14ac:dyDescent="0.3">
      <c r="D5937" s="262"/>
      <c r="G5937" s="262"/>
    </row>
    <row r="5938" spans="4:7" ht="14.4" x14ac:dyDescent="0.3">
      <c r="D5938" s="262"/>
      <c r="G5938" s="262"/>
    </row>
    <row r="5939" spans="4:7" ht="14.4" x14ac:dyDescent="0.3">
      <c r="D5939" s="262"/>
      <c r="G5939" s="262"/>
    </row>
    <row r="5940" spans="4:7" ht="14.4" x14ac:dyDescent="0.3">
      <c r="D5940" s="262"/>
      <c r="G5940" s="262"/>
    </row>
    <row r="5941" spans="4:7" ht="14.4" x14ac:dyDescent="0.3">
      <c r="D5941" s="262"/>
      <c r="G5941" s="262"/>
    </row>
    <row r="5942" spans="4:7" ht="14.4" x14ac:dyDescent="0.3">
      <c r="D5942" s="262"/>
      <c r="G5942" s="262"/>
    </row>
    <row r="5943" spans="4:7" ht="14.4" x14ac:dyDescent="0.3">
      <c r="D5943" s="262"/>
      <c r="G5943" s="262"/>
    </row>
    <row r="5944" spans="4:7" ht="14.4" x14ac:dyDescent="0.3">
      <c r="D5944" s="262"/>
      <c r="G5944" s="262"/>
    </row>
    <row r="5945" spans="4:7" ht="14.4" x14ac:dyDescent="0.3">
      <c r="D5945" s="262"/>
      <c r="G5945" s="262"/>
    </row>
    <row r="5946" spans="4:7" ht="14.4" x14ac:dyDescent="0.3">
      <c r="D5946" s="262"/>
      <c r="G5946" s="262"/>
    </row>
    <row r="5947" spans="4:7" ht="14.4" x14ac:dyDescent="0.3">
      <c r="D5947" s="262"/>
      <c r="G5947" s="262"/>
    </row>
    <row r="5948" spans="4:7" ht="14.4" x14ac:dyDescent="0.3">
      <c r="D5948" s="262"/>
      <c r="G5948" s="262"/>
    </row>
    <row r="5949" spans="4:7" ht="14.4" x14ac:dyDescent="0.3">
      <c r="D5949" s="262"/>
      <c r="G5949" s="262"/>
    </row>
    <row r="5950" spans="4:7" ht="14.4" x14ac:dyDescent="0.3">
      <c r="D5950" s="262"/>
      <c r="G5950" s="262"/>
    </row>
    <row r="5951" spans="4:7" ht="14.4" x14ac:dyDescent="0.3">
      <c r="D5951" s="262"/>
      <c r="G5951" s="262"/>
    </row>
    <row r="5952" spans="4:7" ht="14.4" x14ac:dyDescent="0.3">
      <c r="D5952" s="262"/>
      <c r="G5952" s="262"/>
    </row>
    <row r="5953" spans="4:7" ht="14.4" x14ac:dyDescent="0.3">
      <c r="D5953" s="262"/>
      <c r="G5953" s="262"/>
    </row>
    <row r="5954" spans="4:7" ht="14.4" x14ac:dyDescent="0.3">
      <c r="D5954" s="262"/>
      <c r="G5954" s="262"/>
    </row>
    <row r="5955" spans="4:7" ht="14.4" x14ac:dyDescent="0.3">
      <c r="D5955" s="262"/>
      <c r="G5955" s="262"/>
    </row>
    <row r="5956" spans="4:7" ht="14.4" x14ac:dyDescent="0.3">
      <c r="D5956" s="262"/>
      <c r="G5956" s="262"/>
    </row>
    <row r="5957" spans="4:7" ht="14.4" x14ac:dyDescent="0.3">
      <c r="D5957" s="262"/>
      <c r="G5957" s="262"/>
    </row>
    <row r="5958" spans="4:7" ht="14.4" x14ac:dyDescent="0.3">
      <c r="D5958" s="262"/>
      <c r="G5958" s="262"/>
    </row>
    <row r="5959" spans="4:7" ht="14.4" x14ac:dyDescent="0.3">
      <c r="D5959" s="262"/>
      <c r="G5959" s="262"/>
    </row>
    <row r="5960" spans="4:7" ht="14.4" x14ac:dyDescent="0.3">
      <c r="D5960" s="262"/>
      <c r="G5960" s="262"/>
    </row>
    <row r="5961" spans="4:7" ht="14.4" x14ac:dyDescent="0.3">
      <c r="D5961" s="262"/>
      <c r="G5961" s="262"/>
    </row>
    <row r="5962" spans="4:7" ht="14.4" x14ac:dyDescent="0.3">
      <c r="D5962" s="262"/>
      <c r="G5962" s="262"/>
    </row>
    <row r="5963" spans="4:7" ht="14.4" x14ac:dyDescent="0.3">
      <c r="D5963" s="262"/>
      <c r="G5963" s="262"/>
    </row>
    <row r="5964" spans="4:7" ht="14.4" x14ac:dyDescent="0.3">
      <c r="D5964" s="262"/>
      <c r="G5964" s="262"/>
    </row>
    <row r="5965" spans="4:7" ht="14.4" x14ac:dyDescent="0.3">
      <c r="D5965" s="262"/>
      <c r="G5965" s="262"/>
    </row>
    <row r="5966" spans="4:7" ht="14.4" x14ac:dyDescent="0.3">
      <c r="D5966" s="262"/>
      <c r="G5966" s="262"/>
    </row>
    <row r="5967" spans="4:7" ht="14.4" x14ac:dyDescent="0.3">
      <c r="D5967" s="262"/>
      <c r="G5967" s="262"/>
    </row>
    <row r="5968" spans="4:7" ht="14.4" x14ac:dyDescent="0.3">
      <c r="D5968" s="262"/>
      <c r="G5968" s="262"/>
    </row>
    <row r="5969" spans="4:7" ht="14.4" x14ac:dyDescent="0.3">
      <c r="D5969" s="262"/>
      <c r="G5969" s="262"/>
    </row>
    <row r="5970" spans="4:7" ht="14.4" x14ac:dyDescent="0.3">
      <c r="D5970" s="262"/>
      <c r="G5970" s="262"/>
    </row>
    <row r="5971" spans="4:7" ht="14.4" x14ac:dyDescent="0.3">
      <c r="D5971" s="262"/>
      <c r="G5971" s="262"/>
    </row>
    <row r="5972" spans="4:7" ht="14.4" x14ac:dyDescent="0.3">
      <c r="D5972" s="262"/>
      <c r="G5972" s="262"/>
    </row>
    <row r="5973" spans="4:7" ht="14.4" x14ac:dyDescent="0.3">
      <c r="D5973" s="262"/>
      <c r="G5973" s="262"/>
    </row>
    <row r="5974" spans="4:7" ht="14.4" x14ac:dyDescent="0.3">
      <c r="D5974" s="262"/>
      <c r="G5974" s="262"/>
    </row>
    <row r="5975" spans="4:7" ht="14.4" x14ac:dyDescent="0.3">
      <c r="D5975" s="262"/>
      <c r="G5975" s="262"/>
    </row>
    <row r="5976" spans="4:7" ht="14.4" x14ac:dyDescent="0.3">
      <c r="D5976" s="262"/>
      <c r="G5976" s="262"/>
    </row>
    <row r="5977" spans="4:7" ht="14.4" x14ac:dyDescent="0.3">
      <c r="D5977" s="262"/>
      <c r="G5977" s="262"/>
    </row>
    <row r="5978" spans="4:7" ht="14.4" x14ac:dyDescent="0.3">
      <c r="D5978" s="262"/>
      <c r="G5978" s="262"/>
    </row>
    <row r="5979" spans="4:7" ht="14.4" x14ac:dyDescent="0.3">
      <c r="D5979" s="262"/>
      <c r="G5979" s="262"/>
    </row>
    <row r="5980" spans="4:7" ht="14.4" x14ac:dyDescent="0.3">
      <c r="D5980" s="262"/>
      <c r="G5980" s="262"/>
    </row>
    <row r="5981" spans="4:7" ht="14.4" x14ac:dyDescent="0.3">
      <c r="D5981" s="262"/>
      <c r="G5981" s="262"/>
    </row>
    <row r="5982" spans="4:7" ht="14.4" x14ac:dyDescent="0.3">
      <c r="D5982" s="262"/>
      <c r="G5982" s="262"/>
    </row>
    <row r="5983" spans="4:7" ht="14.4" x14ac:dyDescent="0.3">
      <c r="D5983" s="262"/>
      <c r="G5983" s="262"/>
    </row>
    <row r="5984" spans="4:7" ht="14.4" x14ac:dyDescent="0.3">
      <c r="D5984" s="262"/>
      <c r="G5984" s="262"/>
    </row>
    <row r="5985" spans="4:7" ht="14.4" x14ac:dyDescent="0.3">
      <c r="D5985" s="262"/>
      <c r="G5985" s="262"/>
    </row>
    <row r="5986" spans="4:7" ht="14.4" x14ac:dyDescent="0.3">
      <c r="D5986" s="262"/>
      <c r="G5986" s="262"/>
    </row>
    <row r="5987" spans="4:7" ht="14.4" x14ac:dyDescent="0.3">
      <c r="D5987" s="262"/>
      <c r="G5987" s="262"/>
    </row>
    <row r="5988" spans="4:7" ht="14.4" x14ac:dyDescent="0.3">
      <c r="D5988" s="262"/>
      <c r="G5988" s="262"/>
    </row>
    <row r="5989" spans="4:7" ht="14.4" x14ac:dyDescent="0.3">
      <c r="D5989" s="262"/>
      <c r="G5989" s="262"/>
    </row>
    <row r="5990" spans="4:7" ht="14.4" x14ac:dyDescent="0.3">
      <c r="D5990" s="262"/>
      <c r="G5990" s="262"/>
    </row>
    <row r="5991" spans="4:7" ht="14.4" x14ac:dyDescent="0.3">
      <c r="D5991" s="262"/>
      <c r="G5991" s="262"/>
    </row>
    <row r="5992" spans="4:7" ht="14.4" x14ac:dyDescent="0.3">
      <c r="D5992" s="262"/>
      <c r="G5992" s="262"/>
    </row>
    <row r="5993" spans="4:7" ht="14.4" x14ac:dyDescent="0.3">
      <c r="D5993" s="262"/>
      <c r="G5993" s="262"/>
    </row>
    <row r="5994" spans="4:7" ht="14.4" x14ac:dyDescent="0.3">
      <c r="D5994" s="262"/>
      <c r="G5994" s="262"/>
    </row>
    <row r="5995" spans="4:7" ht="14.4" x14ac:dyDescent="0.3">
      <c r="D5995" s="262"/>
      <c r="G5995" s="262"/>
    </row>
    <row r="5996" spans="4:7" ht="14.4" x14ac:dyDescent="0.3">
      <c r="D5996" s="262"/>
      <c r="G5996" s="262"/>
    </row>
    <row r="5997" spans="4:7" ht="14.4" x14ac:dyDescent="0.3">
      <c r="D5997" s="262"/>
      <c r="G5997" s="262"/>
    </row>
    <row r="5998" spans="4:7" ht="14.4" x14ac:dyDescent="0.3">
      <c r="D5998" s="262"/>
      <c r="G5998" s="262"/>
    </row>
    <row r="5999" spans="4:7" ht="14.4" x14ac:dyDescent="0.3">
      <c r="D5999" s="262"/>
      <c r="G5999" s="262"/>
    </row>
    <row r="6000" spans="4:7" ht="14.4" x14ac:dyDescent="0.3">
      <c r="D6000" s="262"/>
      <c r="G6000" s="262"/>
    </row>
    <row r="6001" spans="4:7" ht="14.4" x14ac:dyDescent="0.3">
      <c r="D6001" s="262"/>
      <c r="G6001" s="262"/>
    </row>
    <row r="6002" spans="4:7" ht="14.4" x14ac:dyDescent="0.3">
      <c r="D6002" s="262"/>
      <c r="G6002" s="262"/>
    </row>
    <row r="6003" spans="4:7" ht="14.4" x14ac:dyDescent="0.3">
      <c r="D6003" s="262"/>
      <c r="G6003" s="262"/>
    </row>
    <row r="6004" spans="4:7" ht="14.4" x14ac:dyDescent="0.3">
      <c r="D6004" s="262"/>
      <c r="G6004" s="262"/>
    </row>
    <row r="6005" spans="4:7" ht="14.4" x14ac:dyDescent="0.3">
      <c r="D6005" s="262"/>
      <c r="G6005" s="262"/>
    </row>
    <row r="6006" spans="4:7" ht="14.4" x14ac:dyDescent="0.3">
      <c r="D6006" s="262"/>
      <c r="G6006" s="262"/>
    </row>
    <row r="6007" spans="4:7" ht="14.4" x14ac:dyDescent="0.3">
      <c r="D6007" s="262"/>
      <c r="G6007" s="262"/>
    </row>
    <row r="6008" spans="4:7" ht="14.4" x14ac:dyDescent="0.3">
      <c r="D6008" s="262"/>
      <c r="G6008" s="262"/>
    </row>
    <row r="6009" spans="4:7" ht="14.4" x14ac:dyDescent="0.3">
      <c r="D6009" s="262"/>
      <c r="G6009" s="262"/>
    </row>
    <row r="6010" spans="4:7" ht="14.4" x14ac:dyDescent="0.3">
      <c r="D6010" s="262"/>
      <c r="G6010" s="262"/>
    </row>
    <row r="6011" spans="4:7" ht="14.4" x14ac:dyDescent="0.3">
      <c r="D6011" s="262"/>
      <c r="G6011" s="262"/>
    </row>
    <row r="6012" spans="4:7" ht="14.4" x14ac:dyDescent="0.3">
      <c r="D6012" s="262"/>
      <c r="G6012" s="262"/>
    </row>
    <row r="6013" spans="4:7" ht="14.4" x14ac:dyDescent="0.3">
      <c r="D6013" s="262"/>
      <c r="G6013" s="262"/>
    </row>
    <row r="6014" spans="4:7" ht="14.4" x14ac:dyDescent="0.3">
      <c r="D6014" s="262"/>
      <c r="G6014" s="262"/>
    </row>
    <row r="6015" spans="4:7" ht="14.4" x14ac:dyDescent="0.3">
      <c r="D6015" s="262"/>
      <c r="G6015" s="262"/>
    </row>
    <row r="6016" spans="4:7" ht="14.4" x14ac:dyDescent="0.3">
      <c r="D6016" s="262"/>
      <c r="G6016" s="262"/>
    </row>
    <row r="6017" spans="4:7" ht="14.4" x14ac:dyDescent="0.3">
      <c r="D6017" s="262"/>
      <c r="G6017" s="262"/>
    </row>
    <row r="6018" spans="4:7" ht="14.4" x14ac:dyDescent="0.3">
      <c r="D6018" s="262"/>
      <c r="G6018" s="262"/>
    </row>
    <row r="6019" spans="4:7" ht="14.4" x14ac:dyDescent="0.3">
      <c r="D6019" s="262"/>
      <c r="G6019" s="262"/>
    </row>
    <row r="6020" spans="4:7" ht="14.4" x14ac:dyDescent="0.3">
      <c r="D6020" s="262"/>
      <c r="G6020" s="262"/>
    </row>
    <row r="6021" spans="4:7" ht="14.4" x14ac:dyDescent="0.3">
      <c r="D6021" s="262"/>
      <c r="G6021" s="262"/>
    </row>
    <row r="6022" spans="4:7" ht="14.4" x14ac:dyDescent="0.3">
      <c r="D6022" s="262"/>
      <c r="G6022" s="262"/>
    </row>
    <row r="6023" spans="4:7" ht="14.4" x14ac:dyDescent="0.3">
      <c r="D6023" s="262"/>
      <c r="G6023" s="262"/>
    </row>
    <row r="6024" spans="4:7" ht="14.4" x14ac:dyDescent="0.3">
      <c r="D6024" s="262"/>
      <c r="G6024" s="262"/>
    </row>
    <row r="6025" spans="4:7" ht="14.4" x14ac:dyDescent="0.3">
      <c r="D6025" s="262"/>
      <c r="G6025" s="262"/>
    </row>
    <row r="6026" spans="4:7" ht="14.4" x14ac:dyDescent="0.3">
      <c r="D6026" s="262"/>
      <c r="G6026" s="262"/>
    </row>
    <row r="6027" spans="4:7" ht="14.4" x14ac:dyDescent="0.3">
      <c r="D6027" s="262"/>
      <c r="G6027" s="262"/>
    </row>
    <row r="6028" spans="4:7" ht="14.4" x14ac:dyDescent="0.3">
      <c r="D6028" s="262"/>
      <c r="G6028" s="262"/>
    </row>
    <row r="6029" spans="4:7" ht="14.4" x14ac:dyDescent="0.3">
      <c r="D6029" s="262"/>
      <c r="G6029" s="262"/>
    </row>
    <row r="6030" spans="4:7" ht="14.4" x14ac:dyDescent="0.3">
      <c r="D6030" s="262"/>
      <c r="G6030" s="262"/>
    </row>
    <row r="6031" spans="4:7" ht="14.4" x14ac:dyDescent="0.3">
      <c r="D6031" s="262"/>
      <c r="G6031" s="262"/>
    </row>
    <row r="6032" spans="4:7" ht="14.4" x14ac:dyDescent="0.3">
      <c r="D6032" s="262"/>
      <c r="G6032" s="262"/>
    </row>
    <row r="6033" spans="4:7" ht="14.4" x14ac:dyDescent="0.3">
      <c r="D6033" s="262"/>
      <c r="G6033" s="262"/>
    </row>
    <row r="6034" spans="4:7" ht="14.4" x14ac:dyDescent="0.3">
      <c r="D6034" s="262"/>
      <c r="G6034" s="262"/>
    </row>
    <row r="6035" spans="4:7" ht="14.4" x14ac:dyDescent="0.3">
      <c r="D6035" s="262"/>
      <c r="G6035" s="262"/>
    </row>
    <row r="6036" spans="4:7" ht="14.4" x14ac:dyDescent="0.3">
      <c r="D6036" s="262"/>
      <c r="G6036" s="262"/>
    </row>
    <row r="6037" spans="4:7" ht="14.4" x14ac:dyDescent="0.3">
      <c r="D6037" s="262"/>
      <c r="G6037" s="262"/>
    </row>
    <row r="6038" spans="4:7" ht="14.4" x14ac:dyDescent="0.3">
      <c r="D6038" s="262"/>
      <c r="G6038" s="262"/>
    </row>
    <row r="6039" spans="4:7" ht="14.4" x14ac:dyDescent="0.3">
      <c r="D6039" s="262"/>
      <c r="G6039" s="262"/>
    </row>
    <row r="6040" spans="4:7" ht="14.4" x14ac:dyDescent="0.3">
      <c r="D6040" s="262"/>
      <c r="G6040" s="262"/>
    </row>
    <row r="6041" spans="4:7" ht="14.4" x14ac:dyDescent="0.3">
      <c r="D6041" s="262"/>
      <c r="G6041" s="262"/>
    </row>
    <row r="6042" spans="4:7" ht="14.4" x14ac:dyDescent="0.3">
      <c r="D6042" s="262"/>
      <c r="G6042" s="262"/>
    </row>
    <row r="6043" spans="4:7" ht="14.4" x14ac:dyDescent="0.3">
      <c r="D6043" s="262"/>
      <c r="G6043" s="262"/>
    </row>
    <row r="6044" spans="4:7" ht="14.4" x14ac:dyDescent="0.3">
      <c r="D6044" s="262"/>
      <c r="G6044" s="262"/>
    </row>
    <row r="6045" spans="4:7" ht="14.4" x14ac:dyDescent="0.3">
      <c r="D6045" s="262"/>
      <c r="G6045" s="262"/>
    </row>
    <row r="6046" spans="4:7" ht="14.4" x14ac:dyDescent="0.3">
      <c r="D6046" s="262"/>
      <c r="G6046" s="262"/>
    </row>
    <row r="6047" spans="4:7" ht="14.4" x14ac:dyDescent="0.3">
      <c r="D6047" s="262"/>
      <c r="G6047" s="262"/>
    </row>
    <row r="6048" spans="4:7" ht="14.4" x14ac:dyDescent="0.3">
      <c r="D6048" s="262"/>
      <c r="G6048" s="262"/>
    </row>
    <row r="6049" spans="4:7" ht="14.4" x14ac:dyDescent="0.3">
      <c r="D6049" s="262"/>
      <c r="G6049" s="262"/>
    </row>
    <row r="6050" spans="4:7" ht="14.4" x14ac:dyDescent="0.3">
      <c r="D6050" s="262"/>
      <c r="G6050" s="262"/>
    </row>
    <row r="6051" spans="4:7" ht="14.4" x14ac:dyDescent="0.3">
      <c r="D6051" s="262"/>
      <c r="G6051" s="262"/>
    </row>
    <row r="6052" spans="4:7" ht="14.4" x14ac:dyDescent="0.3">
      <c r="D6052" s="262"/>
      <c r="G6052" s="262"/>
    </row>
    <row r="6053" spans="4:7" ht="14.4" x14ac:dyDescent="0.3">
      <c r="D6053" s="262"/>
      <c r="G6053" s="262"/>
    </row>
    <row r="6054" spans="4:7" ht="14.4" x14ac:dyDescent="0.3">
      <c r="D6054" s="262"/>
      <c r="G6054" s="262"/>
    </row>
    <row r="6055" spans="4:7" ht="14.4" x14ac:dyDescent="0.3">
      <c r="D6055" s="262"/>
      <c r="G6055" s="262"/>
    </row>
    <row r="6056" spans="4:7" ht="14.4" x14ac:dyDescent="0.3">
      <c r="D6056" s="262"/>
      <c r="G6056" s="262"/>
    </row>
    <row r="6057" spans="4:7" ht="14.4" x14ac:dyDescent="0.3">
      <c r="D6057" s="262"/>
      <c r="G6057" s="262"/>
    </row>
    <row r="6058" spans="4:7" ht="14.4" x14ac:dyDescent="0.3">
      <c r="D6058" s="262"/>
      <c r="G6058" s="262"/>
    </row>
    <row r="6059" spans="4:7" ht="14.4" x14ac:dyDescent="0.3">
      <c r="D6059" s="262"/>
      <c r="G6059" s="262"/>
    </row>
    <row r="6060" spans="4:7" ht="14.4" x14ac:dyDescent="0.3">
      <c r="D6060" s="262"/>
      <c r="G6060" s="262"/>
    </row>
    <row r="6061" spans="4:7" ht="14.4" x14ac:dyDescent="0.3">
      <c r="D6061" s="262"/>
      <c r="G6061" s="262"/>
    </row>
    <row r="6062" spans="4:7" ht="14.4" x14ac:dyDescent="0.3">
      <c r="D6062" s="262"/>
      <c r="G6062" s="262"/>
    </row>
    <row r="6063" spans="4:7" ht="14.4" x14ac:dyDescent="0.3">
      <c r="D6063" s="262"/>
      <c r="G6063" s="262"/>
    </row>
    <row r="6064" spans="4:7" ht="14.4" x14ac:dyDescent="0.3">
      <c r="D6064" s="262"/>
      <c r="G6064" s="262"/>
    </row>
    <row r="6065" spans="4:7" ht="14.4" x14ac:dyDescent="0.3">
      <c r="D6065" s="262"/>
      <c r="G6065" s="262"/>
    </row>
    <row r="6066" spans="4:7" ht="14.4" x14ac:dyDescent="0.3">
      <c r="D6066" s="262"/>
      <c r="G6066" s="262"/>
    </row>
    <row r="6067" spans="4:7" ht="14.4" x14ac:dyDescent="0.3">
      <c r="D6067" s="262"/>
      <c r="G6067" s="262"/>
    </row>
    <row r="6068" spans="4:7" ht="14.4" x14ac:dyDescent="0.3">
      <c r="D6068" s="262"/>
      <c r="G6068" s="262"/>
    </row>
    <row r="6069" spans="4:7" ht="14.4" x14ac:dyDescent="0.3">
      <c r="D6069" s="262"/>
      <c r="G6069" s="262"/>
    </row>
    <row r="6070" spans="4:7" ht="14.4" x14ac:dyDescent="0.3">
      <c r="D6070" s="262"/>
      <c r="G6070" s="262"/>
    </row>
    <row r="6071" spans="4:7" ht="14.4" x14ac:dyDescent="0.3">
      <c r="D6071" s="262"/>
      <c r="G6071" s="262"/>
    </row>
    <row r="6072" spans="4:7" ht="14.4" x14ac:dyDescent="0.3">
      <c r="D6072" s="262"/>
      <c r="G6072" s="262"/>
    </row>
    <row r="6073" spans="4:7" ht="14.4" x14ac:dyDescent="0.3">
      <c r="D6073" s="262"/>
      <c r="G6073" s="262"/>
    </row>
    <row r="6074" spans="4:7" ht="14.4" x14ac:dyDescent="0.3">
      <c r="D6074" s="262"/>
      <c r="G6074" s="262"/>
    </row>
    <row r="6075" spans="4:7" ht="14.4" x14ac:dyDescent="0.3">
      <c r="D6075" s="262"/>
      <c r="G6075" s="262"/>
    </row>
    <row r="6076" spans="4:7" ht="14.4" x14ac:dyDescent="0.3">
      <c r="D6076" s="262"/>
      <c r="G6076" s="262"/>
    </row>
    <row r="6077" spans="4:7" ht="14.4" x14ac:dyDescent="0.3">
      <c r="D6077" s="262"/>
      <c r="G6077" s="262"/>
    </row>
    <row r="6078" spans="4:7" ht="14.4" x14ac:dyDescent="0.3">
      <c r="D6078" s="262"/>
      <c r="G6078" s="262"/>
    </row>
    <row r="6079" spans="4:7" ht="14.4" x14ac:dyDescent="0.3">
      <c r="D6079" s="262"/>
      <c r="G6079" s="262"/>
    </row>
    <row r="6080" spans="4:7" ht="14.4" x14ac:dyDescent="0.3">
      <c r="D6080" s="262"/>
      <c r="G6080" s="262"/>
    </row>
    <row r="6081" spans="4:7" ht="14.4" x14ac:dyDescent="0.3">
      <c r="D6081" s="262"/>
      <c r="G6081" s="262"/>
    </row>
    <row r="6082" spans="4:7" ht="14.4" x14ac:dyDescent="0.3">
      <c r="D6082" s="262"/>
      <c r="G6082" s="262"/>
    </row>
    <row r="6083" spans="4:7" ht="14.4" x14ac:dyDescent="0.3">
      <c r="D6083" s="262"/>
      <c r="G6083" s="262"/>
    </row>
    <row r="6084" spans="4:7" ht="14.4" x14ac:dyDescent="0.3">
      <c r="D6084" s="262"/>
      <c r="G6084" s="262"/>
    </row>
    <row r="6085" spans="4:7" ht="14.4" x14ac:dyDescent="0.3">
      <c r="D6085" s="262"/>
      <c r="G6085" s="262"/>
    </row>
    <row r="6086" spans="4:7" ht="14.4" x14ac:dyDescent="0.3">
      <c r="D6086" s="262"/>
      <c r="G6086" s="262"/>
    </row>
    <row r="6087" spans="4:7" ht="14.4" x14ac:dyDescent="0.3">
      <c r="D6087" s="262"/>
      <c r="G6087" s="262"/>
    </row>
    <row r="6088" spans="4:7" ht="14.4" x14ac:dyDescent="0.3">
      <c r="D6088" s="262"/>
      <c r="G6088" s="262"/>
    </row>
    <row r="6089" spans="4:7" ht="14.4" x14ac:dyDescent="0.3">
      <c r="D6089" s="262"/>
      <c r="G6089" s="262"/>
    </row>
    <row r="6090" spans="4:7" ht="14.4" x14ac:dyDescent="0.3">
      <c r="D6090" s="262"/>
      <c r="G6090" s="262"/>
    </row>
    <row r="6091" spans="4:7" ht="14.4" x14ac:dyDescent="0.3">
      <c r="D6091" s="262"/>
      <c r="G6091" s="262"/>
    </row>
    <row r="6092" spans="4:7" ht="14.4" x14ac:dyDescent="0.3">
      <c r="D6092" s="262"/>
      <c r="G6092" s="262"/>
    </row>
    <row r="6093" spans="4:7" ht="14.4" x14ac:dyDescent="0.3">
      <c r="D6093" s="262"/>
      <c r="G6093" s="262"/>
    </row>
    <row r="6094" spans="4:7" ht="14.4" x14ac:dyDescent="0.3">
      <c r="D6094" s="262"/>
      <c r="G6094" s="262"/>
    </row>
    <row r="6095" spans="4:7" ht="14.4" x14ac:dyDescent="0.3">
      <c r="D6095" s="262"/>
      <c r="G6095" s="262"/>
    </row>
    <row r="6096" spans="4:7" ht="14.4" x14ac:dyDescent="0.3">
      <c r="D6096" s="262"/>
      <c r="G6096" s="262"/>
    </row>
    <row r="6097" spans="4:7" ht="14.4" x14ac:dyDescent="0.3">
      <c r="D6097" s="262"/>
      <c r="G6097" s="262"/>
    </row>
    <row r="6098" spans="4:7" ht="14.4" x14ac:dyDescent="0.3">
      <c r="D6098" s="262"/>
      <c r="G6098" s="262"/>
    </row>
    <row r="6099" spans="4:7" ht="14.4" x14ac:dyDescent="0.3">
      <c r="D6099" s="262"/>
      <c r="G6099" s="262"/>
    </row>
    <row r="6100" spans="4:7" ht="14.4" x14ac:dyDescent="0.3">
      <c r="D6100" s="262"/>
      <c r="G6100" s="262"/>
    </row>
    <row r="6101" spans="4:7" ht="14.4" x14ac:dyDescent="0.3">
      <c r="D6101" s="262"/>
      <c r="G6101" s="262"/>
    </row>
    <row r="6102" spans="4:7" ht="14.4" x14ac:dyDescent="0.3">
      <c r="D6102" s="262"/>
      <c r="G6102" s="262"/>
    </row>
    <row r="6103" spans="4:7" ht="14.4" x14ac:dyDescent="0.3">
      <c r="D6103" s="262"/>
      <c r="G6103" s="262"/>
    </row>
    <row r="6104" spans="4:7" ht="14.4" x14ac:dyDescent="0.3">
      <c r="D6104" s="262"/>
      <c r="G6104" s="262"/>
    </row>
    <row r="6105" spans="4:7" ht="14.4" x14ac:dyDescent="0.3">
      <c r="D6105" s="262"/>
      <c r="G6105" s="262"/>
    </row>
    <row r="6106" spans="4:7" ht="14.4" x14ac:dyDescent="0.3">
      <c r="D6106" s="262"/>
      <c r="G6106" s="262"/>
    </row>
    <row r="6107" spans="4:7" ht="14.4" x14ac:dyDescent="0.3">
      <c r="D6107" s="262"/>
      <c r="G6107" s="262"/>
    </row>
    <row r="6108" spans="4:7" ht="14.4" x14ac:dyDescent="0.3">
      <c r="D6108" s="262"/>
      <c r="G6108" s="262"/>
    </row>
    <row r="6109" spans="4:7" ht="14.4" x14ac:dyDescent="0.3">
      <c r="D6109" s="262"/>
      <c r="G6109" s="262"/>
    </row>
    <row r="6110" spans="4:7" ht="14.4" x14ac:dyDescent="0.3">
      <c r="D6110" s="262"/>
      <c r="G6110" s="262"/>
    </row>
    <row r="6111" spans="4:7" ht="14.4" x14ac:dyDescent="0.3">
      <c r="D6111" s="262"/>
      <c r="G6111" s="262"/>
    </row>
    <row r="6112" spans="4:7" ht="14.4" x14ac:dyDescent="0.3">
      <c r="D6112" s="262"/>
      <c r="G6112" s="262"/>
    </row>
    <row r="6113" spans="4:7" ht="14.4" x14ac:dyDescent="0.3">
      <c r="D6113" s="262"/>
      <c r="G6113" s="262"/>
    </row>
    <row r="6114" spans="4:7" ht="14.4" x14ac:dyDescent="0.3">
      <c r="D6114" s="262"/>
      <c r="G6114" s="262"/>
    </row>
    <row r="6115" spans="4:7" ht="14.4" x14ac:dyDescent="0.3">
      <c r="D6115" s="262"/>
      <c r="G6115" s="262"/>
    </row>
    <row r="6116" spans="4:7" ht="14.4" x14ac:dyDescent="0.3">
      <c r="D6116" s="262"/>
      <c r="G6116" s="262"/>
    </row>
    <row r="6117" spans="4:7" ht="14.4" x14ac:dyDescent="0.3">
      <c r="D6117" s="262"/>
      <c r="G6117" s="262"/>
    </row>
    <row r="6118" spans="4:7" ht="14.4" x14ac:dyDescent="0.3">
      <c r="D6118" s="262"/>
      <c r="G6118" s="262"/>
    </row>
    <row r="6119" spans="4:7" ht="14.4" x14ac:dyDescent="0.3">
      <c r="D6119" s="262"/>
      <c r="G6119" s="262"/>
    </row>
    <row r="6120" spans="4:7" ht="14.4" x14ac:dyDescent="0.3">
      <c r="D6120" s="262"/>
      <c r="G6120" s="262"/>
    </row>
    <row r="6121" spans="4:7" ht="14.4" x14ac:dyDescent="0.3">
      <c r="D6121" s="262"/>
      <c r="G6121" s="262"/>
    </row>
    <row r="6122" spans="4:7" ht="14.4" x14ac:dyDescent="0.3">
      <c r="D6122" s="262"/>
      <c r="G6122" s="262"/>
    </row>
    <row r="6123" spans="4:7" ht="14.4" x14ac:dyDescent="0.3">
      <c r="D6123" s="262"/>
      <c r="G6123" s="262"/>
    </row>
    <row r="6124" spans="4:7" ht="14.4" x14ac:dyDescent="0.3">
      <c r="D6124" s="262"/>
      <c r="G6124" s="262"/>
    </row>
    <row r="6125" spans="4:7" ht="14.4" x14ac:dyDescent="0.3">
      <c r="D6125" s="262"/>
      <c r="G6125" s="262"/>
    </row>
    <row r="6126" spans="4:7" ht="14.4" x14ac:dyDescent="0.3">
      <c r="D6126" s="262"/>
      <c r="G6126" s="262"/>
    </row>
    <row r="6127" spans="4:7" ht="14.4" x14ac:dyDescent="0.3">
      <c r="D6127" s="262"/>
      <c r="G6127" s="262"/>
    </row>
    <row r="6128" spans="4:7" ht="14.4" x14ac:dyDescent="0.3">
      <c r="D6128" s="262"/>
      <c r="G6128" s="262"/>
    </row>
    <row r="6129" spans="4:7" ht="14.4" x14ac:dyDescent="0.3">
      <c r="D6129" s="262"/>
      <c r="G6129" s="262"/>
    </row>
    <row r="6130" spans="4:7" ht="14.4" x14ac:dyDescent="0.3">
      <c r="D6130" s="262"/>
      <c r="G6130" s="262"/>
    </row>
    <row r="6131" spans="4:7" ht="14.4" x14ac:dyDescent="0.3">
      <c r="D6131" s="262"/>
      <c r="G6131" s="262"/>
    </row>
    <row r="6132" spans="4:7" ht="14.4" x14ac:dyDescent="0.3">
      <c r="D6132" s="262"/>
      <c r="G6132" s="262"/>
    </row>
    <row r="6133" spans="4:7" ht="14.4" x14ac:dyDescent="0.3">
      <c r="D6133" s="262"/>
      <c r="G6133" s="262"/>
    </row>
    <row r="6134" spans="4:7" ht="14.4" x14ac:dyDescent="0.3">
      <c r="D6134" s="262"/>
      <c r="G6134" s="262"/>
    </row>
    <row r="6135" spans="4:7" ht="14.4" x14ac:dyDescent="0.3">
      <c r="D6135" s="262"/>
      <c r="G6135" s="262"/>
    </row>
    <row r="6136" spans="4:7" ht="14.4" x14ac:dyDescent="0.3">
      <c r="D6136" s="262"/>
      <c r="G6136" s="262"/>
    </row>
    <row r="6137" spans="4:7" ht="14.4" x14ac:dyDescent="0.3">
      <c r="D6137" s="262"/>
      <c r="G6137" s="262"/>
    </row>
    <row r="6138" spans="4:7" ht="14.4" x14ac:dyDescent="0.3">
      <c r="D6138" s="262"/>
      <c r="G6138" s="262"/>
    </row>
    <row r="6139" spans="4:7" ht="14.4" x14ac:dyDescent="0.3">
      <c r="D6139" s="262"/>
      <c r="G6139" s="262"/>
    </row>
    <row r="6140" spans="4:7" ht="14.4" x14ac:dyDescent="0.3">
      <c r="D6140" s="262"/>
      <c r="G6140" s="262"/>
    </row>
    <row r="6141" spans="4:7" ht="14.4" x14ac:dyDescent="0.3">
      <c r="D6141" s="262"/>
      <c r="G6141" s="262"/>
    </row>
    <row r="6142" spans="4:7" ht="14.4" x14ac:dyDescent="0.3">
      <c r="D6142" s="262"/>
      <c r="G6142" s="262"/>
    </row>
    <row r="6143" spans="4:7" ht="14.4" x14ac:dyDescent="0.3">
      <c r="D6143" s="262"/>
      <c r="G6143" s="262"/>
    </row>
    <row r="6144" spans="4:7" ht="14.4" x14ac:dyDescent="0.3">
      <c r="D6144" s="262"/>
      <c r="G6144" s="262"/>
    </row>
    <row r="6145" spans="4:7" ht="14.4" x14ac:dyDescent="0.3">
      <c r="D6145" s="262"/>
      <c r="G6145" s="262"/>
    </row>
    <row r="6146" spans="4:7" ht="14.4" x14ac:dyDescent="0.3">
      <c r="D6146" s="262"/>
      <c r="G6146" s="262"/>
    </row>
    <row r="6147" spans="4:7" ht="14.4" x14ac:dyDescent="0.3">
      <c r="D6147" s="262"/>
      <c r="G6147" s="262"/>
    </row>
    <row r="6148" spans="4:7" ht="14.4" x14ac:dyDescent="0.3">
      <c r="D6148" s="262"/>
      <c r="G6148" s="262"/>
    </row>
    <row r="6149" spans="4:7" ht="14.4" x14ac:dyDescent="0.3">
      <c r="D6149" s="262"/>
      <c r="G6149" s="262"/>
    </row>
    <row r="6150" spans="4:7" ht="14.4" x14ac:dyDescent="0.3">
      <c r="D6150" s="262"/>
      <c r="G6150" s="262"/>
    </row>
    <row r="6151" spans="4:7" ht="14.4" x14ac:dyDescent="0.3">
      <c r="D6151" s="262"/>
      <c r="G6151" s="262"/>
    </row>
    <row r="6152" spans="4:7" ht="14.4" x14ac:dyDescent="0.3">
      <c r="D6152" s="262"/>
      <c r="G6152" s="262"/>
    </row>
    <row r="6153" spans="4:7" ht="14.4" x14ac:dyDescent="0.3">
      <c r="D6153" s="262"/>
      <c r="G6153" s="262"/>
    </row>
    <row r="6154" spans="4:7" ht="14.4" x14ac:dyDescent="0.3">
      <c r="D6154" s="262"/>
      <c r="G6154" s="262"/>
    </row>
    <row r="6155" spans="4:7" ht="14.4" x14ac:dyDescent="0.3">
      <c r="D6155" s="262"/>
      <c r="G6155" s="262"/>
    </row>
    <row r="6156" spans="4:7" ht="14.4" x14ac:dyDescent="0.3">
      <c r="D6156" s="262"/>
      <c r="G6156" s="262"/>
    </row>
    <row r="6157" spans="4:7" ht="14.4" x14ac:dyDescent="0.3">
      <c r="D6157" s="262"/>
      <c r="G6157" s="262"/>
    </row>
    <row r="6158" spans="4:7" ht="14.4" x14ac:dyDescent="0.3">
      <c r="D6158" s="262"/>
      <c r="G6158" s="262"/>
    </row>
    <row r="6159" spans="4:7" ht="14.4" x14ac:dyDescent="0.3">
      <c r="D6159" s="262"/>
      <c r="G6159" s="262"/>
    </row>
    <row r="6160" spans="4:7" ht="14.4" x14ac:dyDescent="0.3">
      <c r="D6160" s="262"/>
      <c r="G6160" s="262"/>
    </row>
    <row r="6161" spans="4:7" ht="14.4" x14ac:dyDescent="0.3">
      <c r="D6161" s="262"/>
      <c r="G6161" s="262"/>
    </row>
    <row r="6162" spans="4:7" ht="14.4" x14ac:dyDescent="0.3">
      <c r="D6162" s="262"/>
      <c r="G6162" s="262"/>
    </row>
    <row r="6163" spans="4:7" ht="14.4" x14ac:dyDescent="0.3">
      <c r="D6163" s="262"/>
      <c r="G6163" s="262"/>
    </row>
    <row r="6164" spans="4:7" ht="14.4" x14ac:dyDescent="0.3">
      <c r="D6164" s="262"/>
      <c r="G6164" s="262"/>
    </row>
    <row r="6165" spans="4:7" ht="14.4" x14ac:dyDescent="0.3">
      <c r="D6165" s="262"/>
      <c r="G6165" s="262"/>
    </row>
    <row r="6166" spans="4:7" ht="14.4" x14ac:dyDescent="0.3">
      <c r="D6166" s="262"/>
      <c r="G6166" s="262"/>
    </row>
    <row r="6167" spans="4:7" ht="14.4" x14ac:dyDescent="0.3">
      <c r="D6167" s="262"/>
      <c r="G6167" s="262"/>
    </row>
    <row r="6168" spans="4:7" ht="14.4" x14ac:dyDescent="0.3">
      <c r="D6168" s="262"/>
      <c r="G6168" s="262"/>
    </row>
    <row r="6169" spans="4:7" ht="14.4" x14ac:dyDescent="0.3">
      <c r="D6169" s="262"/>
      <c r="G6169" s="262"/>
    </row>
    <row r="6170" spans="4:7" ht="14.4" x14ac:dyDescent="0.3">
      <c r="D6170" s="262"/>
      <c r="G6170" s="262"/>
    </row>
    <row r="6171" spans="4:7" ht="14.4" x14ac:dyDescent="0.3">
      <c r="D6171" s="262"/>
      <c r="G6171" s="262"/>
    </row>
    <row r="6172" spans="4:7" ht="14.4" x14ac:dyDescent="0.3">
      <c r="D6172" s="262"/>
      <c r="G6172" s="262"/>
    </row>
    <row r="6173" spans="4:7" ht="14.4" x14ac:dyDescent="0.3">
      <c r="D6173" s="262"/>
      <c r="G6173" s="262"/>
    </row>
    <row r="6174" spans="4:7" ht="14.4" x14ac:dyDescent="0.3">
      <c r="D6174" s="262"/>
      <c r="G6174" s="262"/>
    </row>
    <row r="6175" spans="4:7" ht="14.4" x14ac:dyDescent="0.3">
      <c r="D6175" s="262"/>
      <c r="G6175" s="262"/>
    </row>
    <row r="6176" spans="4:7" ht="14.4" x14ac:dyDescent="0.3">
      <c r="D6176" s="262"/>
      <c r="G6176" s="262"/>
    </row>
    <row r="6177" spans="4:7" ht="14.4" x14ac:dyDescent="0.3">
      <c r="D6177" s="262"/>
      <c r="G6177" s="262"/>
    </row>
    <row r="6178" spans="4:7" ht="14.4" x14ac:dyDescent="0.3">
      <c r="D6178" s="262"/>
      <c r="G6178" s="262"/>
    </row>
    <row r="6179" spans="4:7" ht="14.4" x14ac:dyDescent="0.3">
      <c r="D6179" s="262"/>
      <c r="G6179" s="262"/>
    </row>
    <row r="6180" spans="4:7" ht="14.4" x14ac:dyDescent="0.3">
      <c r="D6180" s="262"/>
      <c r="G6180" s="262"/>
    </row>
    <row r="6181" spans="4:7" ht="14.4" x14ac:dyDescent="0.3">
      <c r="D6181" s="262"/>
      <c r="G6181" s="262"/>
    </row>
    <row r="6182" spans="4:7" ht="14.4" x14ac:dyDescent="0.3">
      <c r="D6182" s="262"/>
      <c r="G6182" s="262"/>
    </row>
    <row r="6183" spans="4:7" ht="14.4" x14ac:dyDescent="0.3">
      <c r="D6183" s="262"/>
      <c r="G6183" s="262"/>
    </row>
    <row r="6184" spans="4:7" ht="14.4" x14ac:dyDescent="0.3">
      <c r="D6184" s="262"/>
      <c r="G6184" s="262"/>
    </row>
    <row r="6185" spans="4:7" ht="14.4" x14ac:dyDescent="0.3">
      <c r="D6185" s="262"/>
      <c r="G6185" s="262"/>
    </row>
    <row r="6186" spans="4:7" ht="14.4" x14ac:dyDescent="0.3">
      <c r="D6186" s="262"/>
      <c r="G6186" s="262"/>
    </row>
    <row r="6187" spans="4:7" ht="14.4" x14ac:dyDescent="0.3">
      <c r="D6187" s="262"/>
      <c r="G6187" s="262"/>
    </row>
    <row r="6188" spans="4:7" ht="14.4" x14ac:dyDescent="0.3">
      <c r="D6188" s="262"/>
      <c r="G6188" s="262"/>
    </row>
    <row r="6189" spans="4:7" ht="14.4" x14ac:dyDescent="0.3">
      <c r="D6189" s="262"/>
      <c r="G6189" s="262"/>
    </row>
    <row r="6190" spans="4:7" ht="14.4" x14ac:dyDescent="0.3">
      <c r="D6190" s="262"/>
      <c r="G6190" s="262"/>
    </row>
    <row r="6191" spans="4:7" ht="14.4" x14ac:dyDescent="0.3">
      <c r="D6191" s="262"/>
      <c r="G6191" s="262"/>
    </row>
    <row r="6192" spans="4:7" ht="14.4" x14ac:dyDescent="0.3">
      <c r="D6192" s="262"/>
      <c r="G6192" s="262"/>
    </row>
    <row r="6193" spans="4:7" ht="14.4" x14ac:dyDescent="0.3">
      <c r="D6193" s="262"/>
      <c r="G6193" s="262"/>
    </row>
    <row r="6194" spans="4:7" ht="14.4" x14ac:dyDescent="0.3">
      <c r="D6194" s="262"/>
      <c r="G6194" s="262"/>
    </row>
    <row r="6195" spans="4:7" ht="14.4" x14ac:dyDescent="0.3">
      <c r="D6195" s="262"/>
      <c r="G6195" s="262"/>
    </row>
    <row r="6196" spans="4:7" ht="14.4" x14ac:dyDescent="0.3">
      <c r="D6196" s="262"/>
      <c r="G6196" s="262"/>
    </row>
    <row r="6197" spans="4:7" ht="14.4" x14ac:dyDescent="0.3">
      <c r="D6197" s="262"/>
      <c r="G6197" s="262"/>
    </row>
    <row r="6198" spans="4:7" ht="14.4" x14ac:dyDescent="0.3">
      <c r="D6198" s="262"/>
      <c r="G6198" s="262"/>
    </row>
    <row r="6199" spans="4:7" ht="14.4" x14ac:dyDescent="0.3">
      <c r="D6199" s="262"/>
      <c r="G6199" s="262"/>
    </row>
    <row r="6200" spans="4:7" ht="14.4" x14ac:dyDescent="0.3">
      <c r="D6200" s="262"/>
      <c r="G6200" s="262"/>
    </row>
    <row r="6201" spans="4:7" ht="14.4" x14ac:dyDescent="0.3">
      <c r="D6201" s="262"/>
      <c r="G6201" s="262"/>
    </row>
    <row r="6202" spans="4:7" ht="14.4" x14ac:dyDescent="0.3">
      <c r="D6202" s="262"/>
      <c r="G6202" s="262"/>
    </row>
    <row r="6203" spans="4:7" ht="14.4" x14ac:dyDescent="0.3">
      <c r="D6203" s="262"/>
      <c r="G6203" s="262"/>
    </row>
    <row r="6204" spans="4:7" ht="14.4" x14ac:dyDescent="0.3">
      <c r="D6204" s="262"/>
      <c r="G6204" s="262"/>
    </row>
    <row r="6205" spans="4:7" ht="14.4" x14ac:dyDescent="0.3">
      <c r="D6205" s="262"/>
      <c r="G6205" s="262"/>
    </row>
    <row r="6206" spans="4:7" ht="14.4" x14ac:dyDescent="0.3">
      <c r="D6206" s="262"/>
      <c r="G6206" s="262"/>
    </row>
    <row r="6207" spans="4:7" ht="14.4" x14ac:dyDescent="0.3">
      <c r="D6207" s="262"/>
      <c r="G6207" s="262"/>
    </row>
    <row r="6208" spans="4:7" ht="14.4" x14ac:dyDescent="0.3">
      <c r="D6208" s="262"/>
      <c r="G6208" s="262"/>
    </row>
    <row r="6209" spans="4:7" ht="14.4" x14ac:dyDescent="0.3">
      <c r="D6209" s="262"/>
      <c r="G6209" s="262"/>
    </row>
    <row r="6210" spans="4:7" ht="14.4" x14ac:dyDescent="0.3">
      <c r="D6210" s="262"/>
      <c r="G6210" s="262"/>
    </row>
    <row r="6211" spans="4:7" ht="14.4" x14ac:dyDescent="0.3">
      <c r="D6211" s="262"/>
      <c r="G6211" s="262"/>
    </row>
    <row r="6212" spans="4:7" ht="14.4" x14ac:dyDescent="0.3">
      <c r="D6212" s="262"/>
      <c r="G6212" s="262"/>
    </row>
    <row r="6213" spans="4:7" ht="14.4" x14ac:dyDescent="0.3">
      <c r="D6213" s="262"/>
      <c r="G6213" s="262"/>
    </row>
    <row r="6214" spans="4:7" ht="14.4" x14ac:dyDescent="0.3">
      <c r="D6214" s="262"/>
      <c r="G6214" s="262"/>
    </row>
    <row r="6215" spans="4:7" ht="14.4" x14ac:dyDescent="0.3">
      <c r="D6215" s="262"/>
      <c r="G6215" s="262"/>
    </row>
    <row r="6216" spans="4:7" ht="14.4" x14ac:dyDescent="0.3">
      <c r="D6216" s="262"/>
      <c r="G6216" s="262"/>
    </row>
    <row r="6217" spans="4:7" ht="14.4" x14ac:dyDescent="0.3">
      <c r="D6217" s="262"/>
      <c r="G6217" s="262"/>
    </row>
    <row r="6218" spans="4:7" ht="14.4" x14ac:dyDescent="0.3">
      <c r="D6218" s="262"/>
      <c r="G6218" s="262"/>
    </row>
    <row r="6219" spans="4:7" ht="14.4" x14ac:dyDescent="0.3">
      <c r="D6219" s="262"/>
      <c r="G6219" s="262"/>
    </row>
    <row r="6220" spans="4:7" ht="14.4" x14ac:dyDescent="0.3">
      <c r="D6220" s="262"/>
      <c r="G6220" s="262"/>
    </row>
    <row r="6221" spans="4:7" ht="14.4" x14ac:dyDescent="0.3">
      <c r="D6221" s="262"/>
      <c r="G6221" s="262"/>
    </row>
    <row r="6222" spans="4:7" ht="14.4" x14ac:dyDescent="0.3">
      <c r="D6222" s="262"/>
      <c r="G6222" s="262"/>
    </row>
    <row r="6223" spans="4:7" ht="14.4" x14ac:dyDescent="0.3">
      <c r="D6223" s="262"/>
      <c r="G6223" s="262"/>
    </row>
    <row r="6224" spans="4:7" ht="14.4" x14ac:dyDescent="0.3">
      <c r="D6224" s="262"/>
      <c r="G6224" s="262"/>
    </row>
    <row r="6225" spans="4:7" ht="14.4" x14ac:dyDescent="0.3">
      <c r="D6225" s="262"/>
      <c r="G6225" s="262"/>
    </row>
    <row r="6226" spans="4:7" ht="14.4" x14ac:dyDescent="0.3">
      <c r="D6226" s="262"/>
      <c r="G6226" s="262"/>
    </row>
    <row r="6227" spans="4:7" ht="14.4" x14ac:dyDescent="0.3">
      <c r="D6227" s="262"/>
      <c r="G6227" s="262"/>
    </row>
    <row r="6228" spans="4:7" ht="14.4" x14ac:dyDescent="0.3">
      <c r="D6228" s="262"/>
      <c r="G6228" s="262"/>
    </row>
    <row r="6229" spans="4:7" ht="14.4" x14ac:dyDescent="0.3">
      <c r="D6229" s="262"/>
      <c r="G6229" s="262"/>
    </row>
    <row r="6230" spans="4:7" ht="14.4" x14ac:dyDescent="0.3">
      <c r="D6230" s="262"/>
      <c r="G6230" s="262"/>
    </row>
    <row r="6231" spans="4:7" ht="14.4" x14ac:dyDescent="0.3">
      <c r="D6231" s="262"/>
      <c r="G6231" s="262"/>
    </row>
    <row r="6232" spans="4:7" ht="14.4" x14ac:dyDescent="0.3">
      <c r="D6232" s="262"/>
      <c r="G6232" s="262"/>
    </row>
    <row r="6233" spans="4:7" ht="14.4" x14ac:dyDescent="0.3">
      <c r="D6233" s="262"/>
      <c r="G6233" s="262"/>
    </row>
    <row r="6234" spans="4:7" ht="14.4" x14ac:dyDescent="0.3">
      <c r="D6234" s="262"/>
      <c r="G6234" s="262"/>
    </row>
    <row r="6235" spans="4:7" ht="14.4" x14ac:dyDescent="0.3">
      <c r="D6235" s="262"/>
      <c r="G6235" s="262"/>
    </row>
    <row r="6236" spans="4:7" ht="14.4" x14ac:dyDescent="0.3">
      <c r="D6236" s="262"/>
      <c r="G6236" s="262"/>
    </row>
    <row r="6237" spans="4:7" ht="14.4" x14ac:dyDescent="0.3">
      <c r="D6237" s="262"/>
      <c r="G6237" s="262"/>
    </row>
    <row r="6238" spans="4:7" ht="14.4" x14ac:dyDescent="0.3">
      <c r="D6238" s="262"/>
      <c r="G6238" s="262"/>
    </row>
    <row r="6239" spans="4:7" ht="14.4" x14ac:dyDescent="0.3">
      <c r="D6239" s="262"/>
      <c r="G6239" s="262"/>
    </row>
    <row r="6240" spans="4:7" ht="14.4" x14ac:dyDescent="0.3">
      <c r="D6240" s="262"/>
      <c r="G6240" s="262"/>
    </row>
    <row r="6241" spans="4:7" ht="14.4" x14ac:dyDescent="0.3">
      <c r="D6241" s="262"/>
      <c r="G6241" s="262"/>
    </row>
    <row r="6242" spans="4:7" ht="14.4" x14ac:dyDescent="0.3">
      <c r="D6242" s="262"/>
      <c r="G6242" s="262"/>
    </row>
    <row r="6243" spans="4:7" ht="14.4" x14ac:dyDescent="0.3">
      <c r="D6243" s="262"/>
      <c r="G6243" s="262"/>
    </row>
    <row r="6244" spans="4:7" ht="14.4" x14ac:dyDescent="0.3">
      <c r="D6244" s="262"/>
      <c r="G6244" s="262"/>
    </row>
    <row r="6245" spans="4:7" ht="14.4" x14ac:dyDescent="0.3">
      <c r="D6245" s="262"/>
      <c r="G6245" s="262"/>
    </row>
    <row r="6246" spans="4:7" ht="14.4" x14ac:dyDescent="0.3">
      <c r="D6246" s="262"/>
      <c r="G6246" s="262"/>
    </row>
    <row r="6247" spans="4:7" ht="14.4" x14ac:dyDescent="0.3">
      <c r="D6247" s="262"/>
      <c r="G6247" s="262"/>
    </row>
    <row r="6248" spans="4:7" ht="14.4" x14ac:dyDescent="0.3">
      <c r="D6248" s="262"/>
      <c r="G6248" s="262"/>
    </row>
    <row r="6249" spans="4:7" ht="14.4" x14ac:dyDescent="0.3">
      <c r="D6249" s="262"/>
      <c r="G6249" s="262"/>
    </row>
    <row r="6250" spans="4:7" ht="14.4" x14ac:dyDescent="0.3">
      <c r="D6250" s="262"/>
      <c r="G6250" s="262"/>
    </row>
    <row r="6251" spans="4:7" ht="14.4" x14ac:dyDescent="0.3">
      <c r="D6251" s="262"/>
      <c r="G6251" s="262"/>
    </row>
    <row r="6252" spans="4:7" ht="14.4" x14ac:dyDescent="0.3">
      <c r="D6252" s="262"/>
      <c r="G6252" s="262"/>
    </row>
    <row r="6253" spans="4:7" ht="14.4" x14ac:dyDescent="0.3">
      <c r="D6253" s="262"/>
      <c r="G6253" s="262"/>
    </row>
    <row r="6254" spans="4:7" ht="14.4" x14ac:dyDescent="0.3">
      <c r="D6254" s="262"/>
      <c r="G6254" s="262"/>
    </row>
    <row r="6255" spans="4:7" ht="14.4" x14ac:dyDescent="0.3">
      <c r="D6255" s="262"/>
      <c r="G6255" s="262"/>
    </row>
    <row r="6256" spans="4:7" ht="14.4" x14ac:dyDescent="0.3">
      <c r="D6256" s="262"/>
      <c r="G6256" s="262"/>
    </row>
    <row r="6257" spans="4:7" ht="14.4" x14ac:dyDescent="0.3">
      <c r="D6257" s="262"/>
      <c r="G6257" s="262"/>
    </row>
    <row r="6258" spans="4:7" ht="14.4" x14ac:dyDescent="0.3">
      <c r="D6258" s="262"/>
      <c r="G6258" s="262"/>
    </row>
    <row r="6259" spans="4:7" ht="14.4" x14ac:dyDescent="0.3">
      <c r="D6259" s="262"/>
      <c r="G6259" s="262"/>
    </row>
    <row r="6260" spans="4:7" ht="14.4" x14ac:dyDescent="0.3">
      <c r="D6260" s="262"/>
      <c r="G6260" s="262"/>
    </row>
    <row r="6261" spans="4:7" ht="14.4" x14ac:dyDescent="0.3">
      <c r="D6261" s="262"/>
      <c r="G6261" s="262"/>
    </row>
    <row r="6262" spans="4:7" ht="14.4" x14ac:dyDescent="0.3">
      <c r="D6262" s="262"/>
      <c r="G6262" s="262"/>
    </row>
    <row r="6263" spans="4:7" ht="14.4" x14ac:dyDescent="0.3">
      <c r="D6263" s="262"/>
      <c r="G6263" s="262"/>
    </row>
    <row r="6264" spans="4:7" ht="14.4" x14ac:dyDescent="0.3">
      <c r="D6264" s="262"/>
      <c r="G6264" s="262"/>
    </row>
    <row r="6265" spans="4:7" ht="14.4" x14ac:dyDescent="0.3">
      <c r="D6265" s="262"/>
      <c r="G6265" s="262"/>
    </row>
    <row r="6266" spans="4:7" ht="14.4" x14ac:dyDescent="0.3">
      <c r="D6266" s="262"/>
      <c r="G6266" s="262"/>
    </row>
    <row r="6267" spans="4:7" ht="14.4" x14ac:dyDescent="0.3">
      <c r="D6267" s="262"/>
      <c r="G6267" s="262"/>
    </row>
    <row r="6268" spans="4:7" ht="14.4" x14ac:dyDescent="0.3">
      <c r="D6268" s="262"/>
      <c r="G6268" s="262"/>
    </row>
    <row r="6269" spans="4:7" ht="14.4" x14ac:dyDescent="0.3">
      <c r="D6269" s="262"/>
      <c r="G6269" s="262"/>
    </row>
    <row r="6270" spans="4:7" ht="14.4" x14ac:dyDescent="0.3">
      <c r="D6270" s="262"/>
      <c r="G6270" s="262"/>
    </row>
    <row r="6271" spans="4:7" ht="14.4" x14ac:dyDescent="0.3">
      <c r="D6271" s="262"/>
      <c r="G6271" s="262"/>
    </row>
    <row r="6272" spans="4:7" ht="14.4" x14ac:dyDescent="0.3">
      <c r="D6272" s="262"/>
      <c r="G6272" s="262"/>
    </row>
    <row r="6273" spans="4:7" ht="14.4" x14ac:dyDescent="0.3">
      <c r="D6273" s="262"/>
      <c r="G6273" s="262"/>
    </row>
    <row r="6274" spans="4:7" ht="14.4" x14ac:dyDescent="0.3">
      <c r="D6274" s="262"/>
      <c r="G6274" s="262"/>
    </row>
    <row r="6275" spans="4:7" ht="14.4" x14ac:dyDescent="0.3">
      <c r="D6275" s="262"/>
      <c r="G6275" s="262"/>
    </row>
    <row r="6276" spans="4:7" ht="14.4" x14ac:dyDescent="0.3">
      <c r="D6276" s="262"/>
      <c r="G6276" s="262"/>
    </row>
    <row r="6277" spans="4:7" ht="14.4" x14ac:dyDescent="0.3">
      <c r="D6277" s="262"/>
      <c r="G6277" s="262"/>
    </row>
    <row r="6278" spans="4:7" ht="14.4" x14ac:dyDescent="0.3">
      <c r="D6278" s="262"/>
      <c r="G6278" s="262"/>
    </row>
    <row r="6279" spans="4:7" ht="14.4" x14ac:dyDescent="0.3">
      <c r="D6279" s="262"/>
      <c r="G6279" s="262"/>
    </row>
    <row r="6280" spans="4:7" ht="14.4" x14ac:dyDescent="0.3">
      <c r="D6280" s="262"/>
      <c r="G6280" s="262"/>
    </row>
    <row r="6281" spans="4:7" ht="14.4" x14ac:dyDescent="0.3">
      <c r="D6281" s="262"/>
      <c r="G6281" s="262"/>
    </row>
    <row r="6282" spans="4:7" ht="14.4" x14ac:dyDescent="0.3">
      <c r="D6282" s="262"/>
      <c r="G6282" s="262"/>
    </row>
    <row r="6283" spans="4:7" ht="14.4" x14ac:dyDescent="0.3">
      <c r="D6283" s="262"/>
      <c r="G6283" s="262"/>
    </row>
    <row r="6284" spans="4:7" ht="14.4" x14ac:dyDescent="0.3">
      <c r="D6284" s="262"/>
      <c r="G6284" s="262"/>
    </row>
    <row r="6285" spans="4:7" ht="14.4" x14ac:dyDescent="0.3">
      <c r="D6285" s="262"/>
      <c r="G6285" s="262"/>
    </row>
    <row r="6286" spans="4:7" ht="14.4" x14ac:dyDescent="0.3">
      <c r="D6286" s="262"/>
      <c r="G6286" s="262"/>
    </row>
    <row r="6287" spans="4:7" ht="14.4" x14ac:dyDescent="0.3">
      <c r="D6287" s="262"/>
      <c r="G6287" s="262"/>
    </row>
    <row r="6288" spans="4:7" ht="14.4" x14ac:dyDescent="0.3">
      <c r="D6288" s="262"/>
      <c r="G6288" s="262"/>
    </row>
    <row r="6289" spans="4:7" ht="14.4" x14ac:dyDescent="0.3">
      <c r="D6289" s="262"/>
      <c r="G6289" s="262"/>
    </row>
    <row r="6290" spans="4:7" ht="14.4" x14ac:dyDescent="0.3">
      <c r="D6290" s="262"/>
      <c r="G6290" s="262"/>
    </row>
    <row r="6291" spans="4:7" ht="14.4" x14ac:dyDescent="0.3">
      <c r="D6291" s="262"/>
      <c r="G6291" s="262"/>
    </row>
    <row r="6292" spans="4:7" ht="14.4" x14ac:dyDescent="0.3">
      <c r="D6292" s="262"/>
      <c r="G6292" s="262"/>
    </row>
    <row r="6293" spans="4:7" ht="14.4" x14ac:dyDescent="0.3">
      <c r="D6293" s="262"/>
      <c r="G6293" s="262"/>
    </row>
    <row r="6294" spans="4:7" ht="14.4" x14ac:dyDescent="0.3">
      <c r="D6294" s="262"/>
      <c r="G6294" s="262"/>
    </row>
    <row r="6295" spans="4:7" ht="14.4" x14ac:dyDescent="0.3">
      <c r="D6295" s="262"/>
      <c r="G6295" s="262"/>
    </row>
    <row r="6296" spans="4:7" ht="14.4" x14ac:dyDescent="0.3">
      <c r="D6296" s="262"/>
      <c r="G6296" s="262"/>
    </row>
    <row r="6297" spans="4:7" ht="14.4" x14ac:dyDescent="0.3">
      <c r="D6297" s="262"/>
      <c r="G6297" s="262"/>
    </row>
    <row r="6298" spans="4:7" ht="14.4" x14ac:dyDescent="0.3">
      <c r="D6298" s="262"/>
      <c r="G6298" s="262"/>
    </row>
    <row r="6299" spans="4:7" ht="14.4" x14ac:dyDescent="0.3">
      <c r="D6299" s="262"/>
      <c r="G6299" s="262"/>
    </row>
    <row r="6300" spans="4:7" ht="14.4" x14ac:dyDescent="0.3">
      <c r="D6300" s="262"/>
      <c r="G6300" s="262"/>
    </row>
    <row r="6301" spans="4:7" ht="14.4" x14ac:dyDescent="0.3">
      <c r="D6301" s="262"/>
      <c r="G6301" s="262"/>
    </row>
    <row r="6302" spans="4:7" ht="14.4" x14ac:dyDescent="0.3">
      <c r="D6302" s="262"/>
      <c r="G6302" s="262"/>
    </row>
    <row r="6303" spans="4:7" ht="14.4" x14ac:dyDescent="0.3">
      <c r="D6303" s="262"/>
      <c r="G6303" s="262"/>
    </row>
    <row r="6304" spans="4:7" ht="14.4" x14ac:dyDescent="0.3">
      <c r="D6304" s="262"/>
      <c r="G6304" s="262"/>
    </row>
    <row r="6305" spans="4:7" ht="14.4" x14ac:dyDescent="0.3">
      <c r="D6305" s="262"/>
      <c r="G6305" s="262"/>
    </row>
    <row r="6306" spans="4:7" ht="14.4" x14ac:dyDescent="0.3">
      <c r="D6306" s="262"/>
      <c r="G6306" s="262"/>
    </row>
    <row r="6307" spans="4:7" ht="14.4" x14ac:dyDescent="0.3">
      <c r="D6307" s="262"/>
      <c r="G6307" s="262"/>
    </row>
    <row r="6308" spans="4:7" ht="14.4" x14ac:dyDescent="0.3">
      <c r="D6308" s="262"/>
      <c r="G6308" s="262"/>
    </row>
    <row r="6309" spans="4:7" ht="14.4" x14ac:dyDescent="0.3">
      <c r="D6309" s="262"/>
      <c r="G6309" s="262"/>
    </row>
    <row r="6310" spans="4:7" ht="14.4" x14ac:dyDescent="0.3">
      <c r="D6310" s="262"/>
      <c r="G6310" s="262"/>
    </row>
    <row r="6311" spans="4:7" ht="14.4" x14ac:dyDescent="0.3">
      <c r="D6311" s="262"/>
      <c r="G6311" s="262"/>
    </row>
    <row r="6312" spans="4:7" ht="14.4" x14ac:dyDescent="0.3">
      <c r="D6312" s="262"/>
      <c r="G6312" s="262"/>
    </row>
    <row r="6313" spans="4:7" ht="14.4" x14ac:dyDescent="0.3">
      <c r="D6313" s="262"/>
      <c r="G6313" s="262"/>
    </row>
    <row r="6314" spans="4:7" ht="14.4" x14ac:dyDescent="0.3">
      <c r="D6314" s="262"/>
      <c r="G6314" s="262"/>
    </row>
    <row r="6315" spans="4:7" ht="14.4" x14ac:dyDescent="0.3">
      <c r="D6315" s="262"/>
      <c r="G6315" s="262"/>
    </row>
    <row r="6316" spans="4:7" ht="14.4" x14ac:dyDescent="0.3">
      <c r="D6316" s="262"/>
      <c r="G6316" s="262"/>
    </row>
    <row r="6317" spans="4:7" ht="14.4" x14ac:dyDescent="0.3">
      <c r="D6317" s="262"/>
      <c r="G6317" s="262"/>
    </row>
    <row r="6318" spans="4:7" ht="14.4" x14ac:dyDescent="0.3">
      <c r="D6318" s="262"/>
      <c r="G6318" s="262"/>
    </row>
    <row r="6319" spans="4:7" ht="14.4" x14ac:dyDescent="0.3">
      <c r="D6319" s="262"/>
      <c r="G6319" s="262"/>
    </row>
    <row r="6320" spans="4:7" ht="14.4" x14ac:dyDescent="0.3">
      <c r="D6320" s="262"/>
      <c r="G6320" s="262"/>
    </row>
    <row r="6321" spans="4:7" ht="14.4" x14ac:dyDescent="0.3">
      <c r="D6321" s="262"/>
      <c r="G6321" s="262"/>
    </row>
    <row r="6322" spans="4:7" ht="14.4" x14ac:dyDescent="0.3">
      <c r="D6322" s="262"/>
      <c r="G6322" s="262"/>
    </row>
    <row r="6323" spans="4:7" ht="14.4" x14ac:dyDescent="0.3">
      <c r="D6323" s="262"/>
      <c r="G6323" s="262"/>
    </row>
    <row r="6324" spans="4:7" ht="14.4" x14ac:dyDescent="0.3">
      <c r="D6324" s="262"/>
      <c r="G6324" s="262"/>
    </row>
    <row r="6325" spans="4:7" ht="14.4" x14ac:dyDescent="0.3">
      <c r="D6325" s="262"/>
      <c r="G6325" s="262"/>
    </row>
    <row r="6326" spans="4:7" ht="14.4" x14ac:dyDescent="0.3">
      <c r="D6326" s="262"/>
      <c r="G6326" s="262"/>
    </row>
    <row r="6327" spans="4:7" ht="14.4" x14ac:dyDescent="0.3">
      <c r="D6327" s="262"/>
      <c r="G6327" s="262"/>
    </row>
    <row r="6328" spans="4:7" ht="14.4" x14ac:dyDescent="0.3">
      <c r="D6328" s="262"/>
      <c r="G6328" s="262"/>
    </row>
    <row r="6329" spans="4:7" ht="14.4" x14ac:dyDescent="0.3">
      <c r="D6329" s="262"/>
      <c r="G6329" s="262"/>
    </row>
    <row r="6330" spans="4:7" ht="14.4" x14ac:dyDescent="0.3">
      <c r="D6330" s="262"/>
      <c r="G6330" s="262"/>
    </row>
    <row r="6331" spans="4:7" ht="14.4" x14ac:dyDescent="0.3">
      <c r="D6331" s="262"/>
      <c r="G6331" s="262"/>
    </row>
    <row r="6332" spans="4:7" ht="14.4" x14ac:dyDescent="0.3">
      <c r="D6332" s="262"/>
      <c r="G6332" s="262"/>
    </row>
    <row r="6333" spans="4:7" ht="14.4" x14ac:dyDescent="0.3">
      <c r="D6333" s="262"/>
      <c r="G6333" s="262"/>
    </row>
    <row r="6334" spans="4:7" ht="14.4" x14ac:dyDescent="0.3">
      <c r="D6334" s="262"/>
      <c r="G6334" s="262"/>
    </row>
    <row r="6335" spans="4:7" ht="14.4" x14ac:dyDescent="0.3">
      <c r="D6335" s="262"/>
      <c r="G6335" s="262"/>
    </row>
    <row r="6336" spans="4:7" ht="14.4" x14ac:dyDescent="0.3">
      <c r="D6336" s="262"/>
      <c r="G6336" s="262"/>
    </row>
    <row r="6337" spans="4:7" ht="14.4" x14ac:dyDescent="0.3">
      <c r="D6337" s="262"/>
      <c r="G6337" s="262"/>
    </row>
    <row r="6338" spans="4:7" ht="14.4" x14ac:dyDescent="0.3">
      <c r="D6338" s="262"/>
      <c r="G6338" s="262"/>
    </row>
    <row r="6339" spans="4:7" ht="14.4" x14ac:dyDescent="0.3">
      <c r="D6339" s="262"/>
      <c r="G6339" s="262"/>
    </row>
    <row r="6340" spans="4:7" ht="14.4" x14ac:dyDescent="0.3">
      <c r="D6340" s="262"/>
      <c r="G6340" s="262"/>
    </row>
    <row r="6341" spans="4:7" ht="14.4" x14ac:dyDescent="0.3">
      <c r="D6341" s="262"/>
      <c r="G6341" s="262"/>
    </row>
    <row r="6342" spans="4:7" ht="14.4" x14ac:dyDescent="0.3">
      <c r="D6342" s="262"/>
      <c r="G6342" s="262"/>
    </row>
    <row r="6343" spans="4:7" ht="14.4" x14ac:dyDescent="0.3">
      <c r="D6343" s="262"/>
      <c r="G6343" s="262"/>
    </row>
    <row r="6344" spans="4:7" ht="14.4" x14ac:dyDescent="0.3">
      <c r="D6344" s="262"/>
      <c r="G6344" s="262"/>
    </row>
    <row r="6345" spans="4:7" ht="14.4" x14ac:dyDescent="0.3">
      <c r="D6345" s="262"/>
      <c r="G6345" s="262"/>
    </row>
    <row r="6346" spans="4:7" ht="14.4" x14ac:dyDescent="0.3">
      <c r="D6346" s="262"/>
      <c r="G6346" s="262"/>
    </row>
    <row r="6347" spans="4:7" ht="14.4" x14ac:dyDescent="0.3">
      <c r="D6347" s="262"/>
      <c r="G6347" s="262"/>
    </row>
    <row r="6348" spans="4:7" ht="14.4" x14ac:dyDescent="0.3">
      <c r="D6348" s="262"/>
      <c r="G6348" s="262"/>
    </row>
    <row r="6349" spans="4:7" ht="14.4" x14ac:dyDescent="0.3">
      <c r="D6349" s="262"/>
      <c r="G6349" s="262"/>
    </row>
    <row r="6350" spans="4:7" ht="14.4" x14ac:dyDescent="0.3">
      <c r="D6350" s="262"/>
      <c r="G6350" s="262"/>
    </row>
    <row r="6351" spans="4:7" ht="14.4" x14ac:dyDescent="0.3">
      <c r="D6351" s="262"/>
      <c r="G6351" s="262"/>
    </row>
    <row r="6352" spans="4:7" ht="14.4" x14ac:dyDescent="0.3">
      <c r="D6352" s="262"/>
      <c r="G6352" s="262"/>
    </row>
    <row r="6353" spans="4:7" ht="14.4" x14ac:dyDescent="0.3">
      <c r="D6353" s="262"/>
      <c r="G6353" s="262"/>
    </row>
    <row r="6354" spans="4:7" ht="14.4" x14ac:dyDescent="0.3">
      <c r="D6354" s="262"/>
      <c r="G6354" s="262"/>
    </row>
    <row r="6355" spans="4:7" ht="14.4" x14ac:dyDescent="0.3">
      <c r="D6355" s="262"/>
      <c r="G6355" s="262"/>
    </row>
    <row r="6356" spans="4:7" ht="14.4" x14ac:dyDescent="0.3">
      <c r="D6356" s="262"/>
      <c r="G6356" s="262"/>
    </row>
    <row r="6357" spans="4:7" ht="14.4" x14ac:dyDescent="0.3">
      <c r="D6357" s="262"/>
      <c r="G6357" s="262"/>
    </row>
    <row r="6358" spans="4:7" ht="14.4" x14ac:dyDescent="0.3">
      <c r="D6358" s="262"/>
      <c r="G6358" s="262"/>
    </row>
    <row r="6359" spans="4:7" ht="14.4" x14ac:dyDescent="0.3">
      <c r="D6359" s="262"/>
      <c r="G6359" s="262"/>
    </row>
    <row r="6360" spans="4:7" ht="14.4" x14ac:dyDescent="0.3">
      <c r="D6360" s="262"/>
      <c r="G6360" s="262"/>
    </row>
    <row r="6361" spans="4:7" ht="14.4" x14ac:dyDescent="0.3">
      <c r="D6361" s="262"/>
      <c r="G6361" s="262"/>
    </row>
    <row r="6362" spans="4:7" ht="14.4" x14ac:dyDescent="0.3">
      <c r="D6362" s="262"/>
      <c r="G6362" s="262"/>
    </row>
    <row r="6363" spans="4:7" ht="14.4" x14ac:dyDescent="0.3">
      <c r="D6363" s="262"/>
      <c r="G6363" s="262"/>
    </row>
    <row r="6364" spans="4:7" ht="14.4" x14ac:dyDescent="0.3">
      <c r="D6364" s="262"/>
      <c r="G6364" s="262"/>
    </row>
    <row r="6365" spans="4:7" ht="14.4" x14ac:dyDescent="0.3">
      <c r="D6365" s="262"/>
      <c r="G6365" s="262"/>
    </row>
    <row r="6366" spans="4:7" ht="14.4" x14ac:dyDescent="0.3">
      <c r="D6366" s="262"/>
      <c r="G6366" s="262"/>
    </row>
    <row r="6367" spans="4:7" ht="14.4" x14ac:dyDescent="0.3">
      <c r="D6367" s="262"/>
      <c r="G6367" s="262"/>
    </row>
    <row r="6368" spans="4:7" ht="14.4" x14ac:dyDescent="0.3">
      <c r="D6368" s="262"/>
      <c r="G6368" s="262"/>
    </row>
    <row r="6369" spans="4:7" ht="14.4" x14ac:dyDescent="0.3">
      <c r="D6369" s="262"/>
      <c r="G6369" s="262"/>
    </row>
    <row r="6370" spans="4:7" ht="14.4" x14ac:dyDescent="0.3">
      <c r="D6370" s="262"/>
      <c r="G6370" s="262"/>
    </row>
    <row r="6371" spans="4:7" ht="14.4" x14ac:dyDescent="0.3">
      <c r="D6371" s="262"/>
      <c r="G6371" s="262"/>
    </row>
    <row r="6372" spans="4:7" ht="14.4" x14ac:dyDescent="0.3">
      <c r="D6372" s="262"/>
      <c r="G6372" s="262"/>
    </row>
    <row r="6373" spans="4:7" ht="14.4" x14ac:dyDescent="0.3">
      <c r="D6373" s="262"/>
      <c r="G6373" s="262"/>
    </row>
    <row r="6374" spans="4:7" ht="14.4" x14ac:dyDescent="0.3">
      <c r="D6374" s="262"/>
      <c r="G6374" s="262"/>
    </row>
    <row r="6375" spans="4:7" ht="14.4" x14ac:dyDescent="0.3">
      <c r="D6375" s="262"/>
      <c r="G6375" s="262"/>
    </row>
    <row r="6376" spans="4:7" ht="14.4" x14ac:dyDescent="0.3">
      <c r="D6376" s="262"/>
      <c r="G6376" s="262"/>
    </row>
    <row r="6377" spans="4:7" ht="14.4" x14ac:dyDescent="0.3">
      <c r="D6377" s="262"/>
      <c r="G6377" s="262"/>
    </row>
    <row r="6378" spans="4:7" ht="14.4" x14ac:dyDescent="0.3">
      <c r="D6378" s="262"/>
      <c r="G6378" s="262"/>
    </row>
    <row r="6379" spans="4:7" ht="14.4" x14ac:dyDescent="0.3">
      <c r="D6379" s="262"/>
      <c r="G6379" s="262"/>
    </row>
    <row r="6380" spans="4:7" ht="14.4" x14ac:dyDescent="0.3">
      <c r="D6380" s="262"/>
      <c r="G6380" s="262"/>
    </row>
    <row r="6381" spans="4:7" ht="14.4" x14ac:dyDescent="0.3">
      <c r="D6381" s="262"/>
      <c r="G6381" s="262"/>
    </row>
    <row r="6382" spans="4:7" ht="14.4" x14ac:dyDescent="0.3">
      <c r="D6382" s="262"/>
      <c r="G6382" s="262"/>
    </row>
    <row r="6383" spans="4:7" ht="14.4" x14ac:dyDescent="0.3">
      <c r="D6383" s="262"/>
      <c r="G6383" s="262"/>
    </row>
    <row r="6384" spans="4:7" ht="14.4" x14ac:dyDescent="0.3">
      <c r="D6384" s="262"/>
      <c r="G6384" s="262"/>
    </row>
    <row r="6385" spans="4:7" ht="14.4" x14ac:dyDescent="0.3">
      <c r="D6385" s="262"/>
      <c r="G6385" s="262"/>
    </row>
    <row r="6386" spans="4:7" ht="14.4" x14ac:dyDescent="0.3">
      <c r="D6386" s="262"/>
      <c r="G6386" s="262"/>
    </row>
    <row r="6387" spans="4:7" ht="14.4" x14ac:dyDescent="0.3">
      <c r="D6387" s="262"/>
      <c r="G6387" s="262"/>
    </row>
    <row r="6388" spans="4:7" ht="14.4" x14ac:dyDescent="0.3">
      <c r="D6388" s="262"/>
      <c r="G6388" s="262"/>
    </row>
    <row r="6389" spans="4:7" ht="14.4" x14ac:dyDescent="0.3">
      <c r="D6389" s="262"/>
      <c r="G6389" s="262"/>
    </row>
    <row r="6390" spans="4:7" ht="14.4" x14ac:dyDescent="0.3">
      <c r="D6390" s="262"/>
      <c r="G6390" s="262"/>
    </row>
    <row r="6391" spans="4:7" ht="14.4" x14ac:dyDescent="0.3">
      <c r="D6391" s="262"/>
      <c r="G6391" s="262"/>
    </row>
    <row r="6392" spans="4:7" ht="14.4" x14ac:dyDescent="0.3">
      <c r="D6392" s="262"/>
      <c r="G6392" s="262"/>
    </row>
    <row r="6393" spans="4:7" ht="14.4" x14ac:dyDescent="0.3">
      <c r="D6393" s="262"/>
      <c r="G6393" s="262"/>
    </row>
    <row r="6394" spans="4:7" ht="14.4" x14ac:dyDescent="0.3">
      <c r="D6394" s="262"/>
      <c r="G6394" s="262"/>
    </row>
    <row r="6395" spans="4:7" ht="14.4" x14ac:dyDescent="0.3">
      <c r="D6395" s="262"/>
      <c r="G6395" s="262"/>
    </row>
    <row r="6396" spans="4:7" ht="14.4" x14ac:dyDescent="0.3">
      <c r="D6396" s="262"/>
      <c r="G6396" s="262"/>
    </row>
    <row r="6397" spans="4:7" ht="14.4" x14ac:dyDescent="0.3">
      <c r="D6397" s="262"/>
      <c r="G6397" s="262"/>
    </row>
    <row r="6398" spans="4:7" ht="14.4" x14ac:dyDescent="0.3">
      <c r="D6398" s="262"/>
      <c r="G6398" s="262"/>
    </row>
    <row r="6399" spans="4:7" ht="14.4" x14ac:dyDescent="0.3">
      <c r="D6399" s="262"/>
      <c r="G6399" s="262"/>
    </row>
    <row r="6400" spans="4:7" ht="14.4" x14ac:dyDescent="0.3">
      <c r="D6400" s="262"/>
      <c r="G6400" s="262"/>
    </row>
    <row r="6401" spans="4:7" ht="14.4" x14ac:dyDescent="0.3">
      <c r="D6401" s="262"/>
      <c r="G6401" s="262"/>
    </row>
    <row r="6402" spans="4:7" ht="14.4" x14ac:dyDescent="0.3">
      <c r="D6402" s="262"/>
      <c r="G6402" s="262"/>
    </row>
    <row r="6403" spans="4:7" ht="14.4" x14ac:dyDescent="0.3">
      <c r="D6403" s="262"/>
      <c r="G6403" s="262"/>
    </row>
    <row r="6404" spans="4:7" ht="14.4" x14ac:dyDescent="0.3">
      <c r="D6404" s="262"/>
      <c r="G6404" s="262"/>
    </row>
    <row r="6405" spans="4:7" ht="14.4" x14ac:dyDescent="0.3">
      <c r="D6405" s="262"/>
      <c r="G6405" s="262"/>
    </row>
    <row r="6406" spans="4:7" ht="14.4" x14ac:dyDescent="0.3">
      <c r="D6406" s="262"/>
      <c r="G6406" s="262"/>
    </row>
    <row r="6407" spans="4:7" ht="14.4" x14ac:dyDescent="0.3">
      <c r="D6407" s="262"/>
      <c r="G6407" s="262"/>
    </row>
    <row r="6408" spans="4:7" ht="14.4" x14ac:dyDescent="0.3">
      <c r="D6408" s="262"/>
      <c r="G6408" s="262"/>
    </row>
    <row r="6409" spans="4:7" ht="14.4" x14ac:dyDescent="0.3">
      <c r="D6409" s="262"/>
      <c r="G6409" s="262"/>
    </row>
    <row r="6410" spans="4:7" ht="14.4" x14ac:dyDescent="0.3">
      <c r="D6410" s="262"/>
      <c r="G6410" s="262"/>
    </row>
    <row r="6411" spans="4:7" ht="14.4" x14ac:dyDescent="0.3">
      <c r="D6411" s="262"/>
      <c r="G6411" s="262"/>
    </row>
    <row r="6412" spans="4:7" ht="14.4" x14ac:dyDescent="0.3">
      <c r="D6412" s="262"/>
      <c r="G6412" s="262"/>
    </row>
    <row r="6413" spans="4:7" ht="14.4" x14ac:dyDescent="0.3">
      <c r="D6413" s="262"/>
      <c r="G6413" s="262"/>
    </row>
    <row r="6414" spans="4:7" ht="14.4" x14ac:dyDescent="0.3">
      <c r="D6414" s="262"/>
      <c r="G6414" s="262"/>
    </row>
    <row r="6415" spans="4:7" ht="14.4" x14ac:dyDescent="0.3">
      <c r="D6415" s="262"/>
      <c r="G6415" s="262"/>
    </row>
    <row r="6416" spans="4:7" ht="14.4" x14ac:dyDescent="0.3">
      <c r="D6416" s="262"/>
      <c r="G6416" s="262"/>
    </row>
    <row r="6417" spans="4:7" ht="14.4" x14ac:dyDescent="0.3">
      <c r="D6417" s="262"/>
      <c r="G6417" s="262"/>
    </row>
    <row r="6418" spans="4:7" ht="14.4" x14ac:dyDescent="0.3">
      <c r="D6418" s="262"/>
      <c r="G6418" s="262"/>
    </row>
    <row r="6419" spans="4:7" ht="14.4" x14ac:dyDescent="0.3">
      <c r="D6419" s="262"/>
      <c r="G6419" s="262"/>
    </row>
    <row r="6420" spans="4:7" ht="14.4" x14ac:dyDescent="0.3">
      <c r="D6420" s="262"/>
      <c r="G6420" s="262"/>
    </row>
    <row r="6421" spans="4:7" ht="14.4" x14ac:dyDescent="0.3">
      <c r="D6421" s="262"/>
      <c r="G6421" s="262"/>
    </row>
    <row r="6422" spans="4:7" ht="14.4" x14ac:dyDescent="0.3">
      <c r="D6422" s="262"/>
      <c r="G6422" s="262"/>
    </row>
    <row r="6423" spans="4:7" ht="14.4" x14ac:dyDescent="0.3">
      <c r="D6423" s="262"/>
      <c r="G6423" s="262"/>
    </row>
    <row r="6424" spans="4:7" ht="14.4" x14ac:dyDescent="0.3">
      <c r="D6424" s="262"/>
      <c r="G6424" s="262"/>
    </row>
    <row r="6425" spans="4:7" ht="14.4" x14ac:dyDescent="0.3">
      <c r="D6425" s="262"/>
      <c r="G6425" s="262"/>
    </row>
    <row r="6426" spans="4:7" ht="14.4" x14ac:dyDescent="0.3">
      <c r="D6426" s="262"/>
      <c r="G6426" s="262"/>
    </row>
    <row r="6427" spans="4:7" ht="14.4" x14ac:dyDescent="0.3">
      <c r="D6427" s="262"/>
      <c r="G6427" s="262"/>
    </row>
    <row r="6428" spans="4:7" ht="14.4" x14ac:dyDescent="0.3">
      <c r="D6428" s="262"/>
      <c r="G6428" s="262"/>
    </row>
    <row r="6429" spans="4:7" ht="14.4" x14ac:dyDescent="0.3">
      <c r="D6429" s="262"/>
      <c r="G6429" s="262"/>
    </row>
    <row r="6430" spans="4:7" ht="14.4" x14ac:dyDescent="0.3">
      <c r="D6430" s="262"/>
      <c r="G6430" s="262"/>
    </row>
    <row r="6431" spans="4:7" ht="14.4" x14ac:dyDescent="0.3">
      <c r="D6431" s="262"/>
      <c r="G6431" s="262"/>
    </row>
    <row r="6432" spans="4:7" ht="14.4" x14ac:dyDescent="0.3">
      <c r="D6432" s="262"/>
      <c r="G6432" s="262"/>
    </row>
    <row r="6433" spans="4:7" ht="14.4" x14ac:dyDescent="0.3">
      <c r="D6433" s="262"/>
      <c r="G6433" s="262"/>
    </row>
    <row r="6434" spans="4:7" ht="14.4" x14ac:dyDescent="0.3">
      <c r="D6434" s="262"/>
      <c r="G6434" s="262"/>
    </row>
    <row r="6435" spans="4:7" ht="14.4" x14ac:dyDescent="0.3">
      <c r="D6435" s="262"/>
      <c r="G6435" s="262"/>
    </row>
    <row r="6436" spans="4:7" ht="14.4" x14ac:dyDescent="0.3">
      <c r="D6436" s="262"/>
      <c r="G6436" s="262"/>
    </row>
    <row r="6437" spans="4:7" ht="14.4" x14ac:dyDescent="0.3">
      <c r="D6437" s="262"/>
      <c r="G6437" s="262"/>
    </row>
    <row r="6438" spans="4:7" ht="14.4" x14ac:dyDescent="0.3">
      <c r="D6438" s="262"/>
      <c r="G6438" s="262"/>
    </row>
    <row r="6439" spans="4:7" ht="14.4" x14ac:dyDescent="0.3">
      <c r="D6439" s="262"/>
      <c r="G6439" s="262"/>
    </row>
    <row r="6440" spans="4:7" ht="14.4" x14ac:dyDescent="0.3">
      <c r="D6440" s="262"/>
      <c r="G6440" s="262"/>
    </row>
    <row r="6441" spans="4:7" ht="14.4" x14ac:dyDescent="0.3">
      <c r="D6441" s="262"/>
      <c r="G6441" s="262"/>
    </row>
    <row r="6442" spans="4:7" ht="14.4" x14ac:dyDescent="0.3">
      <c r="D6442" s="262"/>
      <c r="G6442" s="262"/>
    </row>
    <row r="6443" spans="4:7" ht="14.4" x14ac:dyDescent="0.3">
      <c r="D6443" s="262"/>
      <c r="G6443" s="262"/>
    </row>
    <row r="6444" spans="4:7" ht="14.4" x14ac:dyDescent="0.3">
      <c r="D6444" s="262"/>
      <c r="G6444" s="262"/>
    </row>
    <row r="6445" spans="4:7" ht="14.4" x14ac:dyDescent="0.3">
      <c r="D6445" s="262"/>
      <c r="G6445" s="262"/>
    </row>
    <row r="6446" spans="4:7" ht="14.4" x14ac:dyDescent="0.3">
      <c r="D6446" s="262"/>
      <c r="G6446" s="262"/>
    </row>
    <row r="6447" spans="4:7" ht="14.4" x14ac:dyDescent="0.3">
      <c r="D6447" s="262"/>
      <c r="G6447" s="262"/>
    </row>
    <row r="6448" spans="4:7" ht="14.4" x14ac:dyDescent="0.3">
      <c r="D6448" s="262"/>
      <c r="G6448" s="262"/>
    </row>
    <row r="6449" spans="4:7" ht="14.4" x14ac:dyDescent="0.3">
      <c r="D6449" s="262"/>
      <c r="G6449" s="262"/>
    </row>
    <row r="6450" spans="4:7" ht="14.4" x14ac:dyDescent="0.3">
      <c r="D6450" s="262"/>
      <c r="G6450" s="262"/>
    </row>
    <row r="6451" spans="4:7" ht="14.4" x14ac:dyDescent="0.3">
      <c r="D6451" s="262"/>
      <c r="G6451" s="262"/>
    </row>
    <row r="6452" spans="4:7" ht="14.4" x14ac:dyDescent="0.3">
      <c r="D6452" s="262"/>
      <c r="G6452" s="262"/>
    </row>
    <row r="6453" spans="4:7" ht="14.4" x14ac:dyDescent="0.3">
      <c r="D6453" s="262"/>
      <c r="G6453" s="262"/>
    </row>
    <row r="6454" spans="4:7" ht="14.4" x14ac:dyDescent="0.3">
      <c r="D6454" s="262"/>
      <c r="G6454" s="262"/>
    </row>
    <row r="6455" spans="4:7" ht="14.4" x14ac:dyDescent="0.3">
      <c r="D6455" s="262"/>
      <c r="G6455" s="262"/>
    </row>
    <row r="6456" spans="4:7" ht="14.4" x14ac:dyDescent="0.3">
      <c r="D6456" s="262"/>
      <c r="G6456" s="262"/>
    </row>
    <row r="6457" spans="4:7" ht="14.4" x14ac:dyDescent="0.3">
      <c r="D6457" s="262"/>
      <c r="G6457" s="262"/>
    </row>
    <row r="6458" spans="4:7" ht="14.4" x14ac:dyDescent="0.3">
      <c r="D6458" s="262"/>
      <c r="G6458" s="262"/>
    </row>
    <row r="6459" spans="4:7" ht="14.4" x14ac:dyDescent="0.3">
      <c r="D6459" s="262"/>
      <c r="G6459" s="262"/>
    </row>
    <row r="6460" spans="4:7" ht="14.4" x14ac:dyDescent="0.3">
      <c r="D6460" s="262"/>
      <c r="G6460" s="262"/>
    </row>
    <row r="6461" spans="4:7" ht="14.4" x14ac:dyDescent="0.3">
      <c r="D6461" s="262"/>
      <c r="G6461" s="262"/>
    </row>
    <row r="6462" spans="4:7" ht="14.4" x14ac:dyDescent="0.3">
      <c r="D6462" s="262"/>
      <c r="G6462" s="262"/>
    </row>
    <row r="6463" spans="4:7" ht="14.4" x14ac:dyDescent="0.3">
      <c r="D6463" s="262"/>
      <c r="G6463" s="262"/>
    </row>
    <row r="6464" spans="4:7" ht="14.4" x14ac:dyDescent="0.3">
      <c r="D6464" s="262"/>
      <c r="G6464" s="262"/>
    </row>
    <row r="6465" spans="4:7" ht="14.4" x14ac:dyDescent="0.3">
      <c r="D6465" s="262"/>
      <c r="G6465" s="262"/>
    </row>
    <row r="6466" spans="4:7" ht="14.4" x14ac:dyDescent="0.3">
      <c r="D6466" s="262"/>
      <c r="G6466" s="262"/>
    </row>
    <row r="6467" spans="4:7" ht="14.4" x14ac:dyDescent="0.3">
      <c r="D6467" s="262"/>
      <c r="G6467" s="262"/>
    </row>
    <row r="6468" spans="4:7" ht="14.4" x14ac:dyDescent="0.3">
      <c r="D6468" s="262"/>
      <c r="G6468" s="262"/>
    </row>
    <row r="6469" spans="4:7" ht="14.4" x14ac:dyDescent="0.3">
      <c r="D6469" s="262"/>
      <c r="G6469" s="262"/>
    </row>
    <row r="6470" spans="4:7" ht="14.4" x14ac:dyDescent="0.3">
      <c r="D6470" s="262"/>
      <c r="G6470" s="262"/>
    </row>
    <row r="6471" spans="4:7" ht="14.4" x14ac:dyDescent="0.3">
      <c r="D6471" s="262"/>
      <c r="G6471" s="262"/>
    </row>
    <row r="6472" spans="4:7" ht="14.4" x14ac:dyDescent="0.3">
      <c r="D6472" s="262"/>
      <c r="G6472" s="262"/>
    </row>
    <row r="6473" spans="4:7" ht="14.4" x14ac:dyDescent="0.3">
      <c r="D6473" s="262"/>
      <c r="G6473" s="262"/>
    </row>
    <row r="6474" spans="4:7" ht="14.4" x14ac:dyDescent="0.3">
      <c r="D6474" s="262"/>
      <c r="G6474" s="262"/>
    </row>
    <row r="6475" spans="4:7" ht="14.4" x14ac:dyDescent="0.3">
      <c r="D6475" s="262"/>
      <c r="G6475" s="262"/>
    </row>
    <row r="6476" spans="4:7" ht="14.4" x14ac:dyDescent="0.3">
      <c r="D6476" s="262"/>
      <c r="G6476" s="262"/>
    </row>
    <row r="6477" spans="4:7" ht="14.4" x14ac:dyDescent="0.3">
      <c r="D6477" s="262"/>
      <c r="G6477" s="262"/>
    </row>
    <row r="6478" spans="4:7" ht="14.4" x14ac:dyDescent="0.3">
      <c r="D6478" s="262"/>
      <c r="G6478" s="262"/>
    </row>
    <row r="6479" spans="4:7" ht="14.4" x14ac:dyDescent="0.3">
      <c r="D6479" s="262"/>
      <c r="G6479" s="262"/>
    </row>
    <row r="6480" spans="4:7" ht="14.4" x14ac:dyDescent="0.3">
      <c r="D6480" s="262"/>
      <c r="G6480" s="262"/>
    </row>
    <row r="6481" spans="4:7" ht="14.4" x14ac:dyDescent="0.3">
      <c r="D6481" s="262"/>
      <c r="G6481" s="262"/>
    </row>
    <row r="6482" spans="4:7" ht="14.4" x14ac:dyDescent="0.3">
      <c r="D6482" s="262"/>
      <c r="G6482" s="262"/>
    </row>
    <row r="6483" spans="4:7" ht="14.4" x14ac:dyDescent="0.3">
      <c r="D6483" s="262"/>
      <c r="G6483" s="262"/>
    </row>
    <row r="6484" spans="4:7" ht="14.4" x14ac:dyDescent="0.3">
      <c r="D6484" s="262"/>
      <c r="G6484" s="262"/>
    </row>
    <row r="6485" spans="4:7" ht="14.4" x14ac:dyDescent="0.3">
      <c r="D6485" s="262"/>
      <c r="G6485" s="262"/>
    </row>
    <row r="6486" spans="4:7" ht="14.4" x14ac:dyDescent="0.3">
      <c r="D6486" s="262"/>
      <c r="G6486" s="262"/>
    </row>
    <row r="6487" spans="4:7" ht="14.4" x14ac:dyDescent="0.3">
      <c r="D6487" s="262"/>
      <c r="G6487" s="262"/>
    </row>
    <row r="6488" spans="4:7" ht="14.4" x14ac:dyDescent="0.3">
      <c r="D6488" s="262"/>
      <c r="G6488" s="262"/>
    </row>
    <row r="6489" spans="4:7" ht="14.4" x14ac:dyDescent="0.3">
      <c r="D6489" s="262"/>
      <c r="G6489" s="262"/>
    </row>
    <row r="6490" spans="4:7" ht="14.4" x14ac:dyDescent="0.3">
      <c r="D6490" s="262"/>
      <c r="G6490" s="262"/>
    </row>
    <row r="6491" spans="4:7" ht="14.4" x14ac:dyDescent="0.3">
      <c r="D6491" s="262"/>
      <c r="G6491" s="262"/>
    </row>
    <row r="6492" spans="4:7" ht="14.4" x14ac:dyDescent="0.3">
      <c r="D6492" s="262"/>
      <c r="G6492" s="262"/>
    </row>
    <row r="6493" spans="4:7" ht="14.4" x14ac:dyDescent="0.3">
      <c r="D6493" s="262"/>
      <c r="G6493" s="262"/>
    </row>
    <row r="6494" spans="4:7" ht="14.4" x14ac:dyDescent="0.3">
      <c r="D6494" s="262"/>
      <c r="G6494" s="262"/>
    </row>
    <row r="6495" spans="4:7" ht="14.4" x14ac:dyDescent="0.3">
      <c r="D6495" s="262"/>
      <c r="G6495" s="262"/>
    </row>
    <row r="6496" spans="4:7" ht="14.4" x14ac:dyDescent="0.3">
      <c r="D6496" s="262"/>
      <c r="G6496" s="262"/>
    </row>
    <row r="6497" spans="4:7" ht="14.4" x14ac:dyDescent="0.3">
      <c r="D6497" s="262"/>
      <c r="G6497" s="262"/>
    </row>
    <row r="6498" spans="4:7" ht="14.4" x14ac:dyDescent="0.3">
      <c r="D6498" s="262"/>
      <c r="G6498" s="262"/>
    </row>
    <row r="6499" spans="4:7" ht="14.4" x14ac:dyDescent="0.3">
      <c r="D6499" s="262"/>
      <c r="G6499" s="262"/>
    </row>
    <row r="6500" spans="4:7" ht="14.4" x14ac:dyDescent="0.3">
      <c r="D6500" s="262"/>
      <c r="G6500" s="262"/>
    </row>
    <row r="6501" spans="4:7" ht="14.4" x14ac:dyDescent="0.3">
      <c r="D6501" s="262"/>
      <c r="G6501" s="262"/>
    </row>
    <row r="6502" spans="4:7" ht="14.4" x14ac:dyDescent="0.3">
      <c r="D6502" s="262"/>
      <c r="G6502" s="262"/>
    </row>
    <row r="6503" spans="4:7" ht="14.4" x14ac:dyDescent="0.3">
      <c r="D6503" s="262"/>
      <c r="G6503" s="262"/>
    </row>
    <row r="6504" spans="4:7" ht="14.4" x14ac:dyDescent="0.3">
      <c r="D6504" s="262"/>
      <c r="G6504" s="262"/>
    </row>
    <row r="6505" spans="4:7" ht="14.4" x14ac:dyDescent="0.3">
      <c r="D6505" s="262"/>
      <c r="G6505" s="262"/>
    </row>
    <row r="6506" spans="4:7" ht="14.4" x14ac:dyDescent="0.3">
      <c r="D6506" s="262"/>
      <c r="G6506" s="262"/>
    </row>
    <row r="6507" spans="4:7" ht="14.4" x14ac:dyDescent="0.3">
      <c r="D6507" s="262"/>
      <c r="G6507" s="262"/>
    </row>
    <row r="6508" spans="4:7" ht="14.4" x14ac:dyDescent="0.3">
      <c r="D6508" s="262"/>
      <c r="G6508" s="262"/>
    </row>
    <row r="6509" spans="4:7" ht="14.4" x14ac:dyDescent="0.3">
      <c r="D6509" s="262"/>
      <c r="G6509" s="262"/>
    </row>
    <row r="6510" spans="4:7" ht="14.4" x14ac:dyDescent="0.3">
      <c r="D6510" s="262"/>
      <c r="G6510" s="262"/>
    </row>
    <row r="6511" spans="4:7" ht="14.4" x14ac:dyDescent="0.3">
      <c r="D6511" s="262"/>
      <c r="G6511" s="262"/>
    </row>
    <row r="6512" spans="4:7" ht="14.4" x14ac:dyDescent="0.3">
      <c r="D6512" s="262"/>
      <c r="G6512" s="262"/>
    </row>
    <row r="6513" spans="4:7" ht="14.4" x14ac:dyDescent="0.3">
      <c r="D6513" s="262"/>
      <c r="G6513" s="262"/>
    </row>
    <row r="6514" spans="4:7" ht="14.4" x14ac:dyDescent="0.3">
      <c r="D6514" s="262"/>
      <c r="G6514" s="262"/>
    </row>
    <row r="6515" spans="4:7" ht="14.4" x14ac:dyDescent="0.3">
      <c r="D6515" s="262"/>
      <c r="G6515" s="262"/>
    </row>
    <row r="6516" spans="4:7" ht="14.4" x14ac:dyDescent="0.3">
      <c r="D6516" s="262"/>
      <c r="G6516" s="262"/>
    </row>
    <row r="6517" spans="4:7" ht="14.4" x14ac:dyDescent="0.3">
      <c r="D6517" s="262"/>
      <c r="G6517" s="262"/>
    </row>
    <row r="6518" spans="4:7" ht="14.4" x14ac:dyDescent="0.3">
      <c r="D6518" s="262"/>
      <c r="G6518" s="262"/>
    </row>
    <row r="6519" spans="4:7" ht="14.4" x14ac:dyDescent="0.3">
      <c r="D6519" s="262"/>
      <c r="G6519" s="262"/>
    </row>
    <row r="6520" spans="4:7" ht="14.4" x14ac:dyDescent="0.3">
      <c r="D6520" s="262"/>
      <c r="G6520" s="262"/>
    </row>
    <row r="6521" spans="4:7" ht="14.4" x14ac:dyDescent="0.3">
      <c r="D6521" s="262"/>
      <c r="G6521" s="262"/>
    </row>
    <row r="6522" spans="4:7" ht="14.4" x14ac:dyDescent="0.3">
      <c r="D6522" s="262"/>
      <c r="G6522" s="262"/>
    </row>
    <row r="6523" spans="4:7" ht="14.4" x14ac:dyDescent="0.3">
      <c r="D6523" s="262"/>
      <c r="G6523" s="262"/>
    </row>
    <row r="6524" spans="4:7" ht="14.4" x14ac:dyDescent="0.3">
      <c r="D6524" s="262"/>
      <c r="G6524" s="262"/>
    </row>
    <row r="6525" spans="4:7" ht="14.4" x14ac:dyDescent="0.3">
      <c r="D6525" s="262"/>
      <c r="G6525" s="262"/>
    </row>
    <row r="6526" spans="4:7" ht="14.4" x14ac:dyDescent="0.3">
      <c r="D6526" s="262"/>
      <c r="G6526" s="262"/>
    </row>
    <row r="6527" spans="4:7" ht="14.4" x14ac:dyDescent="0.3">
      <c r="D6527" s="262"/>
      <c r="G6527" s="262"/>
    </row>
    <row r="6528" spans="4:7" ht="14.4" x14ac:dyDescent="0.3">
      <c r="D6528" s="262"/>
      <c r="G6528" s="262"/>
    </row>
    <row r="6529" spans="4:7" ht="14.4" x14ac:dyDescent="0.3">
      <c r="D6529" s="262"/>
      <c r="G6529" s="262"/>
    </row>
    <row r="6530" spans="4:7" ht="14.4" x14ac:dyDescent="0.3">
      <c r="D6530" s="262"/>
      <c r="G6530" s="262"/>
    </row>
    <row r="6531" spans="4:7" ht="14.4" x14ac:dyDescent="0.3">
      <c r="D6531" s="262"/>
      <c r="G6531" s="262"/>
    </row>
    <row r="6532" spans="4:7" ht="14.4" x14ac:dyDescent="0.3">
      <c r="D6532" s="262"/>
      <c r="G6532" s="262"/>
    </row>
    <row r="6533" spans="4:7" ht="14.4" x14ac:dyDescent="0.3">
      <c r="D6533" s="262"/>
      <c r="G6533" s="262"/>
    </row>
    <row r="6534" spans="4:7" ht="14.4" x14ac:dyDescent="0.3">
      <c r="D6534" s="262"/>
      <c r="G6534" s="262"/>
    </row>
    <row r="6535" spans="4:7" ht="14.4" x14ac:dyDescent="0.3">
      <c r="D6535" s="262"/>
      <c r="G6535" s="262"/>
    </row>
    <row r="6536" spans="4:7" ht="14.4" x14ac:dyDescent="0.3">
      <c r="D6536" s="262"/>
      <c r="G6536" s="262"/>
    </row>
    <row r="6537" spans="4:7" ht="14.4" x14ac:dyDescent="0.3">
      <c r="D6537" s="262"/>
      <c r="G6537" s="262"/>
    </row>
    <row r="6538" spans="4:7" ht="14.4" x14ac:dyDescent="0.3">
      <c r="D6538" s="262"/>
      <c r="G6538" s="262"/>
    </row>
    <row r="6539" spans="4:7" ht="14.4" x14ac:dyDescent="0.3">
      <c r="D6539" s="262"/>
      <c r="G6539" s="262"/>
    </row>
    <row r="6540" spans="4:7" ht="14.4" x14ac:dyDescent="0.3">
      <c r="D6540" s="262"/>
      <c r="G6540" s="262"/>
    </row>
    <row r="6541" spans="4:7" ht="14.4" x14ac:dyDescent="0.3">
      <c r="D6541" s="262"/>
      <c r="G6541" s="262"/>
    </row>
    <row r="6542" spans="4:7" ht="14.4" x14ac:dyDescent="0.3">
      <c r="D6542" s="262"/>
      <c r="G6542" s="262"/>
    </row>
    <row r="6543" spans="4:7" ht="14.4" x14ac:dyDescent="0.3">
      <c r="D6543" s="262"/>
      <c r="G6543" s="262"/>
    </row>
    <row r="6544" spans="4:7" ht="14.4" x14ac:dyDescent="0.3">
      <c r="D6544" s="262"/>
      <c r="G6544" s="262"/>
    </row>
    <row r="6545" spans="4:7" ht="14.4" x14ac:dyDescent="0.3">
      <c r="D6545" s="262"/>
      <c r="G6545" s="262"/>
    </row>
    <row r="6546" spans="4:7" ht="14.4" x14ac:dyDescent="0.3">
      <c r="D6546" s="262"/>
      <c r="G6546" s="262"/>
    </row>
    <row r="6547" spans="4:7" ht="14.4" x14ac:dyDescent="0.3">
      <c r="D6547" s="262"/>
      <c r="G6547" s="262"/>
    </row>
    <row r="6548" spans="4:7" ht="14.4" x14ac:dyDescent="0.3">
      <c r="D6548" s="262"/>
      <c r="G6548" s="262"/>
    </row>
    <row r="6549" spans="4:7" ht="14.4" x14ac:dyDescent="0.3">
      <c r="D6549" s="262"/>
      <c r="G6549" s="262"/>
    </row>
    <row r="6550" spans="4:7" ht="14.4" x14ac:dyDescent="0.3">
      <c r="D6550" s="262"/>
      <c r="G6550" s="262"/>
    </row>
    <row r="6551" spans="4:7" ht="14.4" x14ac:dyDescent="0.3">
      <c r="D6551" s="262"/>
      <c r="G6551" s="262"/>
    </row>
    <row r="6552" spans="4:7" ht="14.4" x14ac:dyDescent="0.3">
      <c r="D6552" s="262"/>
      <c r="G6552" s="262"/>
    </row>
    <row r="6553" spans="4:7" ht="14.4" x14ac:dyDescent="0.3">
      <c r="D6553" s="262"/>
      <c r="G6553" s="262"/>
    </row>
    <row r="6554" spans="4:7" ht="14.4" x14ac:dyDescent="0.3">
      <c r="D6554" s="262"/>
      <c r="G6554" s="262"/>
    </row>
    <row r="6555" spans="4:7" ht="14.4" x14ac:dyDescent="0.3">
      <c r="D6555" s="262"/>
      <c r="G6555" s="262"/>
    </row>
    <row r="6556" spans="4:7" ht="14.4" x14ac:dyDescent="0.3">
      <c r="D6556" s="262"/>
      <c r="G6556" s="262"/>
    </row>
    <row r="6557" spans="4:7" ht="14.4" x14ac:dyDescent="0.3">
      <c r="D6557" s="262"/>
      <c r="G6557" s="262"/>
    </row>
    <row r="6558" spans="4:7" ht="14.4" x14ac:dyDescent="0.3">
      <c r="D6558" s="262"/>
      <c r="G6558" s="262"/>
    </row>
    <row r="6559" spans="4:7" ht="14.4" x14ac:dyDescent="0.3">
      <c r="D6559" s="262"/>
      <c r="G6559" s="262"/>
    </row>
    <row r="6560" spans="4:7" ht="14.4" x14ac:dyDescent="0.3">
      <c r="D6560" s="262"/>
      <c r="G6560" s="262"/>
    </row>
    <row r="6561" spans="4:7" ht="14.4" x14ac:dyDescent="0.3">
      <c r="D6561" s="262"/>
      <c r="G6561" s="262"/>
    </row>
    <row r="6562" spans="4:7" ht="14.4" x14ac:dyDescent="0.3">
      <c r="D6562" s="262"/>
      <c r="G6562" s="262"/>
    </row>
    <row r="6563" spans="4:7" ht="14.4" x14ac:dyDescent="0.3">
      <c r="D6563" s="262"/>
      <c r="G6563" s="262"/>
    </row>
    <row r="6564" spans="4:7" ht="14.4" x14ac:dyDescent="0.3">
      <c r="D6564" s="262"/>
      <c r="G6564" s="262"/>
    </row>
    <row r="6565" spans="4:7" ht="14.4" x14ac:dyDescent="0.3">
      <c r="D6565" s="262"/>
      <c r="G6565" s="262"/>
    </row>
    <row r="6566" spans="4:7" ht="14.4" x14ac:dyDescent="0.3">
      <c r="D6566" s="262"/>
      <c r="G6566" s="262"/>
    </row>
    <row r="6567" spans="4:7" ht="14.4" x14ac:dyDescent="0.3">
      <c r="D6567" s="262"/>
      <c r="G6567" s="262"/>
    </row>
    <row r="6568" spans="4:7" ht="14.4" x14ac:dyDescent="0.3">
      <c r="D6568" s="262"/>
      <c r="G6568" s="262"/>
    </row>
    <row r="6569" spans="4:7" ht="14.4" x14ac:dyDescent="0.3">
      <c r="D6569" s="262"/>
      <c r="G6569" s="262"/>
    </row>
    <row r="6570" spans="4:7" ht="14.4" x14ac:dyDescent="0.3">
      <c r="D6570" s="262"/>
      <c r="G6570" s="262"/>
    </row>
    <row r="6571" spans="4:7" ht="14.4" x14ac:dyDescent="0.3">
      <c r="D6571" s="262"/>
      <c r="G6571" s="262"/>
    </row>
    <row r="6572" spans="4:7" ht="14.4" x14ac:dyDescent="0.3">
      <c r="D6572" s="262"/>
      <c r="G6572" s="262"/>
    </row>
    <row r="6573" spans="4:7" ht="14.4" x14ac:dyDescent="0.3">
      <c r="D6573" s="262"/>
      <c r="G6573" s="262"/>
    </row>
    <row r="6574" spans="4:7" ht="14.4" x14ac:dyDescent="0.3">
      <c r="D6574" s="262"/>
      <c r="G6574" s="262"/>
    </row>
    <row r="6575" spans="4:7" ht="14.4" x14ac:dyDescent="0.3">
      <c r="D6575" s="262"/>
      <c r="G6575" s="262"/>
    </row>
    <row r="6576" spans="4:7" ht="14.4" x14ac:dyDescent="0.3">
      <c r="D6576" s="262"/>
      <c r="G6576" s="262"/>
    </row>
    <row r="6577" spans="4:7" ht="14.4" x14ac:dyDescent="0.3">
      <c r="D6577" s="262"/>
      <c r="G6577" s="262"/>
    </row>
    <row r="6578" spans="4:7" ht="14.4" x14ac:dyDescent="0.3">
      <c r="D6578" s="262"/>
      <c r="G6578" s="262"/>
    </row>
    <row r="6579" spans="4:7" ht="14.4" x14ac:dyDescent="0.3">
      <c r="D6579" s="262"/>
      <c r="G6579" s="262"/>
    </row>
    <row r="6580" spans="4:7" ht="14.4" x14ac:dyDescent="0.3">
      <c r="D6580" s="262"/>
      <c r="G6580" s="262"/>
    </row>
    <row r="6581" spans="4:7" ht="14.4" x14ac:dyDescent="0.3">
      <c r="D6581" s="262"/>
      <c r="G6581" s="262"/>
    </row>
    <row r="6582" spans="4:7" ht="14.4" x14ac:dyDescent="0.3">
      <c r="D6582" s="262"/>
      <c r="G6582" s="262"/>
    </row>
    <row r="6583" spans="4:7" ht="14.4" x14ac:dyDescent="0.3">
      <c r="D6583" s="262"/>
      <c r="G6583" s="262"/>
    </row>
    <row r="6584" spans="4:7" ht="14.4" x14ac:dyDescent="0.3">
      <c r="D6584" s="262"/>
      <c r="G6584" s="262"/>
    </row>
    <row r="6585" spans="4:7" ht="14.4" x14ac:dyDescent="0.3">
      <c r="D6585" s="262"/>
      <c r="G6585" s="262"/>
    </row>
    <row r="6586" spans="4:7" ht="14.4" x14ac:dyDescent="0.3">
      <c r="D6586" s="262"/>
      <c r="G6586" s="262"/>
    </row>
    <row r="6587" spans="4:7" ht="14.4" x14ac:dyDescent="0.3">
      <c r="D6587" s="262"/>
      <c r="G6587" s="262"/>
    </row>
    <row r="6588" spans="4:7" ht="14.4" x14ac:dyDescent="0.3">
      <c r="D6588" s="262"/>
      <c r="G6588" s="262"/>
    </row>
    <row r="6589" spans="4:7" ht="14.4" x14ac:dyDescent="0.3">
      <c r="D6589" s="262"/>
      <c r="G6589" s="262"/>
    </row>
    <row r="6590" spans="4:7" ht="14.4" x14ac:dyDescent="0.3">
      <c r="D6590" s="262"/>
      <c r="G6590" s="262"/>
    </row>
    <row r="6591" spans="4:7" ht="14.4" x14ac:dyDescent="0.3">
      <c r="D6591" s="262"/>
      <c r="G6591" s="262"/>
    </row>
    <row r="6592" spans="4:7" ht="14.4" x14ac:dyDescent="0.3">
      <c r="D6592" s="262"/>
      <c r="G6592" s="262"/>
    </row>
    <row r="6593" spans="4:7" ht="14.4" x14ac:dyDescent="0.3">
      <c r="D6593" s="262"/>
      <c r="G6593" s="262"/>
    </row>
    <row r="6594" spans="4:7" ht="14.4" x14ac:dyDescent="0.3">
      <c r="D6594" s="262"/>
      <c r="G6594" s="262"/>
    </row>
    <row r="6595" spans="4:7" ht="14.4" x14ac:dyDescent="0.3">
      <c r="D6595" s="262"/>
      <c r="G6595" s="262"/>
    </row>
    <row r="6596" spans="4:7" ht="14.4" x14ac:dyDescent="0.3">
      <c r="D6596" s="262"/>
      <c r="G6596" s="262"/>
    </row>
    <row r="6597" spans="4:7" ht="14.4" x14ac:dyDescent="0.3">
      <c r="D6597" s="262"/>
      <c r="G6597" s="262"/>
    </row>
    <row r="6598" spans="4:7" ht="14.4" x14ac:dyDescent="0.3">
      <c r="D6598" s="262"/>
      <c r="G6598" s="262"/>
    </row>
    <row r="6599" spans="4:7" ht="14.4" x14ac:dyDescent="0.3">
      <c r="D6599" s="262"/>
      <c r="G6599" s="262"/>
    </row>
    <row r="6600" spans="4:7" ht="14.4" x14ac:dyDescent="0.3">
      <c r="D6600" s="262"/>
      <c r="G6600" s="262"/>
    </row>
    <row r="6601" spans="4:7" ht="14.4" x14ac:dyDescent="0.3">
      <c r="D6601" s="262"/>
      <c r="G6601" s="262"/>
    </row>
    <row r="6602" spans="4:7" ht="14.4" x14ac:dyDescent="0.3">
      <c r="D6602" s="262"/>
      <c r="G6602" s="262"/>
    </row>
    <row r="6603" spans="4:7" ht="14.4" x14ac:dyDescent="0.3">
      <c r="D6603" s="262"/>
      <c r="G6603" s="262"/>
    </row>
    <row r="6604" spans="4:7" ht="14.4" x14ac:dyDescent="0.3">
      <c r="D6604" s="262"/>
      <c r="G6604" s="262"/>
    </row>
    <row r="6605" spans="4:7" ht="14.4" x14ac:dyDescent="0.3">
      <c r="D6605" s="262"/>
      <c r="G6605" s="262"/>
    </row>
    <row r="6606" spans="4:7" ht="14.4" x14ac:dyDescent="0.3">
      <c r="D6606" s="262"/>
      <c r="G6606" s="262"/>
    </row>
    <row r="6607" spans="4:7" ht="14.4" x14ac:dyDescent="0.3">
      <c r="D6607" s="262"/>
      <c r="G6607" s="262"/>
    </row>
    <row r="6608" spans="4:7" ht="14.4" x14ac:dyDescent="0.3">
      <c r="D6608" s="262"/>
      <c r="G6608" s="262"/>
    </row>
    <row r="6609" spans="4:7" ht="14.4" x14ac:dyDescent="0.3">
      <c r="D6609" s="262"/>
      <c r="G6609" s="262"/>
    </row>
    <row r="6610" spans="4:7" ht="14.4" x14ac:dyDescent="0.3">
      <c r="D6610" s="262"/>
      <c r="G6610" s="262"/>
    </row>
    <row r="6611" spans="4:7" ht="14.4" x14ac:dyDescent="0.3">
      <c r="D6611" s="262"/>
      <c r="G6611" s="262"/>
    </row>
    <row r="6612" spans="4:7" ht="14.4" x14ac:dyDescent="0.3">
      <c r="D6612" s="262"/>
      <c r="G6612" s="262"/>
    </row>
    <row r="6613" spans="4:7" ht="14.4" x14ac:dyDescent="0.3">
      <c r="D6613" s="262"/>
      <c r="G6613" s="262"/>
    </row>
    <row r="6614" spans="4:7" ht="14.4" x14ac:dyDescent="0.3">
      <c r="D6614" s="262"/>
      <c r="G6614" s="262"/>
    </row>
    <row r="6615" spans="4:7" ht="14.4" x14ac:dyDescent="0.3">
      <c r="D6615" s="262"/>
      <c r="G6615" s="262"/>
    </row>
    <row r="6616" spans="4:7" ht="14.4" x14ac:dyDescent="0.3">
      <c r="D6616" s="262"/>
      <c r="G6616" s="262"/>
    </row>
    <row r="6617" spans="4:7" ht="14.4" x14ac:dyDescent="0.3">
      <c r="D6617" s="262"/>
      <c r="G6617" s="262"/>
    </row>
    <row r="6618" spans="4:7" ht="14.4" x14ac:dyDescent="0.3">
      <c r="D6618" s="262"/>
      <c r="G6618" s="262"/>
    </row>
    <row r="6619" spans="4:7" ht="14.4" x14ac:dyDescent="0.3">
      <c r="D6619" s="262"/>
      <c r="G6619" s="262"/>
    </row>
    <row r="6620" spans="4:7" ht="14.4" x14ac:dyDescent="0.3">
      <c r="D6620" s="262"/>
      <c r="G6620" s="262"/>
    </row>
    <row r="6621" spans="4:7" ht="14.4" x14ac:dyDescent="0.3">
      <c r="D6621" s="262"/>
      <c r="G6621" s="262"/>
    </row>
    <row r="6622" spans="4:7" ht="14.4" x14ac:dyDescent="0.3">
      <c r="D6622" s="262"/>
      <c r="G6622" s="262"/>
    </row>
    <row r="6623" spans="4:7" ht="14.4" x14ac:dyDescent="0.3">
      <c r="D6623" s="262"/>
      <c r="G6623" s="262"/>
    </row>
    <row r="6624" spans="4:7" ht="14.4" x14ac:dyDescent="0.3">
      <c r="D6624" s="262"/>
      <c r="G6624" s="262"/>
    </row>
    <row r="6625" spans="4:7" ht="14.4" x14ac:dyDescent="0.3">
      <c r="D6625" s="262"/>
      <c r="G6625" s="262"/>
    </row>
    <row r="6626" spans="4:7" ht="14.4" x14ac:dyDescent="0.3">
      <c r="D6626" s="262"/>
      <c r="G6626" s="262"/>
    </row>
    <row r="6627" spans="4:7" ht="14.4" x14ac:dyDescent="0.3">
      <c r="D6627" s="262"/>
      <c r="G6627" s="262"/>
    </row>
    <row r="6628" spans="4:7" ht="14.4" x14ac:dyDescent="0.3">
      <c r="D6628" s="262"/>
      <c r="G6628" s="262"/>
    </row>
    <row r="6629" spans="4:7" ht="14.4" x14ac:dyDescent="0.3">
      <c r="D6629" s="262"/>
      <c r="G6629" s="262"/>
    </row>
    <row r="6630" spans="4:7" ht="14.4" x14ac:dyDescent="0.3">
      <c r="D6630" s="262"/>
      <c r="G6630" s="262"/>
    </row>
    <row r="6631" spans="4:7" ht="14.4" x14ac:dyDescent="0.3">
      <c r="D6631" s="262"/>
      <c r="G6631" s="262"/>
    </row>
    <row r="6632" spans="4:7" ht="14.4" x14ac:dyDescent="0.3">
      <c r="D6632" s="262"/>
      <c r="G6632" s="262"/>
    </row>
    <row r="6633" spans="4:7" ht="14.4" x14ac:dyDescent="0.3">
      <c r="D6633" s="262"/>
      <c r="G6633" s="262"/>
    </row>
    <row r="6634" spans="4:7" ht="14.4" x14ac:dyDescent="0.3">
      <c r="D6634" s="262"/>
      <c r="G6634" s="262"/>
    </row>
    <row r="6635" spans="4:7" ht="14.4" x14ac:dyDescent="0.3">
      <c r="D6635" s="262"/>
      <c r="G6635" s="262"/>
    </row>
    <row r="6636" spans="4:7" ht="14.4" x14ac:dyDescent="0.3">
      <c r="D6636" s="262"/>
      <c r="G6636" s="262"/>
    </row>
    <row r="6637" spans="4:7" ht="14.4" x14ac:dyDescent="0.3">
      <c r="D6637" s="262"/>
      <c r="G6637" s="262"/>
    </row>
    <row r="6638" spans="4:7" ht="14.4" x14ac:dyDescent="0.3">
      <c r="D6638" s="262"/>
      <c r="G6638" s="262"/>
    </row>
    <row r="6639" spans="4:7" ht="14.4" x14ac:dyDescent="0.3">
      <c r="D6639" s="262"/>
      <c r="G6639" s="262"/>
    </row>
    <row r="6640" spans="4:7" ht="14.4" x14ac:dyDescent="0.3">
      <c r="D6640" s="262"/>
      <c r="G6640" s="262"/>
    </row>
    <row r="6641" spans="4:7" ht="14.4" x14ac:dyDescent="0.3">
      <c r="D6641" s="262"/>
      <c r="G6641" s="262"/>
    </row>
    <row r="6642" spans="4:7" ht="14.4" x14ac:dyDescent="0.3">
      <c r="D6642" s="262"/>
      <c r="G6642" s="262"/>
    </row>
    <row r="6643" spans="4:7" ht="14.4" x14ac:dyDescent="0.3">
      <c r="D6643" s="262"/>
      <c r="G6643" s="262"/>
    </row>
    <row r="6644" spans="4:7" ht="14.4" x14ac:dyDescent="0.3">
      <c r="D6644" s="262"/>
      <c r="G6644" s="262"/>
    </row>
    <row r="6645" spans="4:7" ht="14.4" x14ac:dyDescent="0.3">
      <c r="D6645" s="262"/>
      <c r="G6645" s="262"/>
    </row>
    <row r="6646" spans="4:7" ht="14.4" x14ac:dyDescent="0.3">
      <c r="D6646" s="262"/>
      <c r="G6646" s="262"/>
    </row>
    <row r="6647" spans="4:7" ht="14.4" x14ac:dyDescent="0.3">
      <c r="D6647" s="262"/>
      <c r="G6647" s="262"/>
    </row>
    <row r="6648" spans="4:7" ht="14.4" x14ac:dyDescent="0.3">
      <c r="D6648" s="262"/>
      <c r="G6648" s="262"/>
    </row>
    <row r="6649" spans="4:7" ht="14.4" x14ac:dyDescent="0.3">
      <c r="D6649" s="262"/>
      <c r="G6649" s="262"/>
    </row>
    <row r="6650" spans="4:7" ht="14.4" x14ac:dyDescent="0.3">
      <c r="D6650" s="262"/>
      <c r="G6650" s="262"/>
    </row>
    <row r="6651" spans="4:7" ht="14.4" x14ac:dyDescent="0.3">
      <c r="D6651" s="262"/>
      <c r="G6651" s="262"/>
    </row>
    <row r="6652" spans="4:7" ht="14.4" x14ac:dyDescent="0.3">
      <c r="D6652" s="262"/>
      <c r="G6652" s="262"/>
    </row>
    <row r="6653" spans="4:7" ht="14.4" x14ac:dyDescent="0.3">
      <c r="D6653" s="262"/>
      <c r="G6653" s="262"/>
    </row>
    <row r="6654" spans="4:7" ht="14.4" x14ac:dyDescent="0.3">
      <c r="D6654" s="262"/>
      <c r="G6654" s="262"/>
    </row>
    <row r="6655" spans="4:7" ht="14.4" x14ac:dyDescent="0.3">
      <c r="D6655" s="262"/>
      <c r="G6655" s="262"/>
    </row>
    <row r="6656" spans="4:7" ht="14.4" x14ac:dyDescent="0.3">
      <c r="D6656" s="262"/>
      <c r="G6656" s="262"/>
    </row>
    <row r="6657" spans="4:7" ht="14.4" x14ac:dyDescent="0.3">
      <c r="D6657" s="262"/>
      <c r="G6657" s="262"/>
    </row>
    <row r="6658" spans="4:7" ht="14.4" x14ac:dyDescent="0.3">
      <c r="D6658" s="262"/>
      <c r="G6658" s="262"/>
    </row>
    <row r="6659" spans="4:7" ht="14.4" x14ac:dyDescent="0.3">
      <c r="D6659" s="262"/>
      <c r="G6659" s="262"/>
    </row>
    <row r="6660" spans="4:7" ht="14.4" x14ac:dyDescent="0.3">
      <c r="D6660" s="262"/>
      <c r="G6660" s="262"/>
    </row>
    <row r="6661" spans="4:7" ht="14.4" x14ac:dyDescent="0.3">
      <c r="D6661" s="262"/>
      <c r="G6661" s="262"/>
    </row>
    <row r="6662" spans="4:7" ht="14.4" x14ac:dyDescent="0.3">
      <c r="D6662" s="262"/>
      <c r="G6662" s="262"/>
    </row>
    <row r="6663" spans="4:7" ht="14.4" x14ac:dyDescent="0.3">
      <c r="D6663" s="262"/>
      <c r="G6663" s="262"/>
    </row>
    <row r="6664" spans="4:7" ht="14.4" x14ac:dyDescent="0.3">
      <c r="D6664" s="262"/>
      <c r="G6664" s="262"/>
    </row>
    <row r="6665" spans="4:7" ht="14.4" x14ac:dyDescent="0.3">
      <c r="D6665" s="262"/>
      <c r="G6665" s="262"/>
    </row>
    <row r="6666" spans="4:7" ht="14.4" x14ac:dyDescent="0.3">
      <c r="D6666" s="262"/>
      <c r="G6666" s="262"/>
    </row>
    <row r="6667" spans="4:7" ht="14.4" x14ac:dyDescent="0.3">
      <c r="D6667" s="262"/>
      <c r="G6667" s="262"/>
    </row>
    <row r="6668" spans="4:7" ht="14.4" x14ac:dyDescent="0.3">
      <c r="D6668" s="262"/>
      <c r="G6668" s="262"/>
    </row>
    <row r="6669" spans="4:7" ht="14.4" x14ac:dyDescent="0.3">
      <c r="D6669" s="262"/>
      <c r="G6669" s="262"/>
    </row>
    <row r="6670" spans="4:7" ht="14.4" x14ac:dyDescent="0.3">
      <c r="D6670" s="262"/>
      <c r="G6670" s="262"/>
    </row>
    <row r="6671" spans="4:7" ht="14.4" x14ac:dyDescent="0.3">
      <c r="D6671" s="262"/>
      <c r="G6671" s="262"/>
    </row>
    <row r="6672" spans="4:7" ht="14.4" x14ac:dyDescent="0.3">
      <c r="D6672" s="262"/>
      <c r="G6672" s="262"/>
    </row>
    <row r="6673" spans="4:7" ht="14.4" x14ac:dyDescent="0.3">
      <c r="D6673" s="262"/>
      <c r="G6673" s="262"/>
    </row>
    <row r="6674" spans="4:7" ht="14.4" x14ac:dyDescent="0.3">
      <c r="D6674" s="262"/>
      <c r="G6674" s="262"/>
    </row>
    <row r="6675" spans="4:7" ht="14.4" x14ac:dyDescent="0.3">
      <c r="D6675" s="262"/>
      <c r="G6675" s="262"/>
    </row>
    <row r="6676" spans="4:7" ht="14.4" x14ac:dyDescent="0.3">
      <c r="D6676" s="262"/>
      <c r="G6676" s="262"/>
    </row>
    <row r="6677" spans="4:7" ht="14.4" x14ac:dyDescent="0.3">
      <c r="D6677" s="262"/>
      <c r="G6677" s="262"/>
    </row>
    <row r="6678" spans="4:7" ht="14.4" x14ac:dyDescent="0.3">
      <c r="D6678" s="262"/>
      <c r="G6678" s="262"/>
    </row>
    <row r="6679" spans="4:7" ht="14.4" x14ac:dyDescent="0.3">
      <c r="D6679" s="262"/>
      <c r="G6679" s="262"/>
    </row>
    <row r="6680" spans="4:7" ht="14.4" x14ac:dyDescent="0.3">
      <c r="D6680" s="262"/>
      <c r="G6680" s="262"/>
    </row>
    <row r="6681" spans="4:7" ht="14.4" x14ac:dyDescent="0.3">
      <c r="D6681" s="262"/>
      <c r="G6681" s="262"/>
    </row>
    <row r="6682" spans="4:7" ht="14.4" x14ac:dyDescent="0.3">
      <c r="D6682" s="262"/>
      <c r="G6682" s="262"/>
    </row>
    <row r="6683" spans="4:7" ht="14.4" x14ac:dyDescent="0.3">
      <c r="D6683" s="262"/>
      <c r="G6683" s="262"/>
    </row>
    <row r="6684" spans="4:7" ht="14.4" x14ac:dyDescent="0.3">
      <c r="D6684" s="262"/>
      <c r="G6684" s="262"/>
    </row>
    <row r="6685" spans="4:7" ht="14.4" x14ac:dyDescent="0.3">
      <c r="D6685" s="262"/>
      <c r="G6685" s="262"/>
    </row>
    <row r="6686" spans="4:7" ht="14.4" x14ac:dyDescent="0.3">
      <c r="D6686" s="262"/>
      <c r="G6686" s="262"/>
    </row>
    <row r="6687" spans="4:7" ht="14.4" x14ac:dyDescent="0.3">
      <c r="D6687" s="262"/>
      <c r="G6687" s="262"/>
    </row>
    <row r="6688" spans="4:7" ht="14.4" x14ac:dyDescent="0.3">
      <c r="D6688" s="262"/>
      <c r="G6688" s="262"/>
    </row>
    <row r="6689" spans="4:7" ht="14.4" x14ac:dyDescent="0.3">
      <c r="D6689" s="262"/>
      <c r="G6689" s="262"/>
    </row>
    <row r="6690" spans="4:7" ht="14.4" x14ac:dyDescent="0.3">
      <c r="D6690" s="262"/>
      <c r="G6690" s="262"/>
    </row>
    <row r="6691" spans="4:7" ht="14.4" x14ac:dyDescent="0.3">
      <c r="D6691" s="262"/>
      <c r="G6691" s="262"/>
    </row>
    <row r="6692" spans="4:7" ht="14.4" x14ac:dyDescent="0.3">
      <c r="D6692" s="262"/>
      <c r="G6692" s="262"/>
    </row>
    <row r="6693" spans="4:7" ht="14.4" x14ac:dyDescent="0.3">
      <c r="D6693" s="262"/>
      <c r="G6693" s="262"/>
    </row>
    <row r="6694" spans="4:7" ht="14.4" x14ac:dyDescent="0.3">
      <c r="D6694" s="262"/>
      <c r="G6694" s="262"/>
    </row>
    <row r="6695" spans="4:7" ht="14.4" x14ac:dyDescent="0.3">
      <c r="D6695" s="262"/>
      <c r="G6695" s="262"/>
    </row>
    <row r="6696" spans="4:7" ht="14.4" x14ac:dyDescent="0.3">
      <c r="D6696" s="262"/>
      <c r="G6696" s="262"/>
    </row>
    <row r="6697" spans="4:7" ht="14.4" x14ac:dyDescent="0.3">
      <c r="D6697" s="262"/>
      <c r="G6697" s="262"/>
    </row>
    <row r="6698" spans="4:7" ht="14.4" x14ac:dyDescent="0.3">
      <c r="D6698" s="262"/>
      <c r="G6698" s="262"/>
    </row>
    <row r="6699" spans="4:7" ht="14.4" x14ac:dyDescent="0.3">
      <c r="D6699" s="262"/>
      <c r="G6699" s="262"/>
    </row>
    <row r="6700" spans="4:7" ht="14.4" x14ac:dyDescent="0.3">
      <c r="D6700" s="262"/>
      <c r="G6700" s="262"/>
    </row>
    <row r="6701" spans="4:7" ht="14.4" x14ac:dyDescent="0.3">
      <c r="D6701" s="262"/>
      <c r="G6701" s="262"/>
    </row>
    <row r="6702" spans="4:7" ht="14.4" x14ac:dyDescent="0.3">
      <c r="D6702" s="262"/>
      <c r="G6702" s="262"/>
    </row>
    <row r="6703" spans="4:7" ht="14.4" x14ac:dyDescent="0.3">
      <c r="D6703" s="262"/>
      <c r="G6703" s="262"/>
    </row>
    <row r="6704" spans="4:7" ht="14.4" x14ac:dyDescent="0.3">
      <c r="D6704" s="262"/>
      <c r="G6704" s="262"/>
    </row>
    <row r="6705" spans="4:7" ht="14.4" x14ac:dyDescent="0.3">
      <c r="D6705" s="262"/>
      <c r="G6705" s="262"/>
    </row>
    <row r="6706" spans="4:7" ht="14.4" x14ac:dyDescent="0.3">
      <c r="D6706" s="262"/>
      <c r="G6706" s="262"/>
    </row>
    <row r="6707" spans="4:7" ht="14.4" x14ac:dyDescent="0.3">
      <c r="D6707" s="262"/>
      <c r="G6707" s="262"/>
    </row>
    <row r="6708" spans="4:7" ht="14.4" x14ac:dyDescent="0.3">
      <c r="D6708" s="262"/>
      <c r="G6708" s="262"/>
    </row>
    <row r="6709" spans="4:7" ht="14.4" x14ac:dyDescent="0.3">
      <c r="D6709" s="262"/>
      <c r="G6709" s="262"/>
    </row>
    <row r="6710" spans="4:7" ht="14.4" x14ac:dyDescent="0.3">
      <c r="D6710" s="262"/>
      <c r="G6710" s="262"/>
    </row>
    <row r="6711" spans="4:7" ht="14.4" x14ac:dyDescent="0.3">
      <c r="D6711" s="262"/>
      <c r="G6711" s="262"/>
    </row>
    <row r="6712" spans="4:7" ht="14.4" x14ac:dyDescent="0.3">
      <c r="D6712" s="262"/>
      <c r="G6712" s="262"/>
    </row>
    <row r="6713" spans="4:7" ht="14.4" x14ac:dyDescent="0.3">
      <c r="D6713" s="262"/>
      <c r="G6713" s="262"/>
    </row>
    <row r="6714" spans="4:7" ht="14.4" x14ac:dyDescent="0.3">
      <c r="D6714" s="262"/>
      <c r="G6714" s="262"/>
    </row>
    <row r="6715" spans="4:7" ht="14.4" x14ac:dyDescent="0.3">
      <c r="D6715" s="262"/>
      <c r="G6715" s="262"/>
    </row>
    <row r="6716" spans="4:7" ht="14.4" x14ac:dyDescent="0.3">
      <c r="D6716" s="262"/>
      <c r="G6716" s="262"/>
    </row>
    <row r="6717" spans="4:7" ht="14.4" x14ac:dyDescent="0.3">
      <c r="D6717" s="262"/>
      <c r="G6717" s="262"/>
    </row>
    <row r="6718" spans="4:7" ht="14.4" x14ac:dyDescent="0.3">
      <c r="D6718" s="262"/>
      <c r="G6718" s="262"/>
    </row>
    <row r="6719" spans="4:7" ht="14.4" x14ac:dyDescent="0.3">
      <c r="D6719" s="262"/>
      <c r="G6719" s="262"/>
    </row>
    <row r="6720" spans="4:7" ht="14.4" x14ac:dyDescent="0.3">
      <c r="D6720" s="262"/>
      <c r="G6720" s="262"/>
    </row>
    <row r="6721" spans="4:7" ht="14.4" x14ac:dyDescent="0.3">
      <c r="D6721" s="262"/>
      <c r="G6721" s="262"/>
    </row>
    <row r="6722" spans="4:7" ht="14.4" x14ac:dyDescent="0.3">
      <c r="D6722" s="262"/>
      <c r="G6722" s="262"/>
    </row>
    <row r="6723" spans="4:7" ht="14.4" x14ac:dyDescent="0.3">
      <c r="D6723" s="262"/>
      <c r="G6723" s="262"/>
    </row>
    <row r="6724" spans="4:7" ht="14.4" x14ac:dyDescent="0.3">
      <c r="D6724" s="262"/>
      <c r="G6724" s="262"/>
    </row>
    <row r="6725" spans="4:7" ht="14.4" x14ac:dyDescent="0.3">
      <c r="D6725" s="262"/>
      <c r="G6725" s="262"/>
    </row>
    <row r="6726" spans="4:7" ht="14.4" x14ac:dyDescent="0.3">
      <c r="D6726" s="262"/>
      <c r="G6726" s="262"/>
    </row>
    <row r="6727" spans="4:7" ht="14.4" x14ac:dyDescent="0.3">
      <c r="D6727" s="262"/>
      <c r="G6727" s="262"/>
    </row>
    <row r="6728" spans="4:7" ht="14.4" x14ac:dyDescent="0.3">
      <c r="D6728" s="262"/>
      <c r="G6728" s="262"/>
    </row>
    <row r="6729" spans="4:7" ht="14.4" x14ac:dyDescent="0.3">
      <c r="D6729" s="262"/>
      <c r="G6729" s="262"/>
    </row>
    <row r="6730" spans="4:7" ht="14.4" x14ac:dyDescent="0.3">
      <c r="D6730" s="262"/>
      <c r="G6730" s="262"/>
    </row>
    <row r="6731" spans="4:7" ht="14.4" x14ac:dyDescent="0.3">
      <c r="D6731" s="262"/>
      <c r="G6731" s="262"/>
    </row>
    <row r="6732" spans="4:7" ht="14.4" x14ac:dyDescent="0.3">
      <c r="D6732" s="262"/>
      <c r="G6732" s="262"/>
    </row>
    <row r="6733" spans="4:7" ht="14.4" x14ac:dyDescent="0.3">
      <c r="D6733" s="262"/>
      <c r="G6733" s="262"/>
    </row>
    <row r="6734" spans="4:7" ht="14.4" x14ac:dyDescent="0.3">
      <c r="D6734" s="262"/>
      <c r="G6734" s="262"/>
    </row>
    <row r="6735" spans="4:7" ht="14.4" x14ac:dyDescent="0.3">
      <c r="D6735" s="262"/>
      <c r="G6735" s="262"/>
    </row>
    <row r="6736" spans="4:7" ht="14.4" x14ac:dyDescent="0.3">
      <c r="D6736" s="262"/>
      <c r="G6736" s="262"/>
    </row>
    <row r="6737" spans="4:7" ht="14.4" x14ac:dyDescent="0.3">
      <c r="D6737" s="262"/>
      <c r="G6737" s="262"/>
    </row>
    <row r="6738" spans="4:7" ht="14.4" x14ac:dyDescent="0.3">
      <c r="D6738" s="262"/>
      <c r="G6738" s="262"/>
    </row>
    <row r="6739" spans="4:7" ht="14.4" x14ac:dyDescent="0.3">
      <c r="D6739" s="262"/>
      <c r="G6739" s="262"/>
    </row>
    <row r="6740" spans="4:7" ht="14.4" x14ac:dyDescent="0.3">
      <c r="D6740" s="262"/>
      <c r="G6740" s="262"/>
    </row>
    <row r="6741" spans="4:7" ht="14.4" x14ac:dyDescent="0.3">
      <c r="D6741" s="262"/>
      <c r="G6741" s="262"/>
    </row>
    <row r="6742" spans="4:7" ht="14.4" x14ac:dyDescent="0.3">
      <c r="D6742" s="262"/>
      <c r="G6742" s="262"/>
    </row>
    <row r="6743" spans="4:7" ht="14.4" x14ac:dyDescent="0.3">
      <c r="D6743" s="262"/>
      <c r="G6743" s="262"/>
    </row>
    <row r="6744" spans="4:7" ht="14.4" x14ac:dyDescent="0.3">
      <c r="D6744" s="262"/>
      <c r="G6744" s="262"/>
    </row>
    <row r="6745" spans="4:7" ht="14.4" x14ac:dyDescent="0.3">
      <c r="D6745" s="262"/>
      <c r="G6745" s="262"/>
    </row>
    <row r="6746" spans="4:7" ht="14.4" x14ac:dyDescent="0.3">
      <c r="D6746" s="262"/>
      <c r="G6746" s="262"/>
    </row>
    <row r="6747" spans="4:7" ht="14.4" x14ac:dyDescent="0.3">
      <c r="D6747" s="262"/>
      <c r="G6747" s="262"/>
    </row>
    <row r="6748" spans="4:7" ht="14.4" x14ac:dyDescent="0.3">
      <c r="D6748" s="262"/>
      <c r="G6748" s="262"/>
    </row>
    <row r="6749" spans="4:7" ht="14.4" x14ac:dyDescent="0.3">
      <c r="D6749" s="262"/>
      <c r="G6749" s="262"/>
    </row>
    <row r="6750" spans="4:7" ht="14.4" x14ac:dyDescent="0.3">
      <c r="D6750" s="262"/>
      <c r="G6750" s="262"/>
    </row>
    <row r="6751" spans="4:7" ht="14.4" x14ac:dyDescent="0.3">
      <c r="D6751" s="262"/>
      <c r="G6751" s="262"/>
    </row>
    <row r="6752" spans="4:7" ht="14.4" x14ac:dyDescent="0.3">
      <c r="D6752" s="262"/>
      <c r="G6752" s="262"/>
    </row>
    <row r="6753" spans="4:7" ht="14.4" x14ac:dyDescent="0.3">
      <c r="D6753" s="262"/>
      <c r="G6753" s="262"/>
    </row>
    <row r="6754" spans="4:7" ht="14.4" x14ac:dyDescent="0.3">
      <c r="D6754" s="262"/>
      <c r="G6754" s="262"/>
    </row>
    <row r="6755" spans="4:7" ht="14.4" x14ac:dyDescent="0.3">
      <c r="D6755" s="262"/>
      <c r="G6755" s="262"/>
    </row>
    <row r="6756" spans="4:7" ht="14.4" x14ac:dyDescent="0.3">
      <c r="D6756" s="262"/>
      <c r="G6756" s="262"/>
    </row>
    <row r="6757" spans="4:7" ht="14.4" x14ac:dyDescent="0.3">
      <c r="D6757" s="262"/>
      <c r="G6757" s="262"/>
    </row>
    <row r="6758" spans="4:7" ht="14.4" x14ac:dyDescent="0.3">
      <c r="D6758" s="262"/>
      <c r="G6758" s="262"/>
    </row>
    <row r="6759" spans="4:7" ht="14.4" x14ac:dyDescent="0.3">
      <c r="D6759" s="262"/>
      <c r="G6759" s="262"/>
    </row>
    <row r="6760" spans="4:7" ht="14.4" x14ac:dyDescent="0.3">
      <c r="D6760" s="262"/>
      <c r="G6760" s="262"/>
    </row>
    <row r="6761" spans="4:7" ht="14.4" x14ac:dyDescent="0.3">
      <c r="D6761" s="262"/>
      <c r="G6761" s="262"/>
    </row>
    <row r="6762" spans="4:7" ht="14.4" x14ac:dyDescent="0.3">
      <c r="D6762" s="262"/>
      <c r="G6762" s="262"/>
    </row>
    <row r="6763" spans="4:7" ht="14.4" x14ac:dyDescent="0.3">
      <c r="D6763" s="262"/>
      <c r="G6763" s="262"/>
    </row>
    <row r="6764" spans="4:7" ht="14.4" x14ac:dyDescent="0.3">
      <c r="D6764" s="262"/>
      <c r="G6764" s="262"/>
    </row>
    <row r="6765" spans="4:7" ht="14.4" x14ac:dyDescent="0.3">
      <c r="D6765" s="262"/>
      <c r="G6765" s="262"/>
    </row>
    <row r="6766" spans="4:7" ht="14.4" x14ac:dyDescent="0.3">
      <c r="D6766" s="262"/>
      <c r="G6766" s="262"/>
    </row>
    <row r="6767" spans="4:7" ht="14.4" x14ac:dyDescent="0.3">
      <c r="D6767" s="262"/>
      <c r="G6767" s="262"/>
    </row>
    <row r="6768" spans="4:7" ht="14.4" x14ac:dyDescent="0.3">
      <c r="D6768" s="262"/>
      <c r="G6768" s="262"/>
    </row>
    <row r="6769" spans="4:7" ht="14.4" x14ac:dyDescent="0.3">
      <c r="D6769" s="262"/>
      <c r="G6769" s="262"/>
    </row>
    <row r="6770" spans="4:7" ht="14.4" x14ac:dyDescent="0.3">
      <c r="D6770" s="262"/>
      <c r="G6770" s="262"/>
    </row>
    <row r="6771" spans="4:7" ht="14.4" x14ac:dyDescent="0.3">
      <c r="D6771" s="262"/>
      <c r="G6771" s="262"/>
    </row>
    <row r="6772" spans="4:7" ht="14.4" x14ac:dyDescent="0.3">
      <c r="D6772" s="262"/>
      <c r="G6772" s="262"/>
    </row>
    <row r="6773" spans="4:7" ht="14.4" x14ac:dyDescent="0.3">
      <c r="D6773" s="262"/>
      <c r="G6773" s="262"/>
    </row>
    <row r="6774" spans="4:7" ht="14.4" x14ac:dyDescent="0.3">
      <c r="D6774" s="262"/>
      <c r="G6774" s="262"/>
    </row>
    <row r="6775" spans="4:7" ht="14.4" x14ac:dyDescent="0.3">
      <c r="D6775" s="262"/>
      <c r="G6775" s="262"/>
    </row>
    <row r="6776" spans="4:7" ht="14.4" x14ac:dyDescent="0.3">
      <c r="D6776" s="262"/>
      <c r="G6776" s="262"/>
    </row>
    <row r="6777" spans="4:7" ht="14.4" x14ac:dyDescent="0.3">
      <c r="D6777" s="262"/>
      <c r="G6777" s="262"/>
    </row>
    <row r="6778" spans="4:7" ht="14.4" x14ac:dyDescent="0.3">
      <c r="D6778" s="262"/>
      <c r="G6778" s="262"/>
    </row>
    <row r="6779" spans="4:7" ht="14.4" x14ac:dyDescent="0.3">
      <c r="D6779" s="262"/>
      <c r="G6779" s="262"/>
    </row>
    <row r="6780" spans="4:7" ht="14.4" x14ac:dyDescent="0.3">
      <c r="D6780" s="262"/>
      <c r="G6780" s="262"/>
    </row>
    <row r="6781" spans="4:7" ht="14.4" x14ac:dyDescent="0.3">
      <c r="D6781" s="262"/>
      <c r="G6781" s="262"/>
    </row>
    <row r="6782" spans="4:7" ht="14.4" x14ac:dyDescent="0.3">
      <c r="D6782" s="262"/>
      <c r="G6782" s="262"/>
    </row>
    <row r="6783" spans="4:7" ht="14.4" x14ac:dyDescent="0.3">
      <c r="D6783" s="262"/>
      <c r="G6783" s="262"/>
    </row>
    <row r="6784" spans="4:7" ht="14.4" x14ac:dyDescent="0.3">
      <c r="D6784" s="262"/>
      <c r="G6784" s="262"/>
    </row>
    <row r="6785" spans="4:7" ht="14.4" x14ac:dyDescent="0.3">
      <c r="D6785" s="262"/>
      <c r="G6785" s="262"/>
    </row>
    <row r="6786" spans="4:7" ht="14.4" x14ac:dyDescent="0.3">
      <c r="D6786" s="262"/>
      <c r="G6786" s="262"/>
    </row>
    <row r="6787" spans="4:7" ht="14.4" x14ac:dyDescent="0.3">
      <c r="D6787" s="262"/>
      <c r="G6787" s="262"/>
    </row>
    <row r="6788" spans="4:7" ht="14.4" x14ac:dyDescent="0.3">
      <c r="D6788" s="262"/>
      <c r="G6788" s="262"/>
    </row>
    <row r="6789" spans="4:7" ht="14.4" x14ac:dyDescent="0.3">
      <c r="D6789" s="262"/>
      <c r="G6789" s="262"/>
    </row>
    <row r="6790" spans="4:7" ht="14.4" x14ac:dyDescent="0.3">
      <c r="D6790" s="262"/>
      <c r="G6790" s="262"/>
    </row>
    <row r="6791" spans="4:7" ht="14.4" x14ac:dyDescent="0.3">
      <c r="D6791" s="262"/>
      <c r="G6791" s="262"/>
    </row>
    <row r="6792" spans="4:7" ht="14.4" x14ac:dyDescent="0.3">
      <c r="D6792" s="262"/>
      <c r="G6792" s="262"/>
    </row>
    <row r="6793" spans="4:7" ht="14.4" x14ac:dyDescent="0.3">
      <c r="D6793" s="262"/>
      <c r="G6793" s="262"/>
    </row>
    <row r="6794" spans="4:7" ht="14.4" x14ac:dyDescent="0.3">
      <c r="D6794" s="262"/>
      <c r="G6794" s="262"/>
    </row>
    <row r="6795" spans="4:7" ht="14.4" x14ac:dyDescent="0.3">
      <c r="D6795" s="262"/>
      <c r="G6795" s="262"/>
    </row>
    <row r="6796" spans="4:7" ht="14.4" x14ac:dyDescent="0.3">
      <c r="D6796" s="262"/>
      <c r="G6796" s="262"/>
    </row>
    <row r="6797" spans="4:7" ht="14.4" x14ac:dyDescent="0.3">
      <c r="D6797" s="262"/>
      <c r="G6797" s="262"/>
    </row>
    <row r="6798" spans="4:7" ht="14.4" x14ac:dyDescent="0.3">
      <c r="D6798" s="262"/>
      <c r="G6798" s="262"/>
    </row>
    <row r="6799" spans="4:7" ht="14.4" x14ac:dyDescent="0.3">
      <c r="D6799" s="262"/>
      <c r="G6799" s="262"/>
    </row>
    <row r="6800" spans="4:7" ht="14.4" x14ac:dyDescent="0.3">
      <c r="D6800" s="262"/>
      <c r="G6800" s="262"/>
    </row>
    <row r="6801" spans="4:7" ht="14.4" x14ac:dyDescent="0.3">
      <c r="D6801" s="262"/>
      <c r="G6801" s="262"/>
    </row>
    <row r="6802" spans="4:7" ht="14.4" x14ac:dyDescent="0.3">
      <c r="D6802" s="262"/>
      <c r="G6802" s="262"/>
    </row>
    <row r="6803" spans="4:7" ht="14.4" x14ac:dyDescent="0.3">
      <c r="D6803" s="262"/>
      <c r="G6803" s="262"/>
    </row>
    <row r="6804" spans="4:7" ht="14.4" x14ac:dyDescent="0.3">
      <c r="D6804" s="262"/>
      <c r="G6804" s="262"/>
    </row>
    <row r="6805" spans="4:7" ht="14.4" x14ac:dyDescent="0.3">
      <c r="D6805" s="262"/>
      <c r="G6805" s="262"/>
    </row>
    <row r="6806" spans="4:7" ht="14.4" x14ac:dyDescent="0.3">
      <c r="D6806" s="262"/>
      <c r="G6806" s="262"/>
    </row>
    <row r="6807" spans="4:7" ht="14.4" x14ac:dyDescent="0.3">
      <c r="D6807" s="262"/>
      <c r="G6807" s="262"/>
    </row>
    <row r="6808" spans="4:7" ht="14.4" x14ac:dyDescent="0.3">
      <c r="D6808" s="262"/>
      <c r="G6808" s="262"/>
    </row>
    <row r="6809" spans="4:7" ht="14.4" x14ac:dyDescent="0.3">
      <c r="D6809" s="262"/>
      <c r="G6809" s="262"/>
    </row>
    <row r="6810" spans="4:7" ht="14.4" x14ac:dyDescent="0.3">
      <c r="D6810" s="262"/>
      <c r="G6810" s="262"/>
    </row>
    <row r="6811" spans="4:7" ht="14.4" x14ac:dyDescent="0.3">
      <c r="D6811" s="262"/>
      <c r="G6811" s="262"/>
    </row>
    <row r="6812" spans="4:7" ht="14.4" x14ac:dyDescent="0.3">
      <c r="D6812" s="262"/>
      <c r="G6812" s="262"/>
    </row>
    <row r="6813" spans="4:7" ht="14.4" x14ac:dyDescent="0.3">
      <c r="D6813" s="262"/>
      <c r="G6813" s="262"/>
    </row>
    <row r="6814" spans="4:7" ht="14.4" x14ac:dyDescent="0.3">
      <c r="D6814" s="262"/>
      <c r="G6814" s="262"/>
    </row>
    <row r="6815" spans="4:7" ht="14.4" x14ac:dyDescent="0.3">
      <c r="D6815" s="262"/>
      <c r="G6815" s="262"/>
    </row>
    <row r="6816" spans="4:7" ht="14.4" x14ac:dyDescent="0.3">
      <c r="D6816" s="262"/>
      <c r="G6816" s="262"/>
    </row>
    <row r="6817" spans="4:7" ht="14.4" x14ac:dyDescent="0.3">
      <c r="D6817" s="262"/>
      <c r="G6817" s="262"/>
    </row>
    <row r="6818" spans="4:7" ht="14.4" x14ac:dyDescent="0.3">
      <c r="D6818" s="262"/>
      <c r="G6818" s="262"/>
    </row>
    <row r="6819" spans="4:7" ht="14.4" x14ac:dyDescent="0.3">
      <c r="D6819" s="262"/>
      <c r="G6819" s="262"/>
    </row>
    <row r="6820" spans="4:7" ht="14.4" x14ac:dyDescent="0.3">
      <c r="D6820" s="262"/>
      <c r="G6820" s="262"/>
    </row>
    <row r="6821" spans="4:7" ht="14.4" x14ac:dyDescent="0.3">
      <c r="D6821" s="262"/>
      <c r="G6821" s="262"/>
    </row>
    <row r="6822" spans="4:7" ht="14.4" x14ac:dyDescent="0.3">
      <c r="D6822" s="262"/>
      <c r="G6822" s="262"/>
    </row>
    <row r="6823" spans="4:7" ht="14.4" x14ac:dyDescent="0.3">
      <c r="D6823" s="262"/>
      <c r="G6823" s="262"/>
    </row>
    <row r="6824" spans="4:7" ht="14.4" x14ac:dyDescent="0.3">
      <c r="D6824" s="262"/>
      <c r="G6824" s="262"/>
    </row>
    <row r="6825" spans="4:7" ht="14.4" x14ac:dyDescent="0.3">
      <c r="D6825" s="262"/>
      <c r="G6825" s="262"/>
    </row>
    <row r="6826" spans="4:7" ht="14.4" x14ac:dyDescent="0.3">
      <c r="D6826" s="262"/>
      <c r="G6826" s="262"/>
    </row>
    <row r="6827" spans="4:7" ht="14.4" x14ac:dyDescent="0.3">
      <c r="D6827" s="262"/>
      <c r="G6827" s="262"/>
    </row>
    <row r="6828" spans="4:7" ht="14.4" x14ac:dyDescent="0.3">
      <c r="D6828" s="262"/>
      <c r="G6828" s="262"/>
    </row>
    <row r="6829" spans="4:7" ht="14.4" x14ac:dyDescent="0.3">
      <c r="D6829" s="262"/>
      <c r="G6829" s="262"/>
    </row>
    <row r="6830" spans="4:7" ht="14.4" x14ac:dyDescent="0.3">
      <c r="D6830" s="262"/>
      <c r="G6830" s="262"/>
    </row>
    <row r="6831" spans="4:7" ht="14.4" x14ac:dyDescent="0.3">
      <c r="D6831" s="262"/>
      <c r="G6831" s="262"/>
    </row>
    <row r="6832" spans="4:7" ht="14.4" x14ac:dyDescent="0.3">
      <c r="D6832" s="262"/>
      <c r="G6832" s="262"/>
    </row>
    <row r="6833" spans="4:7" ht="14.4" x14ac:dyDescent="0.3">
      <c r="D6833" s="262"/>
      <c r="G6833" s="262"/>
    </row>
    <row r="6834" spans="4:7" ht="14.4" x14ac:dyDescent="0.3">
      <c r="D6834" s="262"/>
      <c r="G6834" s="262"/>
    </row>
    <row r="6835" spans="4:7" ht="14.4" x14ac:dyDescent="0.3">
      <c r="D6835" s="262"/>
      <c r="G6835" s="262"/>
    </row>
    <row r="6836" spans="4:7" ht="14.4" x14ac:dyDescent="0.3">
      <c r="D6836" s="262"/>
      <c r="G6836" s="262"/>
    </row>
    <row r="6837" spans="4:7" ht="14.4" x14ac:dyDescent="0.3">
      <c r="D6837" s="262"/>
      <c r="G6837" s="262"/>
    </row>
    <row r="6838" spans="4:7" ht="14.4" x14ac:dyDescent="0.3">
      <c r="D6838" s="262"/>
      <c r="G6838" s="262"/>
    </row>
    <row r="6839" spans="4:7" ht="14.4" x14ac:dyDescent="0.3">
      <c r="D6839" s="262"/>
      <c r="G6839" s="262"/>
    </row>
    <row r="6840" spans="4:7" ht="14.4" x14ac:dyDescent="0.3">
      <c r="D6840" s="262"/>
      <c r="G6840" s="262"/>
    </row>
    <row r="6841" spans="4:7" ht="14.4" x14ac:dyDescent="0.3">
      <c r="D6841" s="262"/>
      <c r="G6841" s="262"/>
    </row>
    <row r="6842" spans="4:7" ht="14.4" x14ac:dyDescent="0.3">
      <c r="D6842" s="262"/>
      <c r="G6842" s="262"/>
    </row>
    <row r="6843" spans="4:7" ht="14.4" x14ac:dyDescent="0.3">
      <c r="D6843" s="262"/>
      <c r="G6843" s="262"/>
    </row>
    <row r="6844" spans="4:7" ht="14.4" x14ac:dyDescent="0.3">
      <c r="D6844" s="262"/>
      <c r="G6844" s="262"/>
    </row>
    <row r="6845" spans="4:7" ht="14.4" x14ac:dyDescent="0.3">
      <c r="D6845" s="262"/>
      <c r="G6845" s="262"/>
    </row>
    <row r="6846" spans="4:7" ht="14.4" x14ac:dyDescent="0.3">
      <c r="D6846" s="262"/>
      <c r="G6846" s="262"/>
    </row>
    <row r="6847" spans="4:7" ht="14.4" x14ac:dyDescent="0.3">
      <c r="D6847" s="262"/>
      <c r="G6847" s="262"/>
    </row>
    <row r="6848" spans="4:7" ht="14.4" x14ac:dyDescent="0.3">
      <c r="D6848" s="262"/>
      <c r="G6848" s="262"/>
    </row>
    <row r="6849" spans="4:7" ht="14.4" x14ac:dyDescent="0.3">
      <c r="D6849" s="262"/>
      <c r="G6849" s="262"/>
    </row>
    <row r="6850" spans="4:7" ht="14.4" x14ac:dyDescent="0.3">
      <c r="D6850" s="262"/>
      <c r="G6850" s="262"/>
    </row>
    <row r="6851" spans="4:7" ht="14.4" x14ac:dyDescent="0.3">
      <c r="D6851" s="262"/>
      <c r="G6851" s="262"/>
    </row>
    <row r="6852" spans="4:7" ht="14.4" x14ac:dyDescent="0.3">
      <c r="D6852" s="262"/>
      <c r="G6852" s="262"/>
    </row>
    <row r="6853" spans="4:7" ht="14.4" x14ac:dyDescent="0.3">
      <c r="D6853" s="262"/>
      <c r="G6853" s="262"/>
    </row>
    <row r="6854" spans="4:7" ht="14.4" x14ac:dyDescent="0.3">
      <c r="D6854" s="262"/>
      <c r="G6854" s="262"/>
    </row>
    <row r="6855" spans="4:7" ht="14.4" x14ac:dyDescent="0.3">
      <c r="D6855" s="262"/>
      <c r="G6855" s="262"/>
    </row>
    <row r="6856" spans="4:7" ht="14.4" x14ac:dyDescent="0.3">
      <c r="D6856" s="262"/>
      <c r="G6856" s="262"/>
    </row>
    <row r="6857" spans="4:7" ht="14.4" x14ac:dyDescent="0.3">
      <c r="D6857" s="262"/>
      <c r="G6857" s="262"/>
    </row>
    <row r="6858" spans="4:7" ht="14.4" x14ac:dyDescent="0.3">
      <c r="D6858" s="262"/>
      <c r="G6858" s="262"/>
    </row>
    <row r="6859" spans="4:7" ht="14.4" x14ac:dyDescent="0.3">
      <c r="D6859" s="262"/>
      <c r="G6859" s="262"/>
    </row>
    <row r="6860" spans="4:7" ht="14.4" x14ac:dyDescent="0.3">
      <c r="D6860" s="262"/>
      <c r="G6860" s="262"/>
    </row>
    <row r="6861" spans="4:7" ht="14.4" x14ac:dyDescent="0.3">
      <c r="D6861" s="262"/>
      <c r="G6861" s="262"/>
    </row>
    <row r="6862" spans="4:7" ht="14.4" x14ac:dyDescent="0.3">
      <c r="D6862" s="262"/>
      <c r="G6862" s="262"/>
    </row>
    <row r="6863" spans="4:7" ht="14.4" x14ac:dyDescent="0.3">
      <c r="D6863" s="262"/>
      <c r="G6863" s="262"/>
    </row>
    <row r="6864" spans="4:7" ht="14.4" x14ac:dyDescent="0.3">
      <c r="D6864" s="262"/>
      <c r="G6864" s="262"/>
    </row>
    <row r="6865" spans="4:7" ht="14.4" x14ac:dyDescent="0.3">
      <c r="D6865" s="262"/>
      <c r="G6865" s="262"/>
    </row>
    <row r="6866" spans="4:7" ht="14.4" x14ac:dyDescent="0.3">
      <c r="D6866" s="262"/>
      <c r="G6866" s="262"/>
    </row>
    <row r="6867" spans="4:7" ht="14.4" x14ac:dyDescent="0.3">
      <c r="D6867" s="262"/>
      <c r="G6867" s="262"/>
    </row>
    <row r="6868" spans="4:7" ht="14.4" x14ac:dyDescent="0.3">
      <c r="D6868" s="262"/>
      <c r="G6868" s="262"/>
    </row>
    <row r="6869" spans="4:7" ht="14.4" x14ac:dyDescent="0.3">
      <c r="D6869" s="262"/>
      <c r="G6869" s="262"/>
    </row>
    <row r="6870" spans="4:7" ht="14.4" x14ac:dyDescent="0.3">
      <c r="D6870" s="262"/>
      <c r="G6870" s="262"/>
    </row>
    <row r="6871" spans="4:7" ht="14.4" x14ac:dyDescent="0.3">
      <c r="D6871" s="262"/>
      <c r="G6871" s="262"/>
    </row>
    <row r="6872" spans="4:7" ht="14.4" x14ac:dyDescent="0.3">
      <c r="D6872" s="262"/>
      <c r="G6872" s="262"/>
    </row>
    <row r="6873" spans="4:7" ht="14.4" x14ac:dyDescent="0.3">
      <c r="D6873" s="262"/>
      <c r="G6873" s="262"/>
    </row>
    <row r="6874" spans="4:7" ht="14.4" x14ac:dyDescent="0.3">
      <c r="D6874" s="262"/>
      <c r="G6874" s="262"/>
    </row>
    <row r="6875" spans="4:7" ht="14.4" x14ac:dyDescent="0.3">
      <c r="D6875" s="262"/>
      <c r="G6875" s="262"/>
    </row>
    <row r="6876" spans="4:7" ht="14.4" x14ac:dyDescent="0.3">
      <c r="D6876" s="262"/>
      <c r="G6876" s="262"/>
    </row>
    <row r="6877" spans="4:7" ht="14.4" x14ac:dyDescent="0.3">
      <c r="D6877" s="262"/>
      <c r="G6877" s="262"/>
    </row>
    <row r="6878" spans="4:7" ht="14.4" x14ac:dyDescent="0.3">
      <c r="D6878" s="262"/>
      <c r="G6878" s="262"/>
    </row>
    <row r="6879" spans="4:7" ht="14.4" x14ac:dyDescent="0.3">
      <c r="D6879" s="262"/>
      <c r="G6879" s="262"/>
    </row>
    <row r="6880" spans="4:7" ht="14.4" x14ac:dyDescent="0.3">
      <c r="D6880" s="262"/>
      <c r="G6880" s="262"/>
    </row>
    <row r="6881" spans="4:7" ht="14.4" x14ac:dyDescent="0.3">
      <c r="D6881" s="262"/>
      <c r="G6881" s="262"/>
    </row>
    <row r="6882" spans="4:7" ht="14.4" x14ac:dyDescent="0.3">
      <c r="D6882" s="262"/>
      <c r="G6882" s="262"/>
    </row>
    <row r="6883" spans="4:7" ht="14.4" x14ac:dyDescent="0.3">
      <c r="D6883" s="262"/>
      <c r="G6883" s="262"/>
    </row>
    <row r="6884" spans="4:7" ht="14.4" x14ac:dyDescent="0.3">
      <c r="D6884" s="262"/>
      <c r="G6884" s="262"/>
    </row>
    <row r="6885" spans="4:7" ht="14.4" x14ac:dyDescent="0.3">
      <c r="D6885" s="262"/>
      <c r="G6885" s="262"/>
    </row>
    <row r="6886" spans="4:7" ht="14.4" x14ac:dyDescent="0.3">
      <c r="D6886" s="262"/>
      <c r="G6886" s="262"/>
    </row>
    <row r="6887" spans="4:7" ht="14.4" x14ac:dyDescent="0.3">
      <c r="D6887" s="262"/>
      <c r="G6887" s="262"/>
    </row>
    <row r="6888" spans="4:7" ht="14.4" x14ac:dyDescent="0.3">
      <c r="D6888" s="262"/>
      <c r="G6888" s="262"/>
    </row>
    <row r="6889" spans="4:7" ht="14.4" x14ac:dyDescent="0.3">
      <c r="D6889" s="262"/>
      <c r="G6889" s="262"/>
    </row>
    <row r="6890" spans="4:7" ht="14.4" x14ac:dyDescent="0.3">
      <c r="D6890" s="262"/>
      <c r="G6890" s="262"/>
    </row>
    <row r="6891" spans="4:7" ht="14.4" x14ac:dyDescent="0.3">
      <c r="D6891" s="262"/>
      <c r="G6891" s="262"/>
    </row>
    <row r="6892" spans="4:7" ht="14.4" x14ac:dyDescent="0.3">
      <c r="D6892" s="262"/>
      <c r="G6892" s="262"/>
    </row>
    <row r="6893" spans="4:7" ht="14.4" x14ac:dyDescent="0.3">
      <c r="D6893" s="262"/>
      <c r="G6893" s="262"/>
    </row>
    <row r="6894" spans="4:7" ht="14.4" x14ac:dyDescent="0.3">
      <c r="D6894" s="262"/>
      <c r="G6894" s="262"/>
    </row>
    <row r="6895" spans="4:7" ht="14.4" x14ac:dyDescent="0.3">
      <c r="D6895" s="262"/>
      <c r="G6895" s="262"/>
    </row>
    <row r="6896" spans="4:7" ht="14.4" x14ac:dyDescent="0.3">
      <c r="D6896" s="262"/>
      <c r="G6896" s="262"/>
    </row>
    <row r="6897" spans="4:7" ht="14.4" x14ac:dyDescent="0.3">
      <c r="D6897" s="262"/>
      <c r="G6897" s="262"/>
    </row>
    <row r="6898" spans="4:7" ht="14.4" x14ac:dyDescent="0.3">
      <c r="D6898" s="262"/>
      <c r="G6898" s="262"/>
    </row>
    <row r="6899" spans="4:7" ht="14.4" x14ac:dyDescent="0.3">
      <c r="D6899" s="262"/>
      <c r="G6899" s="262"/>
    </row>
    <row r="6900" spans="4:7" ht="14.4" x14ac:dyDescent="0.3">
      <c r="D6900" s="262"/>
      <c r="G6900" s="262"/>
    </row>
    <row r="6901" spans="4:7" ht="14.4" x14ac:dyDescent="0.3">
      <c r="D6901" s="262"/>
      <c r="G6901" s="262"/>
    </row>
    <row r="6902" spans="4:7" ht="14.4" x14ac:dyDescent="0.3">
      <c r="D6902" s="262"/>
      <c r="G6902" s="262"/>
    </row>
    <row r="6903" spans="4:7" ht="14.4" x14ac:dyDescent="0.3">
      <c r="D6903" s="262"/>
      <c r="G6903" s="262"/>
    </row>
    <row r="6904" spans="4:7" ht="14.4" x14ac:dyDescent="0.3">
      <c r="D6904" s="262"/>
      <c r="G6904" s="262"/>
    </row>
    <row r="6905" spans="4:7" ht="14.4" x14ac:dyDescent="0.3">
      <c r="D6905" s="262"/>
      <c r="G6905" s="262"/>
    </row>
    <row r="6906" spans="4:7" ht="14.4" x14ac:dyDescent="0.3">
      <c r="D6906" s="262"/>
      <c r="G6906" s="262"/>
    </row>
    <row r="6907" spans="4:7" ht="14.4" x14ac:dyDescent="0.3">
      <c r="D6907" s="262"/>
      <c r="G6907" s="262"/>
    </row>
    <row r="6908" spans="4:7" ht="14.4" x14ac:dyDescent="0.3">
      <c r="D6908" s="262"/>
      <c r="G6908" s="262"/>
    </row>
    <row r="6909" spans="4:7" ht="14.4" x14ac:dyDescent="0.3">
      <c r="D6909" s="262"/>
      <c r="G6909" s="262"/>
    </row>
    <row r="6910" spans="4:7" ht="14.4" x14ac:dyDescent="0.3">
      <c r="D6910" s="262"/>
      <c r="G6910" s="262"/>
    </row>
    <row r="6911" spans="4:7" ht="14.4" x14ac:dyDescent="0.3">
      <c r="D6911" s="262"/>
      <c r="G6911" s="262"/>
    </row>
    <row r="6912" spans="4:7" ht="14.4" x14ac:dyDescent="0.3">
      <c r="D6912" s="262"/>
      <c r="G6912" s="262"/>
    </row>
    <row r="6913" spans="4:7" ht="14.4" x14ac:dyDescent="0.3">
      <c r="D6913" s="262"/>
      <c r="G6913" s="262"/>
    </row>
    <row r="6914" spans="4:7" ht="14.4" x14ac:dyDescent="0.3">
      <c r="D6914" s="262"/>
      <c r="G6914" s="262"/>
    </row>
    <row r="6915" spans="4:7" ht="14.4" x14ac:dyDescent="0.3">
      <c r="D6915" s="262"/>
      <c r="G6915" s="262"/>
    </row>
    <row r="6916" spans="4:7" ht="14.4" x14ac:dyDescent="0.3">
      <c r="D6916" s="262"/>
      <c r="G6916" s="262"/>
    </row>
    <row r="6917" spans="4:7" ht="14.4" x14ac:dyDescent="0.3">
      <c r="D6917" s="262"/>
      <c r="G6917" s="262"/>
    </row>
    <row r="6918" spans="4:7" ht="14.4" x14ac:dyDescent="0.3">
      <c r="D6918" s="262"/>
      <c r="G6918" s="262"/>
    </row>
    <row r="6919" spans="4:7" ht="14.4" x14ac:dyDescent="0.3">
      <c r="D6919" s="262"/>
      <c r="G6919" s="262"/>
    </row>
    <row r="6920" spans="4:7" ht="14.4" x14ac:dyDescent="0.3">
      <c r="D6920" s="262"/>
      <c r="G6920" s="262"/>
    </row>
    <row r="6921" spans="4:7" ht="14.4" x14ac:dyDescent="0.3">
      <c r="D6921" s="262"/>
      <c r="G6921" s="262"/>
    </row>
    <row r="6922" spans="4:7" ht="14.4" x14ac:dyDescent="0.3">
      <c r="D6922" s="262"/>
      <c r="G6922" s="262"/>
    </row>
    <row r="6923" spans="4:7" ht="14.4" x14ac:dyDescent="0.3">
      <c r="D6923" s="262"/>
      <c r="G6923" s="262"/>
    </row>
    <row r="6924" spans="4:7" ht="14.4" x14ac:dyDescent="0.3">
      <c r="D6924" s="262"/>
      <c r="G6924" s="262"/>
    </row>
    <row r="6925" spans="4:7" ht="14.4" x14ac:dyDescent="0.3">
      <c r="D6925" s="262"/>
      <c r="G6925" s="262"/>
    </row>
    <row r="6926" spans="4:7" ht="14.4" x14ac:dyDescent="0.3">
      <c r="D6926" s="262"/>
      <c r="G6926" s="262"/>
    </row>
    <row r="6927" spans="4:7" ht="14.4" x14ac:dyDescent="0.3">
      <c r="D6927" s="262"/>
      <c r="G6927" s="262"/>
    </row>
    <row r="6928" spans="4:7" ht="14.4" x14ac:dyDescent="0.3">
      <c r="D6928" s="262"/>
      <c r="G6928" s="262"/>
    </row>
    <row r="6929" spans="4:7" ht="14.4" x14ac:dyDescent="0.3">
      <c r="D6929" s="262"/>
      <c r="G6929" s="262"/>
    </row>
    <row r="6930" spans="4:7" ht="14.4" x14ac:dyDescent="0.3">
      <c r="D6930" s="262"/>
      <c r="G6930" s="262"/>
    </row>
    <row r="6931" spans="4:7" ht="14.4" x14ac:dyDescent="0.3">
      <c r="D6931" s="262"/>
      <c r="G6931" s="262"/>
    </row>
    <row r="6932" spans="4:7" ht="14.4" x14ac:dyDescent="0.3">
      <c r="D6932" s="262"/>
      <c r="G6932" s="262"/>
    </row>
    <row r="6933" spans="4:7" ht="14.4" x14ac:dyDescent="0.3">
      <c r="D6933" s="262"/>
      <c r="G6933" s="262"/>
    </row>
    <row r="6934" spans="4:7" ht="14.4" x14ac:dyDescent="0.3">
      <c r="D6934" s="262"/>
      <c r="G6934" s="262"/>
    </row>
    <row r="6935" spans="4:7" ht="14.4" x14ac:dyDescent="0.3">
      <c r="D6935" s="262"/>
      <c r="G6935" s="262"/>
    </row>
    <row r="6936" spans="4:7" ht="14.4" x14ac:dyDescent="0.3">
      <c r="D6936" s="262"/>
      <c r="G6936" s="262"/>
    </row>
    <row r="6937" spans="4:7" ht="14.4" x14ac:dyDescent="0.3">
      <c r="D6937" s="262"/>
      <c r="G6937" s="262"/>
    </row>
    <row r="6938" spans="4:7" ht="14.4" x14ac:dyDescent="0.3">
      <c r="D6938" s="262"/>
      <c r="G6938" s="262"/>
    </row>
    <row r="6939" spans="4:7" ht="14.4" x14ac:dyDescent="0.3">
      <c r="D6939" s="262"/>
      <c r="G6939" s="262"/>
    </row>
    <row r="6940" spans="4:7" ht="14.4" x14ac:dyDescent="0.3">
      <c r="D6940" s="262"/>
      <c r="G6940" s="262"/>
    </row>
    <row r="6941" spans="4:7" ht="14.4" x14ac:dyDescent="0.3">
      <c r="D6941" s="262"/>
      <c r="G6941" s="262"/>
    </row>
    <row r="6942" spans="4:7" ht="14.4" x14ac:dyDescent="0.3">
      <c r="D6942" s="262"/>
      <c r="G6942" s="262"/>
    </row>
    <row r="6943" spans="4:7" ht="14.4" x14ac:dyDescent="0.3">
      <c r="D6943" s="262"/>
      <c r="G6943" s="262"/>
    </row>
    <row r="6944" spans="4:7" ht="14.4" x14ac:dyDescent="0.3">
      <c r="D6944" s="262"/>
      <c r="G6944" s="262"/>
    </row>
    <row r="6945" spans="4:7" ht="14.4" x14ac:dyDescent="0.3">
      <c r="D6945" s="262"/>
      <c r="G6945" s="262"/>
    </row>
    <row r="6946" spans="4:7" ht="14.4" x14ac:dyDescent="0.3">
      <c r="D6946" s="262"/>
      <c r="G6946" s="262"/>
    </row>
    <row r="6947" spans="4:7" ht="14.4" x14ac:dyDescent="0.3">
      <c r="D6947" s="262"/>
      <c r="G6947" s="262"/>
    </row>
    <row r="6948" spans="4:7" ht="14.4" x14ac:dyDescent="0.3">
      <c r="D6948" s="262"/>
      <c r="G6948" s="262"/>
    </row>
    <row r="6949" spans="4:7" ht="14.4" x14ac:dyDescent="0.3">
      <c r="D6949" s="262"/>
      <c r="G6949" s="262"/>
    </row>
    <row r="6950" spans="4:7" ht="14.4" x14ac:dyDescent="0.3">
      <c r="D6950" s="262"/>
      <c r="G6950" s="262"/>
    </row>
    <row r="6951" spans="4:7" ht="14.4" x14ac:dyDescent="0.3">
      <c r="D6951" s="262"/>
      <c r="G6951" s="262"/>
    </row>
    <row r="6952" spans="4:7" ht="14.4" x14ac:dyDescent="0.3">
      <c r="D6952" s="262"/>
      <c r="G6952" s="262"/>
    </row>
    <row r="6953" spans="4:7" ht="14.4" x14ac:dyDescent="0.3">
      <c r="D6953" s="262"/>
      <c r="G6953" s="262"/>
    </row>
    <row r="6954" spans="4:7" ht="14.4" x14ac:dyDescent="0.3">
      <c r="D6954" s="262"/>
      <c r="G6954" s="262"/>
    </row>
    <row r="6955" spans="4:7" ht="14.4" x14ac:dyDescent="0.3">
      <c r="D6955" s="262"/>
      <c r="G6955" s="262"/>
    </row>
    <row r="6956" spans="4:7" ht="14.4" x14ac:dyDescent="0.3">
      <c r="D6956" s="262"/>
      <c r="G6956" s="262"/>
    </row>
    <row r="6957" spans="4:7" ht="14.4" x14ac:dyDescent="0.3">
      <c r="D6957" s="262"/>
      <c r="G6957" s="262"/>
    </row>
    <row r="6958" spans="4:7" ht="14.4" x14ac:dyDescent="0.3">
      <c r="D6958" s="262"/>
      <c r="G6958" s="262"/>
    </row>
    <row r="6959" spans="4:7" ht="14.4" x14ac:dyDescent="0.3">
      <c r="D6959" s="262"/>
      <c r="G6959" s="262"/>
    </row>
    <row r="6960" spans="4:7" ht="14.4" x14ac:dyDescent="0.3">
      <c r="D6960" s="262"/>
      <c r="G6960" s="262"/>
    </row>
    <row r="6961" spans="4:7" ht="14.4" x14ac:dyDescent="0.3">
      <c r="D6961" s="262"/>
      <c r="G6961" s="262"/>
    </row>
    <row r="6962" spans="4:7" ht="14.4" x14ac:dyDescent="0.3">
      <c r="D6962" s="262"/>
      <c r="G6962" s="262"/>
    </row>
    <row r="6963" spans="4:7" ht="14.4" x14ac:dyDescent="0.3">
      <c r="D6963" s="262"/>
      <c r="G6963" s="262"/>
    </row>
    <row r="6964" spans="4:7" ht="14.4" x14ac:dyDescent="0.3">
      <c r="D6964" s="262"/>
      <c r="G6964" s="262"/>
    </row>
    <row r="6965" spans="4:7" ht="14.4" x14ac:dyDescent="0.3">
      <c r="D6965" s="262"/>
      <c r="G6965" s="262"/>
    </row>
    <row r="6966" spans="4:7" ht="14.4" x14ac:dyDescent="0.3">
      <c r="D6966" s="262"/>
      <c r="G6966" s="262"/>
    </row>
    <row r="6967" spans="4:7" ht="14.4" x14ac:dyDescent="0.3">
      <c r="D6967" s="262"/>
      <c r="G6967" s="262"/>
    </row>
    <row r="6968" spans="4:7" ht="14.4" x14ac:dyDescent="0.3">
      <c r="D6968" s="262"/>
      <c r="G6968" s="262"/>
    </row>
    <row r="6969" spans="4:7" ht="14.4" x14ac:dyDescent="0.3">
      <c r="D6969" s="262"/>
      <c r="G6969" s="262"/>
    </row>
    <row r="6970" spans="4:7" ht="14.4" x14ac:dyDescent="0.3">
      <c r="D6970" s="262"/>
      <c r="G6970" s="262"/>
    </row>
    <row r="6971" spans="4:7" ht="14.4" x14ac:dyDescent="0.3">
      <c r="D6971" s="262"/>
      <c r="G6971" s="262"/>
    </row>
    <row r="6972" spans="4:7" ht="14.4" x14ac:dyDescent="0.3">
      <c r="D6972" s="262"/>
      <c r="G6972" s="262"/>
    </row>
    <row r="6973" spans="4:7" ht="14.4" x14ac:dyDescent="0.3">
      <c r="D6973" s="262"/>
      <c r="G6973" s="262"/>
    </row>
    <row r="6974" spans="4:7" ht="14.4" x14ac:dyDescent="0.3">
      <c r="D6974" s="262"/>
      <c r="G6974" s="262"/>
    </row>
    <row r="6975" spans="4:7" ht="14.4" x14ac:dyDescent="0.3">
      <c r="D6975" s="262"/>
      <c r="G6975" s="262"/>
    </row>
    <row r="6976" spans="4:7" ht="14.4" x14ac:dyDescent="0.3">
      <c r="D6976" s="262"/>
      <c r="G6976" s="262"/>
    </row>
    <row r="6977" spans="4:7" ht="14.4" x14ac:dyDescent="0.3">
      <c r="D6977" s="262"/>
      <c r="G6977" s="262"/>
    </row>
    <row r="6978" spans="4:7" ht="14.4" x14ac:dyDescent="0.3">
      <c r="D6978" s="262"/>
      <c r="G6978" s="262"/>
    </row>
    <row r="6979" spans="4:7" ht="14.4" x14ac:dyDescent="0.3">
      <c r="D6979" s="262"/>
      <c r="G6979" s="262"/>
    </row>
    <row r="6980" spans="4:7" ht="14.4" x14ac:dyDescent="0.3">
      <c r="D6980" s="262"/>
      <c r="G6980" s="262"/>
    </row>
    <row r="6981" spans="4:7" ht="14.4" x14ac:dyDescent="0.3">
      <c r="D6981" s="262"/>
      <c r="G6981" s="262"/>
    </row>
    <row r="6982" spans="4:7" ht="14.4" x14ac:dyDescent="0.3">
      <c r="D6982" s="262"/>
      <c r="G6982" s="262"/>
    </row>
    <row r="6983" spans="4:7" ht="14.4" x14ac:dyDescent="0.3">
      <c r="D6983" s="262"/>
      <c r="G6983" s="262"/>
    </row>
    <row r="6984" spans="4:7" ht="14.4" x14ac:dyDescent="0.3">
      <c r="D6984" s="262"/>
      <c r="G6984" s="262"/>
    </row>
    <row r="6985" spans="4:7" ht="14.4" x14ac:dyDescent="0.3">
      <c r="D6985" s="262"/>
      <c r="G6985" s="262"/>
    </row>
    <row r="6986" spans="4:7" ht="14.4" x14ac:dyDescent="0.3">
      <c r="D6986" s="262"/>
      <c r="G6986" s="262"/>
    </row>
    <row r="6987" spans="4:7" ht="14.4" x14ac:dyDescent="0.3">
      <c r="D6987" s="262"/>
      <c r="G6987" s="262"/>
    </row>
    <row r="6988" spans="4:7" ht="14.4" x14ac:dyDescent="0.3">
      <c r="D6988" s="262"/>
      <c r="G6988" s="262"/>
    </row>
    <row r="6989" spans="4:7" ht="14.4" x14ac:dyDescent="0.3">
      <c r="D6989" s="262"/>
      <c r="G6989" s="262"/>
    </row>
    <row r="6990" spans="4:7" ht="14.4" x14ac:dyDescent="0.3">
      <c r="D6990" s="262"/>
      <c r="G6990" s="262"/>
    </row>
    <row r="6991" spans="4:7" ht="14.4" x14ac:dyDescent="0.3">
      <c r="D6991" s="262"/>
      <c r="G6991" s="262"/>
    </row>
    <row r="6992" spans="4:7" ht="14.4" x14ac:dyDescent="0.3">
      <c r="D6992" s="262"/>
      <c r="G6992" s="262"/>
    </row>
    <row r="6993" spans="4:7" ht="14.4" x14ac:dyDescent="0.3">
      <c r="D6993" s="262"/>
      <c r="G6993" s="262"/>
    </row>
    <row r="6994" spans="4:7" ht="14.4" x14ac:dyDescent="0.3">
      <c r="D6994" s="262"/>
      <c r="G6994" s="262"/>
    </row>
    <row r="6995" spans="4:7" ht="14.4" x14ac:dyDescent="0.3">
      <c r="D6995" s="262"/>
      <c r="G6995" s="262"/>
    </row>
    <row r="6996" spans="4:7" ht="14.4" x14ac:dyDescent="0.3">
      <c r="D6996" s="262"/>
      <c r="G6996" s="262"/>
    </row>
    <row r="6997" spans="4:7" ht="14.4" x14ac:dyDescent="0.3">
      <c r="D6997" s="262"/>
      <c r="G6997" s="262"/>
    </row>
    <row r="6998" spans="4:7" ht="14.4" x14ac:dyDescent="0.3">
      <c r="D6998" s="262"/>
      <c r="G6998" s="262"/>
    </row>
    <row r="6999" spans="4:7" ht="14.4" x14ac:dyDescent="0.3">
      <c r="D6999" s="262"/>
      <c r="G6999" s="262"/>
    </row>
    <row r="7000" spans="4:7" ht="14.4" x14ac:dyDescent="0.3">
      <c r="D7000" s="262"/>
      <c r="G7000" s="262"/>
    </row>
    <row r="7001" spans="4:7" ht="14.4" x14ac:dyDescent="0.3">
      <c r="D7001" s="262"/>
      <c r="G7001" s="262"/>
    </row>
    <row r="7002" spans="4:7" ht="14.4" x14ac:dyDescent="0.3">
      <c r="D7002" s="262"/>
      <c r="G7002" s="262"/>
    </row>
    <row r="7003" spans="4:7" ht="14.4" x14ac:dyDescent="0.3">
      <c r="D7003" s="262"/>
      <c r="G7003" s="262"/>
    </row>
    <row r="7004" spans="4:7" ht="14.4" x14ac:dyDescent="0.3">
      <c r="D7004" s="262"/>
      <c r="G7004" s="262"/>
    </row>
    <row r="7005" spans="4:7" ht="14.4" x14ac:dyDescent="0.3">
      <c r="D7005" s="262"/>
      <c r="G7005" s="262"/>
    </row>
    <row r="7006" spans="4:7" ht="14.4" x14ac:dyDescent="0.3">
      <c r="D7006" s="262"/>
      <c r="G7006" s="262"/>
    </row>
    <row r="7007" spans="4:7" ht="14.4" x14ac:dyDescent="0.3">
      <c r="D7007" s="262"/>
      <c r="G7007" s="262"/>
    </row>
    <row r="7008" spans="4:7" ht="14.4" x14ac:dyDescent="0.3">
      <c r="D7008" s="262"/>
      <c r="G7008" s="262"/>
    </row>
    <row r="7009" spans="4:7" ht="14.4" x14ac:dyDescent="0.3">
      <c r="D7009" s="262"/>
      <c r="G7009" s="262"/>
    </row>
    <row r="7010" spans="4:7" ht="14.4" x14ac:dyDescent="0.3">
      <c r="D7010" s="262"/>
      <c r="G7010" s="262"/>
    </row>
    <row r="7011" spans="4:7" ht="14.4" x14ac:dyDescent="0.3">
      <c r="D7011" s="262"/>
      <c r="G7011" s="262"/>
    </row>
    <row r="7012" spans="4:7" ht="14.4" x14ac:dyDescent="0.3">
      <c r="D7012" s="262"/>
      <c r="G7012" s="262"/>
    </row>
    <row r="7013" spans="4:7" ht="14.4" x14ac:dyDescent="0.3">
      <c r="D7013" s="262"/>
      <c r="G7013" s="262"/>
    </row>
    <row r="7014" spans="4:7" ht="14.4" x14ac:dyDescent="0.3">
      <c r="D7014" s="262"/>
      <c r="G7014" s="262"/>
    </row>
    <row r="7015" spans="4:7" ht="14.4" x14ac:dyDescent="0.3">
      <c r="D7015" s="262"/>
      <c r="G7015" s="262"/>
    </row>
    <row r="7016" spans="4:7" ht="14.4" x14ac:dyDescent="0.3">
      <c r="D7016" s="262"/>
      <c r="G7016" s="262"/>
    </row>
    <row r="7017" spans="4:7" ht="14.4" x14ac:dyDescent="0.3">
      <c r="D7017" s="262"/>
      <c r="G7017" s="262"/>
    </row>
    <row r="7018" spans="4:7" ht="14.4" x14ac:dyDescent="0.3">
      <c r="D7018" s="262"/>
      <c r="G7018" s="262"/>
    </row>
    <row r="7019" spans="4:7" ht="14.4" x14ac:dyDescent="0.3">
      <c r="D7019" s="262"/>
      <c r="G7019" s="262"/>
    </row>
    <row r="7020" spans="4:7" ht="14.4" x14ac:dyDescent="0.3">
      <c r="D7020" s="262"/>
      <c r="G7020" s="262"/>
    </row>
    <row r="7021" spans="4:7" ht="14.4" x14ac:dyDescent="0.3">
      <c r="D7021" s="262"/>
      <c r="G7021" s="262"/>
    </row>
    <row r="7022" spans="4:7" ht="14.4" x14ac:dyDescent="0.3">
      <c r="D7022" s="262"/>
      <c r="G7022" s="262"/>
    </row>
    <row r="7023" spans="4:7" ht="14.4" x14ac:dyDescent="0.3">
      <c r="D7023" s="262"/>
      <c r="G7023" s="262"/>
    </row>
    <row r="7024" spans="4:7" ht="14.4" x14ac:dyDescent="0.3">
      <c r="D7024" s="262"/>
      <c r="G7024" s="262"/>
    </row>
    <row r="7025" spans="4:7" ht="14.4" x14ac:dyDescent="0.3">
      <c r="D7025" s="262"/>
      <c r="G7025" s="262"/>
    </row>
    <row r="7026" spans="4:7" ht="14.4" x14ac:dyDescent="0.3">
      <c r="D7026" s="262"/>
      <c r="G7026" s="262"/>
    </row>
    <row r="7027" spans="4:7" ht="14.4" x14ac:dyDescent="0.3">
      <c r="D7027" s="262"/>
      <c r="G7027" s="262"/>
    </row>
    <row r="7028" spans="4:7" ht="14.4" x14ac:dyDescent="0.3">
      <c r="D7028" s="262"/>
      <c r="G7028" s="262"/>
    </row>
    <row r="7029" spans="4:7" ht="14.4" x14ac:dyDescent="0.3">
      <c r="D7029" s="262"/>
      <c r="G7029" s="262"/>
    </row>
    <row r="7030" spans="4:7" ht="14.4" x14ac:dyDescent="0.3">
      <c r="D7030" s="262"/>
      <c r="G7030" s="262"/>
    </row>
    <row r="7031" spans="4:7" ht="14.4" x14ac:dyDescent="0.3">
      <c r="D7031" s="262"/>
      <c r="G7031" s="262"/>
    </row>
    <row r="7032" spans="4:7" ht="14.4" x14ac:dyDescent="0.3">
      <c r="D7032" s="262"/>
      <c r="G7032" s="262"/>
    </row>
    <row r="7033" spans="4:7" ht="14.4" x14ac:dyDescent="0.3">
      <c r="D7033" s="262"/>
      <c r="G7033" s="262"/>
    </row>
    <row r="7034" spans="4:7" ht="14.4" x14ac:dyDescent="0.3">
      <c r="D7034" s="262"/>
      <c r="G7034" s="262"/>
    </row>
    <row r="7035" spans="4:7" ht="14.4" x14ac:dyDescent="0.3">
      <c r="D7035" s="262"/>
      <c r="G7035" s="262"/>
    </row>
    <row r="7036" spans="4:7" ht="14.4" x14ac:dyDescent="0.3">
      <c r="D7036" s="262"/>
      <c r="G7036" s="262"/>
    </row>
    <row r="7037" spans="4:7" ht="14.4" x14ac:dyDescent="0.3">
      <c r="D7037" s="262"/>
      <c r="G7037" s="262"/>
    </row>
    <row r="7038" spans="4:7" ht="14.4" x14ac:dyDescent="0.3">
      <c r="D7038" s="262"/>
      <c r="G7038" s="262"/>
    </row>
    <row r="7039" spans="4:7" ht="14.4" x14ac:dyDescent="0.3">
      <c r="D7039" s="262"/>
      <c r="G7039" s="262"/>
    </row>
    <row r="7040" spans="4:7" ht="14.4" x14ac:dyDescent="0.3">
      <c r="D7040" s="262"/>
      <c r="G7040" s="262"/>
    </row>
    <row r="7041" spans="4:7" ht="14.4" x14ac:dyDescent="0.3">
      <c r="D7041" s="262"/>
      <c r="G7041" s="262"/>
    </row>
    <row r="7042" spans="4:7" ht="14.4" x14ac:dyDescent="0.3">
      <c r="D7042" s="262"/>
      <c r="G7042" s="262"/>
    </row>
    <row r="7043" spans="4:7" ht="14.4" x14ac:dyDescent="0.3">
      <c r="D7043" s="262"/>
      <c r="G7043" s="262"/>
    </row>
    <row r="7044" spans="4:7" ht="14.4" x14ac:dyDescent="0.3">
      <c r="D7044" s="262"/>
      <c r="G7044" s="262"/>
    </row>
    <row r="7045" spans="4:7" ht="14.4" x14ac:dyDescent="0.3">
      <c r="D7045" s="262"/>
      <c r="G7045" s="262"/>
    </row>
    <row r="7046" spans="4:7" ht="14.4" x14ac:dyDescent="0.3">
      <c r="D7046" s="262"/>
      <c r="G7046" s="262"/>
    </row>
    <row r="7047" spans="4:7" ht="14.4" x14ac:dyDescent="0.3">
      <c r="D7047" s="262"/>
      <c r="G7047" s="262"/>
    </row>
    <row r="7048" spans="4:7" ht="14.4" x14ac:dyDescent="0.3">
      <c r="D7048" s="262"/>
      <c r="G7048" s="262"/>
    </row>
    <row r="7049" spans="4:7" ht="14.4" x14ac:dyDescent="0.3">
      <c r="D7049" s="262"/>
      <c r="G7049" s="262"/>
    </row>
    <row r="7050" spans="4:7" ht="14.4" x14ac:dyDescent="0.3">
      <c r="D7050" s="262"/>
      <c r="G7050" s="262"/>
    </row>
    <row r="7051" spans="4:7" ht="14.4" x14ac:dyDescent="0.3">
      <c r="D7051" s="262"/>
      <c r="G7051" s="262"/>
    </row>
    <row r="7052" spans="4:7" ht="14.4" x14ac:dyDescent="0.3">
      <c r="D7052" s="262"/>
      <c r="G7052" s="262"/>
    </row>
    <row r="7053" spans="4:7" ht="14.4" x14ac:dyDescent="0.3">
      <c r="D7053" s="262"/>
      <c r="G7053" s="262"/>
    </row>
    <row r="7054" spans="4:7" ht="14.4" x14ac:dyDescent="0.3">
      <c r="D7054" s="262"/>
      <c r="G7054" s="262"/>
    </row>
    <row r="7055" spans="4:7" ht="14.4" x14ac:dyDescent="0.3">
      <c r="D7055" s="262"/>
      <c r="G7055" s="262"/>
    </row>
    <row r="7056" spans="4:7" ht="14.4" x14ac:dyDescent="0.3">
      <c r="D7056" s="262"/>
      <c r="G7056" s="262"/>
    </row>
    <row r="7057" spans="4:7" ht="14.4" x14ac:dyDescent="0.3">
      <c r="D7057" s="262"/>
      <c r="G7057" s="262"/>
    </row>
    <row r="7058" spans="4:7" ht="14.4" x14ac:dyDescent="0.3">
      <c r="D7058" s="262"/>
      <c r="G7058" s="262"/>
    </row>
    <row r="7059" spans="4:7" ht="14.4" x14ac:dyDescent="0.3">
      <c r="D7059" s="262"/>
      <c r="G7059" s="262"/>
    </row>
    <row r="7060" spans="4:7" ht="14.4" x14ac:dyDescent="0.3">
      <c r="D7060" s="262"/>
      <c r="G7060" s="262"/>
    </row>
    <row r="7061" spans="4:7" ht="14.4" x14ac:dyDescent="0.3">
      <c r="D7061" s="262"/>
      <c r="G7061" s="262"/>
    </row>
    <row r="7062" spans="4:7" ht="14.4" x14ac:dyDescent="0.3">
      <c r="D7062" s="262"/>
      <c r="G7062" s="262"/>
    </row>
    <row r="7063" spans="4:7" ht="14.4" x14ac:dyDescent="0.3">
      <c r="D7063" s="262"/>
      <c r="G7063" s="262"/>
    </row>
    <row r="7064" spans="4:7" ht="14.4" x14ac:dyDescent="0.3">
      <c r="D7064" s="262"/>
      <c r="G7064" s="262"/>
    </row>
    <row r="7065" spans="4:7" ht="14.4" x14ac:dyDescent="0.3">
      <c r="D7065" s="262"/>
      <c r="G7065" s="262"/>
    </row>
    <row r="7066" spans="4:7" ht="14.4" x14ac:dyDescent="0.3">
      <c r="D7066" s="262"/>
      <c r="G7066" s="262"/>
    </row>
    <row r="7067" spans="4:7" ht="14.4" x14ac:dyDescent="0.3">
      <c r="D7067" s="262"/>
      <c r="G7067" s="262"/>
    </row>
    <row r="7068" spans="4:7" ht="14.4" x14ac:dyDescent="0.3">
      <c r="D7068" s="262"/>
      <c r="G7068" s="262"/>
    </row>
    <row r="7069" spans="4:7" ht="14.4" x14ac:dyDescent="0.3">
      <c r="D7069" s="262"/>
      <c r="G7069" s="262"/>
    </row>
    <row r="7070" spans="4:7" ht="14.4" x14ac:dyDescent="0.3">
      <c r="D7070" s="262"/>
      <c r="G7070" s="262"/>
    </row>
    <row r="7071" spans="4:7" ht="14.4" x14ac:dyDescent="0.3">
      <c r="D7071" s="262"/>
      <c r="G7071" s="262"/>
    </row>
    <row r="7072" spans="4:7" ht="14.4" x14ac:dyDescent="0.3">
      <c r="D7072" s="262"/>
      <c r="G7072" s="262"/>
    </row>
    <row r="7073" spans="4:7" ht="14.4" x14ac:dyDescent="0.3">
      <c r="D7073" s="262"/>
      <c r="G7073" s="262"/>
    </row>
    <row r="7074" spans="4:7" ht="14.4" x14ac:dyDescent="0.3">
      <c r="D7074" s="262"/>
      <c r="G7074" s="262"/>
    </row>
    <row r="7075" spans="4:7" ht="14.4" x14ac:dyDescent="0.3">
      <c r="D7075" s="262"/>
      <c r="G7075" s="262"/>
    </row>
    <row r="7076" spans="4:7" ht="14.4" x14ac:dyDescent="0.3">
      <c r="D7076" s="262"/>
      <c r="G7076" s="262"/>
    </row>
    <row r="7077" spans="4:7" ht="14.4" x14ac:dyDescent="0.3">
      <c r="D7077" s="262"/>
      <c r="G7077" s="262"/>
    </row>
    <row r="7078" spans="4:7" ht="14.4" x14ac:dyDescent="0.3">
      <c r="D7078" s="262"/>
      <c r="G7078" s="262"/>
    </row>
    <row r="7079" spans="4:7" ht="14.4" x14ac:dyDescent="0.3">
      <c r="D7079" s="262"/>
      <c r="G7079" s="262"/>
    </row>
    <row r="7080" spans="4:7" ht="14.4" x14ac:dyDescent="0.3">
      <c r="D7080" s="262"/>
      <c r="G7080" s="262"/>
    </row>
    <row r="7081" spans="4:7" ht="14.4" x14ac:dyDescent="0.3">
      <c r="D7081" s="262"/>
      <c r="G7081" s="262"/>
    </row>
    <row r="7082" spans="4:7" ht="14.4" x14ac:dyDescent="0.3">
      <c r="D7082" s="262"/>
      <c r="G7082" s="262"/>
    </row>
    <row r="7083" spans="4:7" ht="14.4" x14ac:dyDescent="0.3">
      <c r="D7083" s="262"/>
      <c r="G7083" s="262"/>
    </row>
    <row r="7084" spans="4:7" ht="14.4" x14ac:dyDescent="0.3">
      <c r="D7084" s="262"/>
      <c r="G7084" s="262"/>
    </row>
    <row r="7085" spans="4:7" ht="14.4" x14ac:dyDescent="0.3">
      <c r="D7085" s="262"/>
      <c r="G7085" s="262"/>
    </row>
    <row r="7086" spans="4:7" ht="14.4" x14ac:dyDescent="0.3">
      <c r="D7086" s="262"/>
      <c r="G7086" s="262"/>
    </row>
    <row r="7087" spans="4:7" ht="14.4" x14ac:dyDescent="0.3">
      <c r="D7087" s="262"/>
      <c r="G7087" s="262"/>
    </row>
    <row r="7088" spans="4:7" ht="14.4" x14ac:dyDescent="0.3">
      <c r="D7088" s="262"/>
      <c r="G7088" s="262"/>
    </row>
    <row r="7089" spans="4:7" ht="14.4" x14ac:dyDescent="0.3">
      <c r="D7089" s="262"/>
      <c r="G7089" s="262"/>
    </row>
    <row r="7090" spans="4:7" ht="14.4" x14ac:dyDescent="0.3">
      <c r="D7090" s="262"/>
      <c r="G7090" s="262"/>
    </row>
    <row r="7091" spans="4:7" ht="14.4" x14ac:dyDescent="0.3">
      <c r="D7091" s="262"/>
      <c r="G7091" s="262"/>
    </row>
    <row r="7092" spans="4:7" ht="14.4" x14ac:dyDescent="0.3">
      <c r="D7092" s="262"/>
      <c r="G7092" s="262"/>
    </row>
    <row r="7093" spans="4:7" ht="14.4" x14ac:dyDescent="0.3">
      <c r="D7093" s="262"/>
      <c r="G7093" s="262"/>
    </row>
    <row r="7094" spans="4:7" ht="14.4" x14ac:dyDescent="0.3">
      <c r="D7094" s="262"/>
      <c r="G7094" s="262"/>
    </row>
    <row r="7095" spans="4:7" ht="14.4" x14ac:dyDescent="0.3">
      <c r="D7095" s="262"/>
      <c r="G7095" s="262"/>
    </row>
    <row r="7096" spans="4:7" ht="14.4" x14ac:dyDescent="0.3">
      <c r="D7096" s="262"/>
      <c r="G7096" s="262"/>
    </row>
    <row r="7097" spans="4:7" ht="14.4" x14ac:dyDescent="0.3">
      <c r="D7097" s="262"/>
      <c r="G7097" s="262"/>
    </row>
    <row r="7098" spans="4:7" ht="14.4" x14ac:dyDescent="0.3">
      <c r="D7098" s="262"/>
      <c r="G7098" s="262"/>
    </row>
    <row r="7099" spans="4:7" ht="14.4" x14ac:dyDescent="0.3">
      <c r="D7099" s="262"/>
      <c r="G7099" s="262"/>
    </row>
    <row r="7100" spans="4:7" ht="14.4" x14ac:dyDescent="0.3">
      <c r="D7100" s="262"/>
      <c r="G7100" s="262"/>
    </row>
    <row r="7101" spans="4:7" ht="14.4" x14ac:dyDescent="0.3">
      <c r="D7101" s="262"/>
      <c r="G7101" s="262"/>
    </row>
    <row r="7102" spans="4:7" ht="14.4" x14ac:dyDescent="0.3">
      <c r="D7102" s="262"/>
      <c r="G7102" s="262"/>
    </row>
    <row r="7103" spans="4:7" ht="14.4" x14ac:dyDescent="0.3">
      <c r="D7103" s="262"/>
      <c r="G7103" s="262"/>
    </row>
    <row r="7104" spans="4:7" ht="14.4" x14ac:dyDescent="0.3">
      <c r="D7104" s="262"/>
      <c r="G7104" s="262"/>
    </row>
    <row r="7105" spans="4:7" ht="14.4" x14ac:dyDescent="0.3">
      <c r="D7105" s="262"/>
      <c r="G7105" s="262"/>
    </row>
    <row r="7106" spans="4:7" ht="14.4" x14ac:dyDescent="0.3">
      <c r="D7106" s="262"/>
      <c r="G7106" s="262"/>
    </row>
    <row r="7107" spans="4:7" ht="14.4" x14ac:dyDescent="0.3">
      <c r="D7107" s="262"/>
      <c r="G7107" s="262"/>
    </row>
    <row r="7108" spans="4:7" ht="14.4" x14ac:dyDescent="0.3">
      <c r="D7108" s="262"/>
      <c r="G7108" s="262"/>
    </row>
    <row r="7109" spans="4:7" ht="14.4" x14ac:dyDescent="0.3">
      <c r="D7109" s="262"/>
      <c r="G7109" s="262"/>
    </row>
    <row r="7110" spans="4:7" ht="14.4" x14ac:dyDescent="0.3">
      <c r="D7110" s="262"/>
      <c r="G7110" s="262"/>
    </row>
    <row r="7111" spans="4:7" ht="14.4" x14ac:dyDescent="0.3">
      <c r="D7111" s="262"/>
      <c r="G7111" s="262"/>
    </row>
    <row r="7112" spans="4:7" ht="14.4" x14ac:dyDescent="0.3">
      <c r="D7112" s="262"/>
      <c r="G7112" s="262"/>
    </row>
    <row r="7113" spans="4:7" ht="14.4" x14ac:dyDescent="0.3">
      <c r="D7113" s="262"/>
      <c r="G7113" s="262"/>
    </row>
    <row r="7114" spans="4:7" ht="14.4" x14ac:dyDescent="0.3">
      <c r="D7114" s="262"/>
      <c r="G7114" s="262"/>
    </row>
    <row r="7115" spans="4:7" ht="14.4" x14ac:dyDescent="0.3">
      <c r="D7115" s="262"/>
      <c r="G7115" s="262"/>
    </row>
    <row r="7116" spans="4:7" ht="14.4" x14ac:dyDescent="0.3">
      <c r="D7116" s="262"/>
      <c r="G7116" s="262"/>
    </row>
    <row r="7117" spans="4:7" ht="14.4" x14ac:dyDescent="0.3">
      <c r="D7117" s="262"/>
      <c r="G7117" s="262"/>
    </row>
    <row r="7118" spans="4:7" ht="14.4" x14ac:dyDescent="0.3">
      <c r="D7118" s="262"/>
      <c r="G7118" s="262"/>
    </row>
    <row r="7119" spans="4:7" ht="14.4" x14ac:dyDescent="0.3">
      <c r="D7119" s="262"/>
      <c r="G7119" s="262"/>
    </row>
    <row r="7120" spans="4:7" ht="14.4" x14ac:dyDescent="0.3">
      <c r="D7120" s="262"/>
      <c r="G7120" s="262"/>
    </row>
    <row r="7121" spans="4:7" ht="14.4" x14ac:dyDescent="0.3">
      <c r="D7121" s="262"/>
      <c r="G7121" s="262"/>
    </row>
    <row r="7122" spans="4:7" ht="14.4" x14ac:dyDescent="0.3">
      <c r="D7122" s="262"/>
      <c r="G7122" s="262"/>
    </row>
    <row r="7123" spans="4:7" ht="14.4" x14ac:dyDescent="0.3">
      <c r="D7123" s="262"/>
      <c r="G7123" s="262"/>
    </row>
    <row r="7124" spans="4:7" ht="14.4" x14ac:dyDescent="0.3">
      <c r="D7124" s="262"/>
      <c r="G7124" s="262"/>
    </row>
    <row r="7125" spans="4:7" ht="14.4" x14ac:dyDescent="0.3">
      <c r="D7125" s="262"/>
      <c r="G7125" s="262"/>
    </row>
    <row r="7126" spans="4:7" ht="14.4" x14ac:dyDescent="0.3">
      <c r="D7126" s="262"/>
      <c r="G7126" s="262"/>
    </row>
    <row r="7127" spans="4:7" ht="14.4" x14ac:dyDescent="0.3">
      <c r="D7127" s="262"/>
      <c r="G7127" s="262"/>
    </row>
    <row r="7128" spans="4:7" ht="14.4" x14ac:dyDescent="0.3">
      <c r="D7128" s="262"/>
      <c r="G7128" s="262"/>
    </row>
    <row r="7129" spans="4:7" ht="14.4" x14ac:dyDescent="0.3">
      <c r="D7129" s="262"/>
      <c r="G7129" s="262"/>
    </row>
    <row r="7130" spans="4:7" ht="14.4" x14ac:dyDescent="0.3">
      <c r="D7130" s="262"/>
      <c r="G7130" s="262"/>
    </row>
    <row r="7131" spans="4:7" ht="14.4" x14ac:dyDescent="0.3">
      <c r="D7131" s="262"/>
      <c r="G7131" s="262"/>
    </row>
    <row r="7132" spans="4:7" ht="14.4" x14ac:dyDescent="0.3">
      <c r="D7132" s="262"/>
      <c r="G7132" s="262"/>
    </row>
    <row r="7133" spans="4:7" ht="14.4" x14ac:dyDescent="0.3">
      <c r="D7133" s="262"/>
      <c r="G7133" s="262"/>
    </row>
    <row r="7134" spans="4:7" ht="14.4" x14ac:dyDescent="0.3">
      <c r="D7134" s="262"/>
      <c r="G7134" s="262"/>
    </row>
    <row r="7135" spans="4:7" ht="14.4" x14ac:dyDescent="0.3">
      <c r="D7135" s="262"/>
      <c r="G7135" s="262"/>
    </row>
    <row r="7136" spans="4:7" ht="14.4" x14ac:dyDescent="0.3">
      <c r="D7136" s="262"/>
      <c r="G7136" s="262"/>
    </row>
    <row r="7137" spans="4:7" ht="14.4" x14ac:dyDescent="0.3">
      <c r="D7137" s="262"/>
      <c r="G7137" s="262"/>
    </row>
    <row r="7138" spans="4:7" ht="14.4" x14ac:dyDescent="0.3">
      <c r="D7138" s="262"/>
      <c r="G7138" s="262"/>
    </row>
    <row r="7139" spans="4:7" ht="14.4" x14ac:dyDescent="0.3">
      <c r="D7139" s="262"/>
      <c r="G7139" s="262"/>
    </row>
    <row r="7140" spans="4:7" ht="14.4" x14ac:dyDescent="0.3">
      <c r="D7140" s="262"/>
      <c r="G7140" s="262"/>
    </row>
    <row r="7141" spans="4:7" ht="14.4" x14ac:dyDescent="0.3">
      <c r="D7141" s="262"/>
      <c r="G7141" s="262"/>
    </row>
    <row r="7142" spans="4:7" ht="14.4" x14ac:dyDescent="0.3">
      <c r="D7142" s="262"/>
      <c r="G7142" s="262"/>
    </row>
    <row r="7143" spans="4:7" ht="14.4" x14ac:dyDescent="0.3">
      <c r="D7143" s="262"/>
      <c r="G7143" s="262"/>
    </row>
    <row r="7144" spans="4:7" ht="14.4" x14ac:dyDescent="0.3">
      <c r="D7144" s="262"/>
      <c r="G7144" s="262"/>
    </row>
    <row r="7145" spans="4:7" ht="14.4" x14ac:dyDescent="0.3">
      <c r="D7145" s="262"/>
      <c r="G7145" s="262"/>
    </row>
    <row r="7146" spans="4:7" ht="14.4" x14ac:dyDescent="0.3">
      <c r="D7146" s="262"/>
      <c r="G7146" s="262"/>
    </row>
    <row r="7147" spans="4:7" ht="14.4" x14ac:dyDescent="0.3">
      <c r="D7147" s="262"/>
      <c r="G7147" s="262"/>
    </row>
    <row r="7148" spans="4:7" ht="14.4" x14ac:dyDescent="0.3">
      <c r="D7148" s="262"/>
      <c r="G7148" s="262"/>
    </row>
    <row r="7149" spans="4:7" ht="14.4" x14ac:dyDescent="0.3">
      <c r="D7149" s="262"/>
      <c r="G7149" s="262"/>
    </row>
    <row r="7150" spans="4:7" ht="14.4" x14ac:dyDescent="0.3">
      <c r="D7150" s="262"/>
      <c r="G7150" s="262"/>
    </row>
    <row r="7151" spans="4:7" ht="14.4" x14ac:dyDescent="0.3">
      <c r="D7151" s="262"/>
      <c r="G7151" s="262"/>
    </row>
    <row r="7152" spans="4:7" ht="14.4" x14ac:dyDescent="0.3">
      <c r="D7152" s="262"/>
      <c r="G7152" s="262"/>
    </row>
    <row r="7153" spans="4:7" ht="14.4" x14ac:dyDescent="0.3">
      <c r="D7153" s="262"/>
      <c r="G7153" s="262"/>
    </row>
    <row r="7154" spans="4:7" ht="14.4" x14ac:dyDescent="0.3">
      <c r="D7154" s="262"/>
      <c r="G7154" s="262"/>
    </row>
    <row r="7155" spans="4:7" ht="14.4" x14ac:dyDescent="0.3">
      <c r="D7155" s="262"/>
      <c r="G7155" s="262"/>
    </row>
    <row r="7156" spans="4:7" ht="14.4" x14ac:dyDescent="0.3">
      <c r="D7156" s="262"/>
      <c r="G7156" s="262"/>
    </row>
    <row r="7157" spans="4:7" ht="14.4" x14ac:dyDescent="0.3">
      <c r="D7157" s="262"/>
      <c r="G7157" s="262"/>
    </row>
    <row r="7158" spans="4:7" ht="14.4" x14ac:dyDescent="0.3">
      <c r="D7158" s="262"/>
      <c r="G7158" s="262"/>
    </row>
    <row r="7159" spans="4:7" ht="14.4" x14ac:dyDescent="0.3">
      <c r="D7159" s="262"/>
      <c r="G7159" s="262"/>
    </row>
    <row r="7160" spans="4:7" ht="14.4" x14ac:dyDescent="0.3">
      <c r="D7160" s="262"/>
      <c r="G7160" s="262"/>
    </row>
    <row r="7161" spans="4:7" ht="14.4" x14ac:dyDescent="0.3">
      <c r="D7161" s="262"/>
      <c r="G7161" s="262"/>
    </row>
    <row r="7162" spans="4:7" ht="14.4" x14ac:dyDescent="0.3">
      <c r="D7162" s="262"/>
      <c r="G7162" s="262"/>
    </row>
    <row r="7163" spans="4:7" ht="14.4" x14ac:dyDescent="0.3">
      <c r="D7163" s="262"/>
      <c r="G7163" s="262"/>
    </row>
    <row r="7164" spans="4:7" ht="14.4" x14ac:dyDescent="0.3">
      <c r="D7164" s="262"/>
      <c r="G7164" s="262"/>
    </row>
    <row r="7165" spans="4:7" ht="14.4" x14ac:dyDescent="0.3">
      <c r="D7165" s="262"/>
      <c r="G7165" s="262"/>
    </row>
    <row r="7166" spans="4:7" ht="14.4" x14ac:dyDescent="0.3">
      <c r="D7166" s="262"/>
      <c r="G7166" s="262"/>
    </row>
    <row r="7167" spans="4:7" ht="14.4" x14ac:dyDescent="0.3">
      <c r="D7167" s="262"/>
      <c r="G7167" s="262"/>
    </row>
    <row r="7168" spans="4:7" ht="14.4" x14ac:dyDescent="0.3">
      <c r="D7168" s="262"/>
      <c r="G7168" s="262"/>
    </row>
    <row r="7169" spans="4:7" ht="14.4" x14ac:dyDescent="0.3">
      <c r="D7169" s="262"/>
      <c r="G7169" s="262"/>
    </row>
    <row r="7170" spans="4:7" ht="14.4" x14ac:dyDescent="0.3">
      <c r="D7170" s="262"/>
      <c r="G7170" s="262"/>
    </row>
    <row r="7171" spans="4:7" ht="14.4" x14ac:dyDescent="0.3">
      <c r="D7171" s="262"/>
      <c r="G7171" s="262"/>
    </row>
    <row r="7172" spans="4:7" ht="14.4" x14ac:dyDescent="0.3">
      <c r="D7172" s="262"/>
      <c r="G7172" s="262"/>
    </row>
    <row r="7173" spans="4:7" ht="14.4" x14ac:dyDescent="0.3">
      <c r="D7173" s="262"/>
      <c r="G7173" s="262"/>
    </row>
    <row r="7174" spans="4:7" ht="14.4" x14ac:dyDescent="0.3">
      <c r="D7174" s="262"/>
      <c r="G7174" s="262"/>
    </row>
    <row r="7175" spans="4:7" ht="14.4" x14ac:dyDescent="0.3">
      <c r="D7175" s="262"/>
      <c r="G7175" s="262"/>
    </row>
    <row r="7176" spans="4:7" ht="14.4" x14ac:dyDescent="0.3">
      <c r="D7176" s="262"/>
      <c r="G7176" s="262"/>
    </row>
    <row r="7177" spans="4:7" ht="14.4" x14ac:dyDescent="0.3">
      <c r="D7177" s="262"/>
      <c r="G7177" s="262"/>
    </row>
    <row r="7178" spans="4:7" ht="14.4" x14ac:dyDescent="0.3">
      <c r="D7178" s="262"/>
      <c r="G7178" s="262"/>
    </row>
    <row r="7179" spans="4:7" ht="14.4" x14ac:dyDescent="0.3">
      <c r="D7179" s="262"/>
      <c r="G7179" s="262"/>
    </row>
    <row r="7180" spans="4:7" ht="14.4" x14ac:dyDescent="0.3">
      <c r="D7180" s="262"/>
      <c r="G7180" s="262"/>
    </row>
    <row r="7181" spans="4:7" ht="14.4" x14ac:dyDescent="0.3">
      <c r="D7181" s="262"/>
      <c r="G7181" s="262"/>
    </row>
    <row r="7182" spans="4:7" ht="14.4" x14ac:dyDescent="0.3">
      <c r="D7182" s="262"/>
      <c r="G7182" s="262"/>
    </row>
    <row r="7183" spans="4:7" ht="14.4" x14ac:dyDescent="0.3">
      <c r="D7183" s="262"/>
      <c r="G7183" s="262"/>
    </row>
    <row r="7184" spans="4:7" ht="14.4" x14ac:dyDescent="0.3">
      <c r="D7184" s="262"/>
      <c r="G7184" s="262"/>
    </row>
    <row r="7185" spans="4:7" ht="14.4" x14ac:dyDescent="0.3">
      <c r="D7185" s="262"/>
      <c r="G7185" s="262"/>
    </row>
    <row r="7186" spans="4:7" ht="14.4" x14ac:dyDescent="0.3">
      <c r="D7186" s="262"/>
      <c r="G7186" s="262"/>
    </row>
    <row r="7187" spans="4:7" ht="14.4" x14ac:dyDescent="0.3">
      <c r="D7187" s="262"/>
      <c r="G7187" s="262"/>
    </row>
    <row r="7188" spans="4:7" ht="14.4" x14ac:dyDescent="0.3">
      <c r="D7188" s="262"/>
      <c r="G7188" s="262"/>
    </row>
    <row r="7189" spans="4:7" ht="14.4" x14ac:dyDescent="0.3">
      <c r="D7189" s="262"/>
      <c r="G7189" s="262"/>
    </row>
    <row r="7190" spans="4:7" ht="14.4" x14ac:dyDescent="0.3">
      <c r="D7190" s="262"/>
      <c r="G7190" s="262"/>
    </row>
    <row r="7191" spans="4:7" ht="14.4" x14ac:dyDescent="0.3">
      <c r="D7191" s="262"/>
      <c r="G7191" s="262"/>
    </row>
    <row r="7192" spans="4:7" ht="14.4" x14ac:dyDescent="0.3">
      <c r="D7192" s="262"/>
      <c r="G7192" s="262"/>
    </row>
    <row r="7193" spans="4:7" ht="14.4" x14ac:dyDescent="0.3">
      <c r="D7193" s="262"/>
      <c r="G7193" s="262"/>
    </row>
    <row r="7194" spans="4:7" ht="14.4" x14ac:dyDescent="0.3">
      <c r="D7194" s="262"/>
      <c r="G7194" s="262"/>
    </row>
    <row r="7195" spans="4:7" ht="14.4" x14ac:dyDescent="0.3">
      <c r="D7195" s="262"/>
      <c r="G7195" s="262"/>
    </row>
    <row r="7196" spans="4:7" ht="14.4" x14ac:dyDescent="0.3">
      <c r="D7196" s="262"/>
      <c r="G7196" s="262"/>
    </row>
    <row r="7197" spans="4:7" ht="14.4" x14ac:dyDescent="0.3">
      <c r="D7197" s="262"/>
      <c r="G7197" s="262"/>
    </row>
    <row r="7198" spans="4:7" ht="14.4" x14ac:dyDescent="0.3">
      <c r="D7198" s="262"/>
      <c r="G7198" s="262"/>
    </row>
    <row r="7199" spans="4:7" ht="14.4" x14ac:dyDescent="0.3">
      <c r="D7199" s="262"/>
      <c r="G7199" s="262"/>
    </row>
    <row r="7200" spans="4:7" ht="14.4" x14ac:dyDescent="0.3">
      <c r="D7200" s="262"/>
      <c r="G7200" s="262"/>
    </row>
    <row r="7201" spans="4:7" ht="14.4" x14ac:dyDescent="0.3">
      <c r="D7201" s="262"/>
      <c r="G7201" s="262"/>
    </row>
    <row r="7202" spans="4:7" ht="14.4" x14ac:dyDescent="0.3">
      <c r="D7202" s="262"/>
      <c r="G7202" s="262"/>
    </row>
    <row r="7203" spans="4:7" ht="14.4" x14ac:dyDescent="0.3">
      <c r="D7203" s="262"/>
      <c r="G7203" s="262"/>
    </row>
    <row r="7204" spans="4:7" ht="14.4" x14ac:dyDescent="0.3">
      <c r="D7204" s="262"/>
      <c r="G7204" s="262"/>
    </row>
    <row r="7205" spans="4:7" ht="14.4" x14ac:dyDescent="0.3">
      <c r="D7205" s="262"/>
      <c r="G7205" s="262"/>
    </row>
    <row r="7206" spans="4:7" ht="14.4" x14ac:dyDescent="0.3">
      <c r="D7206" s="262"/>
      <c r="G7206" s="262"/>
    </row>
    <row r="7207" spans="4:7" ht="14.4" x14ac:dyDescent="0.3">
      <c r="D7207" s="262"/>
      <c r="G7207" s="262"/>
    </row>
    <row r="7208" spans="4:7" ht="14.4" x14ac:dyDescent="0.3">
      <c r="D7208" s="262"/>
      <c r="G7208" s="262"/>
    </row>
    <row r="7209" spans="4:7" ht="14.4" x14ac:dyDescent="0.3">
      <c r="D7209" s="262"/>
      <c r="G7209" s="262"/>
    </row>
    <row r="7210" spans="4:7" ht="14.4" x14ac:dyDescent="0.3">
      <c r="D7210" s="262"/>
      <c r="G7210" s="262"/>
    </row>
    <row r="7211" spans="4:7" ht="14.4" x14ac:dyDescent="0.3">
      <c r="D7211" s="262"/>
      <c r="G7211" s="262"/>
    </row>
    <row r="7212" spans="4:7" ht="14.4" x14ac:dyDescent="0.3">
      <c r="D7212" s="262"/>
      <c r="G7212" s="262"/>
    </row>
    <row r="7213" spans="4:7" ht="14.4" x14ac:dyDescent="0.3">
      <c r="D7213" s="262"/>
      <c r="G7213" s="262"/>
    </row>
    <row r="7214" spans="4:7" ht="14.4" x14ac:dyDescent="0.3">
      <c r="D7214" s="262"/>
      <c r="G7214" s="262"/>
    </row>
    <row r="7215" spans="4:7" ht="14.4" x14ac:dyDescent="0.3">
      <c r="D7215" s="262"/>
      <c r="G7215" s="262"/>
    </row>
    <row r="7216" spans="4:7" ht="14.4" x14ac:dyDescent="0.3">
      <c r="D7216" s="262"/>
      <c r="G7216" s="262"/>
    </row>
    <row r="7217" spans="4:7" ht="14.4" x14ac:dyDescent="0.3">
      <c r="D7217" s="262"/>
      <c r="G7217" s="262"/>
    </row>
    <row r="7218" spans="4:7" ht="14.4" x14ac:dyDescent="0.3">
      <c r="D7218" s="262"/>
      <c r="G7218" s="262"/>
    </row>
    <row r="7219" spans="4:7" ht="14.4" x14ac:dyDescent="0.3">
      <c r="D7219" s="262"/>
      <c r="G7219" s="262"/>
    </row>
    <row r="7220" spans="4:7" ht="14.4" x14ac:dyDescent="0.3">
      <c r="D7220" s="262"/>
      <c r="G7220" s="262"/>
    </row>
    <row r="7221" spans="4:7" ht="14.4" x14ac:dyDescent="0.3">
      <c r="D7221" s="262"/>
      <c r="G7221" s="262"/>
    </row>
    <row r="7222" spans="4:7" ht="14.4" x14ac:dyDescent="0.3">
      <c r="D7222" s="262"/>
      <c r="G7222" s="262"/>
    </row>
    <row r="7223" spans="4:7" ht="14.4" x14ac:dyDescent="0.3">
      <c r="D7223" s="262"/>
      <c r="G7223" s="262"/>
    </row>
    <row r="7224" spans="4:7" ht="14.4" x14ac:dyDescent="0.3">
      <c r="D7224" s="262"/>
      <c r="G7224" s="262"/>
    </row>
    <row r="7225" spans="4:7" ht="14.4" x14ac:dyDescent="0.3">
      <c r="D7225" s="262"/>
      <c r="G7225" s="262"/>
    </row>
    <row r="7226" spans="4:7" ht="14.4" x14ac:dyDescent="0.3">
      <c r="D7226" s="262"/>
      <c r="G7226" s="262"/>
    </row>
    <row r="7227" spans="4:7" ht="14.4" x14ac:dyDescent="0.3">
      <c r="D7227" s="262"/>
      <c r="G7227" s="262"/>
    </row>
    <row r="7228" spans="4:7" ht="14.4" x14ac:dyDescent="0.3">
      <c r="D7228" s="262"/>
      <c r="G7228" s="262"/>
    </row>
    <row r="7229" spans="4:7" ht="14.4" x14ac:dyDescent="0.3">
      <c r="D7229" s="262"/>
      <c r="G7229" s="262"/>
    </row>
    <row r="7230" spans="4:7" ht="14.4" x14ac:dyDescent="0.3">
      <c r="D7230" s="262"/>
      <c r="G7230" s="262"/>
    </row>
    <row r="7231" spans="4:7" ht="14.4" x14ac:dyDescent="0.3">
      <c r="D7231" s="262"/>
      <c r="G7231" s="262"/>
    </row>
    <row r="7232" spans="4:7" ht="14.4" x14ac:dyDescent="0.3">
      <c r="D7232" s="262"/>
      <c r="G7232" s="262"/>
    </row>
    <row r="7233" spans="4:7" ht="14.4" x14ac:dyDescent="0.3">
      <c r="D7233" s="262"/>
      <c r="G7233" s="262"/>
    </row>
    <row r="7234" spans="4:7" ht="14.4" x14ac:dyDescent="0.3">
      <c r="D7234" s="262"/>
      <c r="G7234" s="262"/>
    </row>
    <row r="7235" spans="4:7" ht="14.4" x14ac:dyDescent="0.3">
      <c r="D7235" s="262"/>
      <c r="G7235" s="262"/>
    </row>
    <row r="7236" spans="4:7" ht="14.4" x14ac:dyDescent="0.3">
      <c r="D7236" s="262"/>
      <c r="G7236" s="262"/>
    </row>
    <row r="7237" spans="4:7" ht="14.4" x14ac:dyDescent="0.3">
      <c r="D7237" s="262"/>
      <c r="G7237" s="262"/>
    </row>
    <row r="7238" spans="4:7" ht="14.4" x14ac:dyDescent="0.3">
      <c r="D7238" s="262"/>
      <c r="G7238" s="262"/>
    </row>
    <row r="7239" spans="4:7" ht="14.4" x14ac:dyDescent="0.3">
      <c r="D7239" s="262"/>
      <c r="G7239" s="262"/>
    </row>
    <row r="7240" spans="4:7" ht="14.4" x14ac:dyDescent="0.3">
      <c r="D7240" s="262"/>
      <c r="G7240" s="262"/>
    </row>
    <row r="7241" spans="4:7" ht="14.4" x14ac:dyDescent="0.3">
      <c r="D7241" s="262"/>
      <c r="G7241" s="262"/>
    </row>
    <row r="7242" spans="4:7" ht="14.4" x14ac:dyDescent="0.3">
      <c r="D7242" s="262"/>
      <c r="G7242" s="262"/>
    </row>
    <row r="7243" spans="4:7" ht="14.4" x14ac:dyDescent="0.3">
      <c r="D7243" s="262"/>
      <c r="G7243" s="262"/>
    </row>
    <row r="7244" spans="4:7" ht="14.4" x14ac:dyDescent="0.3">
      <c r="D7244" s="262"/>
      <c r="G7244" s="262"/>
    </row>
    <row r="7245" spans="4:7" ht="14.4" x14ac:dyDescent="0.3">
      <c r="D7245" s="262"/>
      <c r="G7245" s="262"/>
    </row>
    <row r="7246" spans="4:7" ht="14.4" x14ac:dyDescent="0.3">
      <c r="D7246" s="262"/>
      <c r="G7246" s="262"/>
    </row>
    <row r="7247" spans="4:7" ht="14.4" x14ac:dyDescent="0.3">
      <c r="D7247" s="262"/>
      <c r="G7247" s="262"/>
    </row>
    <row r="7248" spans="4:7" ht="14.4" x14ac:dyDescent="0.3">
      <c r="D7248" s="262"/>
      <c r="G7248" s="262"/>
    </row>
    <row r="7249" spans="4:7" ht="14.4" x14ac:dyDescent="0.3">
      <c r="D7249" s="262"/>
      <c r="G7249" s="262"/>
    </row>
    <row r="7250" spans="4:7" ht="14.4" x14ac:dyDescent="0.3">
      <c r="D7250" s="262"/>
      <c r="G7250" s="262"/>
    </row>
    <row r="7251" spans="4:7" ht="14.4" x14ac:dyDescent="0.3">
      <c r="D7251" s="262"/>
      <c r="G7251" s="262"/>
    </row>
    <row r="7252" spans="4:7" ht="14.4" x14ac:dyDescent="0.3">
      <c r="D7252" s="262"/>
      <c r="G7252" s="262"/>
    </row>
    <row r="7253" spans="4:7" ht="14.4" x14ac:dyDescent="0.3">
      <c r="D7253" s="262"/>
      <c r="G7253" s="262"/>
    </row>
    <row r="7254" spans="4:7" ht="14.4" x14ac:dyDescent="0.3">
      <c r="D7254" s="262"/>
      <c r="G7254" s="262"/>
    </row>
    <row r="7255" spans="4:7" ht="14.4" x14ac:dyDescent="0.3">
      <c r="D7255" s="262"/>
      <c r="G7255" s="262"/>
    </row>
    <row r="7256" spans="4:7" ht="14.4" x14ac:dyDescent="0.3">
      <c r="D7256" s="262"/>
      <c r="G7256" s="262"/>
    </row>
    <row r="7257" spans="4:7" ht="14.4" x14ac:dyDescent="0.3">
      <c r="D7257" s="262"/>
      <c r="G7257" s="262"/>
    </row>
    <row r="7258" spans="4:7" ht="14.4" x14ac:dyDescent="0.3">
      <c r="D7258" s="262"/>
      <c r="G7258" s="262"/>
    </row>
    <row r="7259" spans="4:7" ht="14.4" x14ac:dyDescent="0.3">
      <c r="D7259" s="262"/>
      <c r="G7259" s="262"/>
    </row>
    <row r="7260" spans="4:7" ht="14.4" x14ac:dyDescent="0.3">
      <c r="D7260" s="262"/>
      <c r="G7260" s="262"/>
    </row>
    <row r="7261" spans="4:7" ht="14.4" x14ac:dyDescent="0.3">
      <c r="D7261" s="262"/>
      <c r="G7261" s="262"/>
    </row>
    <row r="7262" spans="4:7" ht="14.4" x14ac:dyDescent="0.3">
      <c r="D7262" s="262"/>
      <c r="G7262" s="262"/>
    </row>
    <row r="7263" spans="4:7" ht="14.4" x14ac:dyDescent="0.3">
      <c r="D7263" s="262"/>
      <c r="G7263" s="262"/>
    </row>
    <row r="7264" spans="4:7" ht="14.4" x14ac:dyDescent="0.3">
      <c r="D7264" s="262"/>
      <c r="G7264" s="262"/>
    </row>
    <row r="7265" spans="4:7" ht="14.4" x14ac:dyDescent="0.3">
      <c r="D7265" s="262"/>
      <c r="G7265" s="262"/>
    </row>
    <row r="7266" spans="4:7" ht="14.4" x14ac:dyDescent="0.3">
      <c r="D7266" s="262"/>
      <c r="G7266" s="262"/>
    </row>
    <row r="7267" spans="4:7" ht="14.4" x14ac:dyDescent="0.3">
      <c r="D7267" s="262"/>
      <c r="G7267" s="262"/>
    </row>
    <row r="7268" spans="4:7" ht="14.4" x14ac:dyDescent="0.3">
      <c r="D7268" s="262"/>
      <c r="G7268" s="262"/>
    </row>
    <row r="7269" spans="4:7" ht="14.4" x14ac:dyDescent="0.3">
      <c r="D7269" s="262"/>
      <c r="G7269" s="262"/>
    </row>
    <row r="7270" spans="4:7" ht="14.4" x14ac:dyDescent="0.3">
      <c r="D7270" s="262"/>
      <c r="G7270" s="262"/>
    </row>
    <row r="7271" spans="4:7" ht="14.4" x14ac:dyDescent="0.3">
      <c r="D7271" s="262"/>
      <c r="G7271" s="262"/>
    </row>
    <row r="7272" spans="4:7" ht="14.4" x14ac:dyDescent="0.3">
      <c r="D7272" s="262"/>
      <c r="G7272" s="262"/>
    </row>
    <row r="7273" spans="4:7" ht="14.4" x14ac:dyDescent="0.3">
      <c r="D7273" s="262"/>
      <c r="G7273" s="262"/>
    </row>
    <row r="7274" spans="4:7" ht="14.4" x14ac:dyDescent="0.3">
      <c r="D7274" s="262"/>
      <c r="G7274" s="262"/>
    </row>
    <row r="7275" spans="4:7" ht="14.4" x14ac:dyDescent="0.3">
      <c r="D7275" s="262"/>
      <c r="G7275" s="262"/>
    </row>
    <row r="7276" spans="4:7" ht="14.4" x14ac:dyDescent="0.3">
      <c r="D7276" s="262"/>
      <c r="G7276" s="262"/>
    </row>
    <row r="7277" spans="4:7" ht="14.4" x14ac:dyDescent="0.3">
      <c r="D7277" s="262"/>
      <c r="G7277" s="262"/>
    </row>
    <row r="7278" spans="4:7" ht="14.4" x14ac:dyDescent="0.3">
      <c r="D7278" s="262"/>
      <c r="G7278" s="262"/>
    </row>
    <row r="7279" spans="4:7" ht="14.4" x14ac:dyDescent="0.3">
      <c r="D7279" s="262"/>
      <c r="G7279" s="262"/>
    </row>
    <row r="7280" spans="4:7" ht="14.4" x14ac:dyDescent="0.3">
      <c r="D7280" s="262"/>
      <c r="G7280" s="262"/>
    </row>
    <row r="7281" spans="4:7" ht="14.4" x14ac:dyDescent="0.3">
      <c r="D7281" s="262"/>
      <c r="G7281" s="262"/>
    </row>
    <row r="7282" spans="4:7" ht="14.4" x14ac:dyDescent="0.3">
      <c r="D7282" s="262"/>
      <c r="G7282" s="262"/>
    </row>
    <row r="7283" spans="4:7" ht="14.4" x14ac:dyDescent="0.3">
      <c r="D7283" s="262"/>
      <c r="G7283" s="262"/>
    </row>
    <row r="7284" spans="4:7" ht="14.4" x14ac:dyDescent="0.3">
      <c r="D7284" s="262"/>
      <c r="G7284" s="262"/>
    </row>
    <row r="7285" spans="4:7" ht="14.4" x14ac:dyDescent="0.3">
      <c r="D7285" s="262"/>
      <c r="G7285" s="262"/>
    </row>
    <row r="7286" spans="4:7" ht="14.4" x14ac:dyDescent="0.3">
      <c r="D7286" s="262"/>
      <c r="G7286" s="262"/>
    </row>
    <row r="7287" spans="4:7" ht="14.4" x14ac:dyDescent="0.3">
      <c r="D7287" s="262"/>
      <c r="G7287" s="262"/>
    </row>
    <row r="7288" spans="4:7" ht="14.4" x14ac:dyDescent="0.3">
      <c r="D7288" s="262"/>
      <c r="G7288" s="262"/>
    </row>
    <row r="7289" spans="4:7" ht="14.4" x14ac:dyDescent="0.3">
      <c r="D7289" s="262"/>
      <c r="G7289" s="262"/>
    </row>
    <row r="7290" spans="4:7" ht="14.4" x14ac:dyDescent="0.3">
      <c r="D7290" s="262"/>
      <c r="G7290" s="262"/>
    </row>
    <row r="7291" spans="4:7" ht="14.4" x14ac:dyDescent="0.3">
      <c r="D7291" s="262"/>
      <c r="G7291" s="262"/>
    </row>
    <row r="7292" spans="4:7" ht="14.4" x14ac:dyDescent="0.3">
      <c r="D7292" s="262"/>
      <c r="G7292" s="262"/>
    </row>
    <row r="7293" spans="4:7" ht="14.4" x14ac:dyDescent="0.3">
      <c r="D7293" s="262"/>
      <c r="G7293" s="262"/>
    </row>
    <row r="7294" spans="4:7" ht="14.4" x14ac:dyDescent="0.3">
      <c r="D7294" s="262"/>
      <c r="G7294" s="262"/>
    </row>
    <row r="7295" spans="4:7" ht="14.4" x14ac:dyDescent="0.3">
      <c r="D7295" s="262"/>
      <c r="G7295" s="262"/>
    </row>
    <row r="7296" spans="4:7" ht="14.4" x14ac:dyDescent="0.3">
      <c r="D7296" s="262"/>
      <c r="G7296" s="262"/>
    </row>
    <row r="7297" spans="4:7" ht="14.4" x14ac:dyDescent="0.3">
      <c r="D7297" s="262"/>
      <c r="G7297" s="262"/>
    </row>
    <row r="7298" spans="4:7" ht="14.4" x14ac:dyDescent="0.3">
      <c r="D7298" s="262"/>
      <c r="G7298" s="262"/>
    </row>
    <row r="7299" spans="4:7" ht="14.4" x14ac:dyDescent="0.3">
      <c r="D7299" s="262"/>
      <c r="G7299" s="262"/>
    </row>
    <row r="7300" spans="4:7" ht="14.4" x14ac:dyDescent="0.3">
      <c r="D7300" s="262"/>
      <c r="G7300" s="262"/>
    </row>
    <row r="7301" spans="4:7" ht="14.4" x14ac:dyDescent="0.3">
      <c r="D7301" s="262"/>
      <c r="G7301" s="262"/>
    </row>
    <row r="7302" spans="4:7" ht="14.4" x14ac:dyDescent="0.3">
      <c r="D7302" s="262"/>
      <c r="G7302" s="262"/>
    </row>
    <row r="7303" spans="4:7" ht="14.4" x14ac:dyDescent="0.3">
      <c r="D7303" s="262"/>
      <c r="G7303" s="262"/>
    </row>
    <row r="7304" spans="4:7" ht="14.4" x14ac:dyDescent="0.3">
      <c r="D7304" s="262"/>
      <c r="G7304" s="262"/>
    </row>
    <row r="7305" spans="4:7" ht="14.4" x14ac:dyDescent="0.3">
      <c r="D7305" s="262"/>
      <c r="G7305" s="262"/>
    </row>
    <row r="7306" spans="4:7" ht="14.4" x14ac:dyDescent="0.3">
      <c r="D7306" s="262"/>
      <c r="G7306" s="262"/>
    </row>
    <row r="7307" spans="4:7" ht="14.4" x14ac:dyDescent="0.3">
      <c r="D7307" s="262"/>
      <c r="G7307" s="262"/>
    </row>
    <row r="7308" spans="4:7" ht="14.4" x14ac:dyDescent="0.3">
      <c r="D7308" s="262"/>
      <c r="G7308" s="262"/>
    </row>
    <row r="7309" spans="4:7" ht="14.4" x14ac:dyDescent="0.3">
      <c r="D7309" s="262"/>
      <c r="G7309" s="262"/>
    </row>
    <row r="7310" spans="4:7" ht="14.4" x14ac:dyDescent="0.3">
      <c r="D7310" s="262"/>
      <c r="G7310" s="262"/>
    </row>
    <row r="7311" spans="4:7" ht="14.4" x14ac:dyDescent="0.3">
      <c r="D7311" s="262"/>
      <c r="G7311" s="262"/>
    </row>
    <row r="7312" spans="4:7" ht="14.4" x14ac:dyDescent="0.3">
      <c r="D7312" s="262"/>
      <c r="G7312" s="262"/>
    </row>
    <row r="7313" spans="4:7" ht="14.4" x14ac:dyDescent="0.3">
      <c r="D7313" s="262"/>
      <c r="G7313" s="262"/>
    </row>
    <row r="7314" spans="4:7" ht="14.4" x14ac:dyDescent="0.3">
      <c r="D7314" s="262"/>
      <c r="G7314" s="262"/>
    </row>
    <row r="7315" spans="4:7" ht="14.4" x14ac:dyDescent="0.3">
      <c r="D7315" s="262"/>
      <c r="G7315" s="262"/>
    </row>
    <row r="7316" spans="4:7" ht="14.4" x14ac:dyDescent="0.3">
      <c r="D7316" s="262"/>
      <c r="G7316" s="262"/>
    </row>
    <row r="7317" spans="4:7" ht="14.4" x14ac:dyDescent="0.3">
      <c r="D7317" s="262"/>
      <c r="G7317" s="262"/>
    </row>
    <row r="7318" spans="4:7" ht="14.4" x14ac:dyDescent="0.3">
      <c r="D7318" s="262"/>
      <c r="G7318" s="262"/>
    </row>
    <row r="7319" spans="4:7" ht="14.4" x14ac:dyDescent="0.3">
      <c r="D7319" s="262"/>
      <c r="G7319" s="262"/>
    </row>
    <row r="7320" spans="4:7" ht="14.4" x14ac:dyDescent="0.3">
      <c r="D7320" s="262"/>
      <c r="G7320" s="262"/>
    </row>
    <row r="7321" spans="4:7" ht="14.4" x14ac:dyDescent="0.3">
      <c r="D7321" s="262"/>
      <c r="G7321" s="262"/>
    </row>
    <row r="7322" spans="4:7" ht="14.4" x14ac:dyDescent="0.3">
      <c r="D7322" s="262"/>
      <c r="G7322" s="262"/>
    </row>
    <row r="7323" spans="4:7" ht="14.4" x14ac:dyDescent="0.3">
      <c r="D7323" s="262"/>
      <c r="G7323" s="262"/>
    </row>
    <row r="7324" spans="4:7" ht="14.4" x14ac:dyDescent="0.3">
      <c r="D7324" s="262"/>
      <c r="G7324" s="262"/>
    </row>
    <row r="7325" spans="4:7" ht="14.4" x14ac:dyDescent="0.3">
      <c r="D7325" s="262"/>
      <c r="G7325" s="262"/>
    </row>
    <row r="7326" spans="4:7" ht="14.4" x14ac:dyDescent="0.3">
      <c r="D7326" s="262"/>
      <c r="G7326" s="262"/>
    </row>
    <row r="7327" spans="4:7" ht="14.4" x14ac:dyDescent="0.3">
      <c r="D7327" s="262"/>
      <c r="G7327" s="262"/>
    </row>
    <row r="7328" spans="4:7" ht="14.4" x14ac:dyDescent="0.3">
      <c r="D7328" s="262"/>
      <c r="G7328" s="262"/>
    </row>
    <row r="7329" spans="4:7" ht="14.4" x14ac:dyDescent="0.3">
      <c r="D7329" s="262"/>
      <c r="G7329" s="262"/>
    </row>
    <row r="7330" spans="4:7" ht="14.4" x14ac:dyDescent="0.3">
      <c r="D7330" s="262"/>
      <c r="G7330" s="262"/>
    </row>
    <row r="7331" spans="4:7" ht="14.4" x14ac:dyDescent="0.3">
      <c r="D7331" s="262"/>
      <c r="G7331" s="262"/>
    </row>
    <row r="7332" spans="4:7" ht="14.4" x14ac:dyDescent="0.3">
      <c r="D7332" s="262"/>
      <c r="G7332" s="262"/>
    </row>
    <row r="7333" spans="4:7" ht="14.4" x14ac:dyDescent="0.3">
      <c r="D7333" s="262"/>
      <c r="G7333" s="262"/>
    </row>
    <row r="7334" spans="4:7" ht="14.4" x14ac:dyDescent="0.3">
      <c r="D7334" s="262"/>
      <c r="G7334" s="262"/>
    </row>
    <row r="7335" spans="4:7" ht="14.4" x14ac:dyDescent="0.3">
      <c r="D7335" s="262"/>
      <c r="G7335" s="262"/>
    </row>
    <row r="7336" spans="4:7" ht="14.4" x14ac:dyDescent="0.3">
      <c r="D7336" s="262"/>
      <c r="G7336" s="262"/>
    </row>
    <row r="7337" spans="4:7" ht="14.4" x14ac:dyDescent="0.3">
      <c r="D7337" s="262"/>
      <c r="G7337" s="262"/>
    </row>
    <row r="7338" spans="4:7" ht="14.4" x14ac:dyDescent="0.3">
      <c r="D7338" s="262"/>
      <c r="G7338" s="262"/>
    </row>
    <row r="7339" spans="4:7" ht="14.4" x14ac:dyDescent="0.3">
      <c r="D7339" s="262"/>
      <c r="G7339" s="262"/>
    </row>
    <row r="7340" spans="4:7" ht="14.4" x14ac:dyDescent="0.3">
      <c r="D7340" s="262"/>
      <c r="G7340" s="262"/>
    </row>
    <row r="7341" spans="4:7" ht="14.4" x14ac:dyDescent="0.3">
      <c r="D7341" s="262"/>
      <c r="G7341" s="262"/>
    </row>
    <row r="7342" spans="4:7" ht="14.4" x14ac:dyDescent="0.3">
      <c r="D7342" s="262"/>
      <c r="G7342" s="262"/>
    </row>
    <row r="7343" spans="4:7" ht="14.4" x14ac:dyDescent="0.3">
      <c r="D7343" s="262"/>
      <c r="G7343" s="262"/>
    </row>
    <row r="7344" spans="4:7" ht="14.4" x14ac:dyDescent="0.3">
      <c r="D7344" s="262"/>
      <c r="G7344" s="262"/>
    </row>
    <row r="7345" spans="4:7" ht="14.4" x14ac:dyDescent="0.3">
      <c r="D7345" s="262"/>
      <c r="G7345" s="262"/>
    </row>
    <row r="7346" spans="4:7" ht="14.4" x14ac:dyDescent="0.3">
      <c r="D7346" s="262"/>
      <c r="G7346" s="262"/>
    </row>
    <row r="7347" spans="4:7" ht="14.4" x14ac:dyDescent="0.3">
      <c r="D7347" s="262"/>
      <c r="G7347" s="262"/>
    </row>
    <row r="7348" spans="4:7" ht="14.4" x14ac:dyDescent="0.3">
      <c r="D7348" s="262"/>
      <c r="G7348" s="262"/>
    </row>
    <row r="7349" spans="4:7" ht="14.4" x14ac:dyDescent="0.3">
      <c r="D7349" s="262"/>
      <c r="G7349" s="262"/>
    </row>
    <row r="7350" spans="4:7" ht="14.4" x14ac:dyDescent="0.3">
      <c r="D7350" s="262"/>
      <c r="G7350" s="262"/>
    </row>
    <row r="7351" spans="4:7" ht="14.4" x14ac:dyDescent="0.3">
      <c r="D7351" s="262"/>
      <c r="G7351" s="262"/>
    </row>
    <row r="7352" spans="4:7" ht="14.4" x14ac:dyDescent="0.3">
      <c r="D7352" s="262"/>
      <c r="G7352" s="262"/>
    </row>
    <row r="7353" spans="4:7" ht="14.4" x14ac:dyDescent="0.3">
      <c r="D7353" s="262"/>
      <c r="G7353" s="262"/>
    </row>
    <row r="7354" spans="4:7" ht="14.4" x14ac:dyDescent="0.3">
      <c r="D7354" s="262"/>
      <c r="G7354" s="262"/>
    </row>
    <row r="7355" spans="4:7" ht="14.4" x14ac:dyDescent="0.3">
      <c r="D7355" s="262"/>
      <c r="G7355" s="262"/>
    </row>
    <row r="7356" spans="4:7" ht="14.4" x14ac:dyDescent="0.3">
      <c r="D7356" s="262"/>
      <c r="G7356" s="262"/>
    </row>
    <row r="7357" spans="4:7" ht="14.4" x14ac:dyDescent="0.3">
      <c r="D7357" s="262"/>
      <c r="G7357" s="262"/>
    </row>
    <row r="7358" spans="4:7" ht="14.4" x14ac:dyDescent="0.3">
      <c r="D7358" s="262"/>
      <c r="G7358" s="262"/>
    </row>
    <row r="7359" spans="4:7" ht="14.4" x14ac:dyDescent="0.3">
      <c r="D7359" s="262"/>
      <c r="G7359" s="262"/>
    </row>
    <row r="7360" spans="4:7" ht="14.4" x14ac:dyDescent="0.3">
      <c r="D7360" s="262"/>
      <c r="G7360" s="262"/>
    </row>
    <row r="7361" spans="4:7" ht="14.4" x14ac:dyDescent="0.3">
      <c r="D7361" s="262"/>
      <c r="G7361" s="262"/>
    </row>
    <row r="7362" spans="4:7" ht="14.4" x14ac:dyDescent="0.3">
      <c r="D7362" s="262"/>
      <c r="G7362" s="262"/>
    </row>
    <row r="7363" spans="4:7" ht="14.4" x14ac:dyDescent="0.3">
      <c r="D7363" s="262"/>
      <c r="G7363" s="262"/>
    </row>
    <row r="7364" spans="4:7" ht="14.4" x14ac:dyDescent="0.3">
      <c r="D7364" s="262"/>
      <c r="G7364" s="262"/>
    </row>
    <row r="7365" spans="4:7" ht="14.4" x14ac:dyDescent="0.3">
      <c r="D7365" s="262"/>
      <c r="G7365" s="262"/>
    </row>
    <row r="7366" spans="4:7" ht="14.4" x14ac:dyDescent="0.3">
      <c r="D7366" s="262"/>
      <c r="G7366" s="262"/>
    </row>
    <row r="7367" spans="4:7" ht="14.4" x14ac:dyDescent="0.3">
      <c r="D7367" s="262"/>
      <c r="G7367" s="262"/>
    </row>
    <row r="7368" spans="4:7" ht="14.4" x14ac:dyDescent="0.3">
      <c r="D7368" s="262"/>
      <c r="G7368" s="262"/>
    </row>
    <row r="7369" spans="4:7" ht="14.4" x14ac:dyDescent="0.3">
      <c r="D7369" s="262"/>
      <c r="G7369" s="262"/>
    </row>
    <row r="7370" spans="4:7" ht="14.4" x14ac:dyDescent="0.3">
      <c r="D7370" s="262"/>
      <c r="G7370" s="262"/>
    </row>
    <row r="7371" spans="4:7" ht="14.4" x14ac:dyDescent="0.3">
      <c r="D7371" s="262"/>
      <c r="G7371" s="262"/>
    </row>
    <row r="7372" spans="4:7" ht="14.4" x14ac:dyDescent="0.3">
      <c r="D7372" s="262"/>
      <c r="G7372" s="262"/>
    </row>
    <row r="7373" spans="4:7" ht="14.4" x14ac:dyDescent="0.3">
      <c r="D7373" s="262"/>
      <c r="G7373" s="262"/>
    </row>
    <row r="7374" spans="4:7" ht="14.4" x14ac:dyDescent="0.3">
      <c r="D7374" s="262"/>
      <c r="G7374" s="262"/>
    </row>
    <row r="7375" spans="4:7" ht="14.4" x14ac:dyDescent="0.3">
      <c r="D7375" s="262"/>
      <c r="G7375" s="262"/>
    </row>
    <row r="7376" spans="4:7" ht="14.4" x14ac:dyDescent="0.3">
      <c r="D7376" s="262"/>
      <c r="G7376" s="262"/>
    </row>
    <row r="7377" spans="4:7" ht="14.4" x14ac:dyDescent="0.3">
      <c r="D7377" s="262"/>
      <c r="G7377" s="262"/>
    </row>
    <row r="7378" spans="4:7" ht="14.4" x14ac:dyDescent="0.3">
      <c r="D7378" s="262"/>
      <c r="G7378" s="262"/>
    </row>
    <row r="7379" spans="4:7" ht="14.4" x14ac:dyDescent="0.3">
      <c r="D7379" s="262"/>
      <c r="G7379" s="262"/>
    </row>
    <row r="7380" spans="4:7" ht="14.4" x14ac:dyDescent="0.3">
      <c r="D7380" s="262"/>
      <c r="G7380" s="262"/>
    </row>
    <row r="7381" spans="4:7" ht="14.4" x14ac:dyDescent="0.3">
      <c r="D7381" s="262"/>
      <c r="G7381" s="262"/>
    </row>
    <row r="7382" spans="4:7" ht="14.4" x14ac:dyDescent="0.3">
      <c r="D7382" s="262"/>
      <c r="G7382" s="262"/>
    </row>
    <row r="7383" spans="4:7" ht="14.4" x14ac:dyDescent="0.3">
      <c r="D7383" s="262"/>
      <c r="G7383" s="262"/>
    </row>
    <row r="7384" spans="4:7" ht="14.4" x14ac:dyDescent="0.3">
      <c r="D7384" s="262"/>
      <c r="G7384" s="262"/>
    </row>
    <row r="7385" spans="4:7" ht="14.4" x14ac:dyDescent="0.3">
      <c r="D7385" s="262"/>
      <c r="G7385" s="262"/>
    </row>
    <row r="7386" spans="4:7" ht="14.4" x14ac:dyDescent="0.3">
      <c r="D7386" s="262"/>
      <c r="G7386" s="262"/>
    </row>
    <row r="7387" spans="4:7" ht="14.4" x14ac:dyDescent="0.3">
      <c r="D7387" s="262"/>
      <c r="G7387" s="262"/>
    </row>
    <row r="7388" spans="4:7" ht="14.4" x14ac:dyDescent="0.3">
      <c r="D7388" s="262"/>
      <c r="G7388" s="262"/>
    </row>
    <row r="7389" spans="4:7" ht="14.4" x14ac:dyDescent="0.3">
      <c r="D7389" s="262"/>
      <c r="G7389" s="262"/>
    </row>
    <row r="7390" spans="4:7" ht="14.4" x14ac:dyDescent="0.3">
      <c r="D7390" s="262"/>
      <c r="G7390" s="262"/>
    </row>
    <row r="7391" spans="4:7" ht="14.4" x14ac:dyDescent="0.3">
      <c r="D7391" s="262"/>
      <c r="G7391" s="262"/>
    </row>
    <row r="7392" spans="4:7" ht="14.4" x14ac:dyDescent="0.3">
      <c r="D7392" s="262"/>
      <c r="G7392" s="262"/>
    </row>
    <row r="7393" spans="4:7" ht="14.4" x14ac:dyDescent="0.3">
      <c r="D7393" s="262"/>
      <c r="G7393" s="262"/>
    </row>
    <row r="7394" spans="4:7" ht="14.4" x14ac:dyDescent="0.3">
      <c r="D7394" s="262"/>
      <c r="G7394" s="262"/>
    </row>
    <row r="7395" spans="4:7" ht="14.4" x14ac:dyDescent="0.3">
      <c r="D7395" s="262"/>
      <c r="G7395" s="262"/>
    </row>
    <row r="7396" spans="4:7" ht="14.4" x14ac:dyDescent="0.3">
      <c r="D7396" s="262"/>
      <c r="G7396" s="262"/>
    </row>
    <row r="7397" spans="4:7" ht="14.4" x14ac:dyDescent="0.3">
      <c r="D7397" s="262"/>
      <c r="G7397" s="262"/>
    </row>
    <row r="7398" spans="4:7" ht="14.4" x14ac:dyDescent="0.3">
      <c r="D7398" s="262"/>
      <c r="G7398" s="262"/>
    </row>
    <row r="7399" spans="4:7" ht="14.4" x14ac:dyDescent="0.3">
      <c r="D7399" s="262"/>
      <c r="G7399" s="262"/>
    </row>
    <row r="7400" spans="4:7" ht="14.4" x14ac:dyDescent="0.3">
      <c r="D7400" s="262"/>
      <c r="G7400" s="262"/>
    </row>
    <row r="7401" spans="4:7" ht="14.4" x14ac:dyDescent="0.3">
      <c r="D7401" s="262"/>
      <c r="G7401" s="262"/>
    </row>
    <row r="7402" spans="4:7" ht="14.4" x14ac:dyDescent="0.3">
      <c r="D7402" s="262"/>
      <c r="G7402" s="262"/>
    </row>
    <row r="7403" spans="4:7" ht="14.4" x14ac:dyDescent="0.3">
      <c r="D7403" s="262"/>
      <c r="G7403" s="262"/>
    </row>
    <row r="7404" spans="4:7" ht="14.4" x14ac:dyDescent="0.3">
      <c r="D7404" s="262"/>
      <c r="G7404" s="262"/>
    </row>
    <row r="7405" spans="4:7" ht="14.4" x14ac:dyDescent="0.3">
      <c r="D7405" s="262"/>
      <c r="G7405" s="262"/>
    </row>
    <row r="7406" spans="4:7" ht="14.4" x14ac:dyDescent="0.3">
      <c r="D7406" s="262"/>
      <c r="G7406" s="262"/>
    </row>
    <row r="7407" spans="4:7" ht="14.4" x14ac:dyDescent="0.3">
      <c r="D7407" s="262"/>
      <c r="G7407" s="262"/>
    </row>
    <row r="7408" spans="4:7" ht="14.4" x14ac:dyDescent="0.3">
      <c r="D7408" s="262"/>
      <c r="G7408" s="262"/>
    </row>
    <row r="7409" spans="4:7" ht="14.4" x14ac:dyDescent="0.3">
      <c r="D7409" s="262"/>
      <c r="G7409" s="262"/>
    </row>
    <row r="7410" spans="4:7" ht="14.4" x14ac:dyDescent="0.3">
      <c r="D7410" s="262"/>
      <c r="G7410" s="262"/>
    </row>
    <row r="7411" spans="4:7" ht="14.4" x14ac:dyDescent="0.3">
      <c r="D7411" s="262"/>
      <c r="G7411" s="262"/>
    </row>
    <row r="7412" spans="4:7" ht="14.4" x14ac:dyDescent="0.3">
      <c r="D7412" s="262"/>
      <c r="G7412" s="262"/>
    </row>
    <row r="7413" spans="4:7" ht="14.4" x14ac:dyDescent="0.3">
      <c r="D7413" s="262"/>
      <c r="G7413" s="262"/>
    </row>
    <row r="7414" spans="4:7" ht="14.4" x14ac:dyDescent="0.3">
      <c r="D7414" s="262"/>
      <c r="G7414" s="262"/>
    </row>
    <row r="7415" spans="4:7" ht="14.4" x14ac:dyDescent="0.3">
      <c r="D7415" s="262"/>
      <c r="G7415" s="262"/>
    </row>
    <row r="7416" spans="4:7" ht="14.4" x14ac:dyDescent="0.3">
      <c r="D7416" s="262"/>
      <c r="G7416" s="262"/>
    </row>
    <row r="7417" spans="4:7" ht="14.4" x14ac:dyDescent="0.3">
      <c r="D7417" s="262"/>
      <c r="G7417" s="262"/>
    </row>
    <row r="7418" spans="4:7" ht="14.4" x14ac:dyDescent="0.3">
      <c r="D7418" s="262"/>
      <c r="G7418" s="262"/>
    </row>
    <row r="7419" spans="4:7" ht="14.4" x14ac:dyDescent="0.3">
      <c r="D7419" s="262"/>
      <c r="G7419" s="262"/>
    </row>
    <row r="7420" spans="4:7" ht="14.4" x14ac:dyDescent="0.3">
      <c r="D7420" s="262"/>
      <c r="G7420" s="262"/>
    </row>
    <row r="7421" spans="4:7" ht="14.4" x14ac:dyDescent="0.3">
      <c r="D7421" s="262"/>
      <c r="G7421" s="262"/>
    </row>
    <row r="7422" spans="4:7" ht="14.4" x14ac:dyDescent="0.3">
      <c r="D7422" s="262"/>
      <c r="G7422" s="262"/>
    </row>
    <row r="7423" spans="4:7" ht="14.4" x14ac:dyDescent="0.3">
      <c r="D7423" s="262"/>
      <c r="G7423" s="262"/>
    </row>
    <row r="7424" spans="4:7" ht="14.4" x14ac:dyDescent="0.3">
      <c r="D7424" s="262"/>
      <c r="G7424" s="262"/>
    </row>
    <row r="7425" spans="4:7" ht="14.4" x14ac:dyDescent="0.3">
      <c r="D7425" s="262"/>
      <c r="G7425" s="262"/>
    </row>
    <row r="7426" spans="4:7" ht="14.4" x14ac:dyDescent="0.3">
      <c r="D7426" s="262"/>
      <c r="G7426" s="262"/>
    </row>
    <row r="7427" spans="4:7" ht="14.4" x14ac:dyDescent="0.3">
      <c r="D7427" s="262"/>
      <c r="G7427" s="262"/>
    </row>
    <row r="7428" spans="4:7" ht="14.4" x14ac:dyDescent="0.3">
      <c r="D7428" s="262"/>
      <c r="G7428" s="262"/>
    </row>
    <row r="7429" spans="4:7" ht="14.4" x14ac:dyDescent="0.3">
      <c r="D7429" s="262"/>
      <c r="G7429" s="262"/>
    </row>
    <row r="7430" spans="4:7" ht="14.4" x14ac:dyDescent="0.3">
      <c r="D7430" s="262"/>
      <c r="G7430" s="262"/>
    </row>
    <row r="7431" spans="4:7" ht="14.4" x14ac:dyDescent="0.3">
      <c r="D7431" s="262"/>
      <c r="G7431" s="262"/>
    </row>
    <row r="7432" spans="4:7" ht="14.4" x14ac:dyDescent="0.3">
      <c r="D7432" s="262"/>
      <c r="G7432" s="262"/>
    </row>
    <row r="7433" spans="4:7" ht="14.4" x14ac:dyDescent="0.3">
      <c r="D7433" s="262"/>
      <c r="G7433" s="262"/>
    </row>
    <row r="7434" spans="4:7" ht="14.4" x14ac:dyDescent="0.3">
      <c r="D7434" s="262"/>
      <c r="G7434" s="262"/>
    </row>
    <row r="7435" spans="4:7" ht="14.4" x14ac:dyDescent="0.3">
      <c r="D7435" s="262"/>
      <c r="G7435" s="262"/>
    </row>
    <row r="7436" spans="4:7" ht="14.4" x14ac:dyDescent="0.3">
      <c r="D7436" s="262"/>
      <c r="G7436" s="262"/>
    </row>
    <row r="7437" spans="4:7" ht="14.4" x14ac:dyDescent="0.3">
      <c r="D7437" s="262"/>
      <c r="G7437" s="262"/>
    </row>
    <row r="7438" spans="4:7" ht="14.4" x14ac:dyDescent="0.3">
      <c r="D7438" s="262"/>
      <c r="G7438" s="262"/>
    </row>
    <row r="7439" spans="4:7" ht="14.4" x14ac:dyDescent="0.3">
      <c r="D7439" s="262"/>
      <c r="G7439" s="262"/>
    </row>
    <row r="7440" spans="4:7" ht="14.4" x14ac:dyDescent="0.3">
      <c r="D7440" s="262"/>
      <c r="G7440" s="262"/>
    </row>
    <row r="7441" spans="4:7" ht="14.4" x14ac:dyDescent="0.3">
      <c r="D7441" s="262"/>
      <c r="G7441" s="262"/>
    </row>
    <row r="7442" spans="4:7" ht="14.4" x14ac:dyDescent="0.3">
      <c r="D7442" s="262"/>
      <c r="G7442" s="262"/>
    </row>
    <row r="7443" spans="4:7" ht="14.4" x14ac:dyDescent="0.3">
      <c r="D7443" s="262"/>
      <c r="G7443" s="262"/>
    </row>
    <row r="7444" spans="4:7" ht="14.4" x14ac:dyDescent="0.3">
      <c r="D7444" s="262"/>
      <c r="G7444" s="262"/>
    </row>
    <row r="7445" spans="4:7" ht="14.4" x14ac:dyDescent="0.3">
      <c r="D7445" s="262"/>
      <c r="G7445" s="262"/>
    </row>
    <row r="7446" spans="4:7" ht="14.4" x14ac:dyDescent="0.3">
      <c r="D7446" s="262"/>
      <c r="G7446" s="262"/>
    </row>
    <row r="7447" spans="4:7" ht="14.4" x14ac:dyDescent="0.3">
      <c r="D7447" s="262"/>
      <c r="G7447" s="262"/>
    </row>
    <row r="7448" spans="4:7" ht="14.4" x14ac:dyDescent="0.3">
      <c r="D7448" s="262"/>
      <c r="G7448" s="262"/>
    </row>
    <row r="7449" spans="4:7" ht="14.4" x14ac:dyDescent="0.3">
      <c r="D7449" s="262"/>
      <c r="G7449" s="262"/>
    </row>
    <row r="7450" spans="4:7" ht="14.4" x14ac:dyDescent="0.3">
      <c r="D7450" s="262"/>
      <c r="G7450" s="262"/>
    </row>
    <row r="7451" spans="4:7" ht="14.4" x14ac:dyDescent="0.3">
      <c r="D7451" s="262"/>
      <c r="G7451" s="262"/>
    </row>
    <row r="7452" spans="4:7" ht="14.4" x14ac:dyDescent="0.3">
      <c r="D7452" s="262"/>
      <c r="G7452" s="262"/>
    </row>
    <row r="7453" spans="4:7" ht="14.4" x14ac:dyDescent="0.3">
      <c r="D7453" s="262"/>
      <c r="G7453" s="262"/>
    </row>
    <row r="7454" spans="4:7" ht="14.4" x14ac:dyDescent="0.3">
      <c r="D7454" s="262"/>
      <c r="G7454" s="262"/>
    </row>
    <row r="7455" spans="4:7" ht="14.4" x14ac:dyDescent="0.3">
      <c r="D7455" s="262"/>
      <c r="G7455" s="262"/>
    </row>
    <row r="7456" spans="4:7" ht="14.4" x14ac:dyDescent="0.3">
      <c r="D7456" s="262"/>
      <c r="G7456" s="262"/>
    </row>
    <row r="7457" spans="4:7" ht="14.4" x14ac:dyDescent="0.3">
      <c r="D7457" s="262"/>
      <c r="G7457" s="262"/>
    </row>
    <row r="7458" spans="4:7" ht="14.4" x14ac:dyDescent="0.3">
      <c r="D7458" s="262"/>
      <c r="G7458" s="262"/>
    </row>
    <row r="7459" spans="4:7" ht="14.4" x14ac:dyDescent="0.3">
      <c r="D7459" s="262"/>
      <c r="G7459" s="262"/>
    </row>
    <row r="7460" spans="4:7" ht="14.4" x14ac:dyDescent="0.3">
      <c r="D7460" s="262"/>
      <c r="G7460" s="262"/>
    </row>
    <row r="7461" spans="4:7" ht="14.4" x14ac:dyDescent="0.3">
      <c r="D7461" s="262"/>
      <c r="G7461" s="262"/>
    </row>
    <row r="7462" spans="4:7" ht="14.4" x14ac:dyDescent="0.3">
      <c r="D7462" s="262"/>
      <c r="G7462" s="262"/>
    </row>
    <row r="7463" spans="4:7" ht="14.4" x14ac:dyDescent="0.3">
      <c r="D7463" s="262"/>
      <c r="G7463" s="262"/>
    </row>
    <row r="7464" spans="4:7" ht="14.4" x14ac:dyDescent="0.3">
      <c r="D7464" s="262"/>
      <c r="G7464" s="262"/>
    </row>
    <row r="7465" spans="4:7" ht="14.4" x14ac:dyDescent="0.3">
      <c r="D7465" s="262"/>
      <c r="G7465" s="262"/>
    </row>
    <row r="7466" spans="4:7" ht="14.4" x14ac:dyDescent="0.3">
      <c r="D7466" s="262"/>
      <c r="G7466" s="262"/>
    </row>
    <row r="7467" spans="4:7" ht="14.4" x14ac:dyDescent="0.3">
      <c r="D7467" s="262"/>
      <c r="G7467" s="262"/>
    </row>
    <row r="7468" spans="4:7" ht="14.4" x14ac:dyDescent="0.3">
      <c r="D7468" s="262"/>
      <c r="G7468" s="262"/>
    </row>
    <row r="7469" spans="4:7" ht="14.4" x14ac:dyDescent="0.3">
      <c r="D7469" s="262"/>
      <c r="G7469" s="262"/>
    </row>
    <row r="7470" spans="4:7" ht="14.4" x14ac:dyDescent="0.3">
      <c r="D7470" s="262"/>
      <c r="G7470" s="262"/>
    </row>
    <row r="7471" spans="4:7" ht="14.4" x14ac:dyDescent="0.3">
      <c r="D7471" s="262"/>
      <c r="G7471" s="262"/>
    </row>
    <row r="7472" spans="4:7" ht="14.4" x14ac:dyDescent="0.3">
      <c r="D7472" s="262"/>
      <c r="G7472" s="262"/>
    </row>
    <row r="7473" spans="4:7" ht="14.4" x14ac:dyDescent="0.3">
      <c r="D7473" s="262"/>
      <c r="G7473" s="262"/>
    </row>
    <row r="7474" spans="4:7" ht="14.4" x14ac:dyDescent="0.3">
      <c r="D7474" s="262"/>
      <c r="G7474" s="262"/>
    </row>
    <row r="7475" spans="4:7" ht="14.4" x14ac:dyDescent="0.3">
      <c r="D7475" s="262"/>
      <c r="G7475" s="262"/>
    </row>
    <row r="7476" spans="4:7" ht="14.4" x14ac:dyDescent="0.3">
      <c r="D7476" s="262"/>
      <c r="G7476" s="262"/>
    </row>
    <row r="7477" spans="4:7" ht="14.4" x14ac:dyDescent="0.3">
      <c r="D7477" s="262"/>
      <c r="G7477" s="262"/>
    </row>
    <row r="7478" spans="4:7" ht="14.4" x14ac:dyDescent="0.3">
      <c r="D7478" s="262"/>
      <c r="G7478" s="262"/>
    </row>
    <row r="7479" spans="4:7" ht="14.4" x14ac:dyDescent="0.3">
      <c r="D7479" s="262"/>
      <c r="G7479" s="262"/>
    </row>
    <row r="7480" spans="4:7" ht="14.4" x14ac:dyDescent="0.3">
      <c r="D7480" s="262"/>
      <c r="G7480" s="262"/>
    </row>
    <row r="7481" spans="4:7" ht="14.4" x14ac:dyDescent="0.3">
      <c r="D7481" s="262"/>
      <c r="G7481" s="262"/>
    </row>
    <row r="7482" spans="4:7" ht="14.4" x14ac:dyDescent="0.3">
      <c r="D7482" s="262"/>
      <c r="G7482" s="262"/>
    </row>
    <row r="7483" spans="4:7" ht="14.4" x14ac:dyDescent="0.3">
      <c r="D7483" s="262"/>
      <c r="G7483" s="262"/>
    </row>
    <row r="7484" spans="4:7" ht="14.4" x14ac:dyDescent="0.3">
      <c r="D7484" s="262"/>
      <c r="G7484" s="262"/>
    </row>
    <row r="7485" spans="4:7" ht="14.4" x14ac:dyDescent="0.3">
      <c r="D7485" s="262"/>
      <c r="G7485" s="262"/>
    </row>
    <row r="7486" spans="4:7" ht="14.4" x14ac:dyDescent="0.3">
      <c r="D7486" s="262"/>
      <c r="G7486" s="262"/>
    </row>
    <row r="7487" spans="4:7" ht="14.4" x14ac:dyDescent="0.3">
      <c r="D7487" s="262"/>
      <c r="G7487" s="262"/>
    </row>
    <row r="7488" spans="4:7" ht="14.4" x14ac:dyDescent="0.3">
      <c r="D7488" s="262"/>
      <c r="G7488" s="262"/>
    </row>
    <row r="7489" spans="4:7" ht="14.4" x14ac:dyDescent="0.3">
      <c r="D7489" s="262"/>
      <c r="G7489" s="262"/>
    </row>
    <row r="7490" spans="4:7" ht="14.4" x14ac:dyDescent="0.3">
      <c r="D7490" s="262"/>
      <c r="G7490" s="262"/>
    </row>
    <row r="7491" spans="4:7" ht="14.4" x14ac:dyDescent="0.3">
      <c r="D7491" s="262"/>
      <c r="G7491" s="262"/>
    </row>
    <row r="7492" spans="4:7" ht="14.4" x14ac:dyDescent="0.3">
      <c r="D7492" s="262"/>
      <c r="G7492" s="262"/>
    </row>
    <row r="7493" spans="4:7" ht="14.4" x14ac:dyDescent="0.3">
      <c r="D7493" s="262"/>
      <c r="G7493" s="262"/>
    </row>
    <row r="7494" spans="4:7" ht="14.4" x14ac:dyDescent="0.3">
      <c r="D7494" s="262"/>
      <c r="G7494" s="262"/>
    </row>
    <row r="7495" spans="4:7" ht="14.4" x14ac:dyDescent="0.3">
      <c r="D7495" s="262"/>
      <c r="G7495" s="262"/>
    </row>
    <row r="7496" spans="4:7" ht="14.4" x14ac:dyDescent="0.3">
      <c r="D7496" s="262"/>
      <c r="G7496" s="262"/>
    </row>
    <row r="7497" spans="4:7" ht="14.4" x14ac:dyDescent="0.3">
      <c r="D7497" s="262"/>
      <c r="G7497" s="262"/>
    </row>
    <row r="7498" spans="4:7" ht="14.4" x14ac:dyDescent="0.3">
      <c r="D7498" s="262"/>
      <c r="G7498" s="262"/>
    </row>
    <row r="7499" spans="4:7" ht="14.4" x14ac:dyDescent="0.3">
      <c r="D7499" s="262"/>
      <c r="G7499" s="262"/>
    </row>
    <row r="7500" spans="4:7" ht="14.4" x14ac:dyDescent="0.3">
      <c r="D7500" s="262"/>
      <c r="G7500" s="262"/>
    </row>
    <row r="7501" spans="4:7" ht="14.4" x14ac:dyDescent="0.3">
      <c r="D7501" s="262"/>
      <c r="G7501" s="262"/>
    </row>
    <row r="7502" spans="4:7" ht="14.4" x14ac:dyDescent="0.3">
      <c r="D7502" s="262"/>
      <c r="G7502" s="262"/>
    </row>
    <row r="7503" spans="4:7" ht="14.4" x14ac:dyDescent="0.3">
      <c r="D7503" s="262"/>
      <c r="G7503" s="262"/>
    </row>
    <row r="7504" spans="4:7" ht="14.4" x14ac:dyDescent="0.3">
      <c r="D7504" s="262"/>
      <c r="G7504" s="262"/>
    </row>
    <row r="7505" spans="4:7" ht="14.4" x14ac:dyDescent="0.3">
      <c r="D7505" s="262"/>
      <c r="G7505" s="262"/>
    </row>
    <row r="7506" spans="4:7" ht="14.4" x14ac:dyDescent="0.3">
      <c r="D7506" s="262"/>
      <c r="G7506" s="262"/>
    </row>
    <row r="7507" spans="4:7" ht="14.4" x14ac:dyDescent="0.3">
      <c r="D7507" s="262"/>
      <c r="G7507" s="262"/>
    </row>
    <row r="7508" spans="4:7" ht="14.4" x14ac:dyDescent="0.3">
      <c r="D7508" s="262"/>
      <c r="G7508" s="262"/>
    </row>
    <row r="7509" spans="4:7" ht="14.4" x14ac:dyDescent="0.3">
      <c r="D7509" s="262"/>
      <c r="G7509" s="262"/>
    </row>
    <row r="7510" spans="4:7" ht="14.4" x14ac:dyDescent="0.3">
      <c r="D7510" s="262"/>
      <c r="G7510" s="262"/>
    </row>
    <row r="7511" spans="4:7" ht="14.4" x14ac:dyDescent="0.3">
      <c r="D7511" s="262"/>
      <c r="G7511" s="262"/>
    </row>
    <row r="7512" spans="4:7" ht="14.4" x14ac:dyDescent="0.3">
      <c r="D7512" s="262"/>
      <c r="G7512" s="262"/>
    </row>
    <row r="7513" spans="4:7" ht="14.4" x14ac:dyDescent="0.3">
      <c r="D7513" s="262"/>
      <c r="G7513" s="262"/>
    </row>
    <row r="7514" spans="4:7" ht="14.4" x14ac:dyDescent="0.3">
      <c r="D7514" s="262"/>
      <c r="G7514" s="262"/>
    </row>
    <row r="7515" spans="4:7" ht="14.4" x14ac:dyDescent="0.3">
      <c r="D7515" s="262"/>
      <c r="G7515" s="262"/>
    </row>
    <row r="7516" spans="4:7" ht="14.4" x14ac:dyDescent="0.3">
      <c r="D7516" s="262"/>
      <c r="G7516" s="262"/>
    </row>
    <row r="7517" spans="4:7" ht="14.4" x14ac:dyDescent="0.3">
      <c r="D7517" s="262"/>
      <c r="G7517" s="262"/>
    </row>
    <row r="7518" spans="4:7" ht="14.4" x14ac:dyDescent="0.3">
      <c r="D7518" s="262"/>
      <c r="G7518" s="262"/>
    </row>
    <row r="7519" spans="4:7" ht="14.4" x14ac:dyDescent="0.3">
      <c r="D7519" s="262"/>
      <c r="G7519" s="262"/>
    </row>
    <row r="7520" spans="4:7" ht="14.4" x14ac:dyDescent="0.3">
      <c r="D7520" s="262"/>
      <c r="G7520" s="262"/>
    </row>
    <row r="7521" spans="4:7" ht="14.4" x14ac:dyDescent="0.3">
      <c r="D7521" s="262"/>
      <c r="G7521" s="262"/>
    </row>
    <row r="7522" spans="4:7" ht="14.4" x14ac:dyDescent="0.3">
      <c r="D7522" s="262"/>
      <c r="G7522" s="262"/>
    </row>
    <row r="7523" spans="4:7" ht="14.4" x14ac:dyDescent="0.3">
      <c r="D7523" s="262"/>
      <c r="G7523" s="262"/>
    </row>
    <row r="7524" spans="4:7" ht="14.4" x14ac:dyDescent="0.3">
      <c r="D7524" s="262"/>
      <c r="G7524" s="262"/>
    </row>
    <row r="7525" spans="4:7" ht="14.4" x14ac:dyDescent="0.3">
      <c r="D7525" s="262"/>
      <c r="G7525" s="262"/>
    </row>
    <row r="7526" spans="4:7" ht="14.4" x14ac:dyDescent="0.3">
      <c r="D7526" s="262"/>
      <c r="G7526" s="262"/>
    </row>
    <row r="7527" spans="4:7" ht="14.4" x14ac:dyDescent="0.3">
      <c r="D7527" s="262"/>
      <c r="G7527" s="262"/>
    </row>
    <row r="7528" spans="4:7" ht="14.4" x14ac:dyDescent="0.3">
      <c r="D7528" s="262"/>
      <c r="G7528" s="262"/>
    </row>
    <row r="7529" spans="4:7" ht="14.4" x14ac:dyDescent="0.3">
      <c r="D7529" s="262"/>
      <c r="G7529" s="262"/>
    </row>
    <row r="7530" spans="4:7" ht="14.4" x14ac:dyDescent="0.3">
      <c r="D7530" s="262"/>
      <c r="G7530" s="262"/>
    </row>
    <row r="7531" spans="4:7" ht="14.4" x14ac:dyDescent="0.3">
      <c r="D7531" s="262"/>
      <c r="G7531" s="262"/>
    </row>
    <row r="7532" spans="4:7" ht="14.4" x14ac:dyDescent="0.3">
      <c r="D7532" s="262"/>
      <c r="G7532" s="262"/>
    </row>
    <row r="7533" spans="4:7" ht="14.4" x14ac:dyDescent="0.3">
      <c r="D7533" s="262"/>
      <c r="G7533" s="262"/>
    </row>
    <row r="7534" spans="4:7" ht="14.4" x14ac:dyDescent="0.3">
      <c r="D7534" s="262"/>
      <c r="G7534" s="262"/>
    </row>
    <row r="7535" spans="4:7" ht="14.4" x14ac:dyDescent="0.3">
      <c r="D7535" s="262"/>
      <c r="G7535" s="262"/>
    </row>
    <row r="7536" spans="4:7" ht="14.4" x14ac:dyDescent="0.3">
      <c r="D7536" s="262"/>
      <c r="G7536" s="262"/>
    </row>
    <row r="7537" spans="4:7" ht="14.4" x14ac:dyDescent="0.3">
      <c r="D7537" s="262"/>
      <c r="G7537" s="262"/>
    </row>
    <row r="7538" spans="4:7" ht="14.4" x14ac:dyDescent="0.3">
      <c r="D7538" s="262"/>
      <c r="G7538" s="262"/>
    </row>
    <row r="7539" spans="4:7" ht="14.4" x14ac:dyDescent="0.3">
      <c r="D7539" s="262"/>
      <c r="G7539" s="262"/>
    </row>
    <row r="7540" spans="4:7" ht="14.4" x14ac:dyDescent="0.3">
      <c r="D7540" s="262"/>
      <c r="G7540" s="262"/>
    </row>
    <row r="7541" spans="4:7" ht="14.4" x14ac:dyDescent="0.3">
      <c r="D7541" s="262"/>
      <c r="G7541" s="262"/>
    </row>
    <row r="7542" spans="4:7" ht="14.4" x14ac:dyDescent="0.3">
      <c r="D7542" s="262"/>
      <c r="G7542" s="262"/>
    </row>
    <row r="7543" spans="4:7" ht="14.4" x14ac:dyDescent="0.3">
      <c r="D7543" s="262"/>
      <c r="G7543" s="262"/>
    </row>
    <row r="7544" spans="4:7" ht="14.4" x14ac:dyDescent="0.3">
      <c r="D7544" s="262"/>
      <c r="G7544" s="262"/>
    </row>
    <row r="7545" spans="4:7" ht="14.4" x14ac:dyDescent="0.3">
      <c r="D7545" s="262"/>
      <c r="G7545" s="262"/>
    </row>
    <row r="7546" spans="4:7" ht="14.4" x14ac:dyDescent="0.3">
      <c r="D7546" s="262"/>
      <c r="G7546" s="262"/>
    </row>
    <row r="7547" spans="4:7" ht="14.4" x14ac:dyDescent="0.3">
      <c r="D7547" s="262"/>
      <c r="G7547" s="262"/>
    </row>
    <row r="7548" spans="4:7" ht="14.4" x14ac:dyDescent="0.3">
      <c r="D7548" s="262"/>
      <c r="G7548" s="262"/>
    </row>
    <row r="7549" spans="4:7" ht="14.4" x14ac:dyDescent="0.3">
      <c r="D7549" s="262"/>
      <c r="G7549" s="262"/>
    </row>
    <row r="7550" spans="4:7" ht="14.4" x14ac:dyDescent="0.3">
      <c r="D7550" s="262"/>
      <c r="G7550" s="262"/>
    </row>
    <row r="7551" spans="4:7" ht="14.4" x14ac:dyDescent="0.3">
      <c r="D7551" s="262"/>
      <c r="G7551" s="262"/>
    </row>
    <row r="7552" spans="4:7" ht="14.4" x14ac:dyDescent="0.3">
      <c r="D7552" s="262"/>
      <c r="G7552" s="262"/>
    </row>
    <row r="7553" spans="4:7" ht="14.4" x14ac:dyDescent="0.3">
      <c r="D7553" s="262"/>
      <c r="G7553" s="262"/>
    </row>
    <row r="7554" spans="4:7" ht="14.4" x14ac:dyDescent="0.3">
      <c r="D7554" s="262"/>
      <c r="G7554" s="262"/>
    </row>
    <row r="7555" spans="4:7" ht="14.4" x14ac:dyDescent="0.3">
      <c r="D7555" s="262"/>
      <c r="G7555" s="262"/>
    </row>
    <row r="7556" spans="4:7" ht="14.4" x14ac:dyDescent="0.3">
      <c r="D7556" s="262"/>
      <c r="G7556" s="262"/>
    </row>
    <row r="7557" spans="4:7" ht="14.4" x14ac:dyDescent="0.3">
      <c r="D7557" s="262"/>
      <c r="G7557" s="262"/>
    </row>
    <row r="7558" spans="4:7" ht="14.4" x14ac:dyDescent="0.3">
      <c r="D7558" s="262"/>
      <c r="G7558" s="262"/>
    </row>
    <row r="7559" spans="4:7" ht="14.4" x14ac:dyDescent="0.3">
      <c r="D7559" s="262"/>
      <c r="G7559" s="262"/>
    </row>
    <row r="7560" spans="4:7" ht="14.4" x14ac:dyDescent="0.3">
      <c r="D7560" s="262"/>
      <c r="G7560" s="262"/>
    </row>
    <row r="7561" spans="4:7" ht="14.4" x14ac:dyDescent="0.3">
      <c r="D7561" s="262"/>
      <c r="G7561" s="262"/>
    </row>
    <row r="7562" spans="4:7" ht="14.4" x14ac:dyDescent="0.3">
      <c r="D7562" s="262"/>
      <c r="G7562" s="262"/>
    </row>
    <row r="7563" spans="4:7" ht="14.4" x14ac:dyDescent="0.3">
      <c r="D7563" s="262"/>
      <c r="G7563" s="262"/>
    </row>
    <row r="7564" spans="4:7" ht="14.4" x14ac:dyDescent="0.3">
      <c r="D7564" s="262"/>
      <c r="G7564" s="262"/>
    </row>
    <row r="7565" spans="4:7" ht="14.4" x14ac:dyDescent="0.3">
      <c r="D7565" s="262"/>
      <c r="G7565" s="262"/>
    </row>
    <row r="7566" spans="4:7" ht="14.4" x14ac:dyDescent="0.3">
      <c r="D7566" s="262"/>
      <c r="G7566" s="262"/>
    </row>
    <row r="7567" spans="4:7" ht="14.4" x14ac:dyDescent="0.3">
      <c r="D7567" s="262"/>
      <c r="G7567" s="262"/>
    </row>
    <row r="7568" spans="4:7" ht="14.4" x14ac:dyDescent="0.3">
      <c r="D7568" s="262"/>
      <c r="G7568" s="262"/>
    </row>
    <row r="7569" spans="4:7" ht="14.4" x14ac:dyDescent="0.3">
      <c r="D7569" s="262"/>
      <c r="G7569" s="262"/>
    </row>
    <row r="7570" spans="4:7" ht="14.4" x14ac:dyDescent="0.3">
      <c r="D7570" s="262"/>
      <c r="G7570" s="262"/>
    </row>
    <row r="7571" spans="4:7" ht="14.4" x14ac:dyDescent="0.3">
      <c r="D7571" s="262"/>
      <c r="G7571" s="262"/>
    </row>
    <row r="7572" spans="4:7" ht="14.4" x14ac:dyDescent="0.3">
      <c r="D7572" s="262"/>
      <c r="G7572" s="262"/>
    </row>
    <row r="7573" spans="4:7" ht="14.4" x14ac:dyDescent="0.3">
      <c r="D7573" s="262"/>
      <c r="G7573" s="262"/>
    </row>
    <row r="7574" spans="4:7" ht="14.4" x14ac:dyDescent="0.3">
      <c r="D7574" s="262"/>
      <c r="G7574" s="262"/>
    </row>
    <row r="7575" spans="4:7" ht="14.4" x14ac:dyDescent="0.3">
      <c r="D7575" s="262"/>
      <c r="G7575" s="262"/>
    </row>
    <row r="7576" spans="4:7" ht="14.4" x14ac:dyDescent="0.3">
      <c r="D7576" s="262"/>
      <c r="G7576" s="262"/>
    </row>
    <row r="7577" spans="4:7" ht="14.4" x14ac:dyDescent="0.3">
      <c r="D7577" s="262"/>
      <c r="G7577" s="262"/>
    </row>
    <row r="7578" spans="4:7" ht="14.4" x14ac:dyDescent="0.3">
      <c r="D7578" s="262"/>
      <c r="G7578" s="262"/>
    </row>
    <row r="7579" spans="4:7" ht="14.4" x14ac:dyDescent="0.3">
      <c r="D7579" s="262"/>
      <c r="G7579" s="262"/>
    </row>
    <row r="7580" spans="4:7" ht="14.4" x14ac:dyDescent="0.3">
      <c r="D7580" s="262"/>
      <c r="G7580" s="262"/>
    </row>
    <row r="7581" spans="4:7" ht="14.4" x14ac:dyDescent="0.3">
      <c r="D7581" s="262"/>
      <c r="G7581" s="262"/>
    </row>
    <row r="7582" spans="4:7" ht="14.4" x14ac:dyDescent="0.3">
      <c r="D7582" s="262"/>
      <c r="G7582" s="262"/>
    </row>
    <row r="7583" spans="4:7" ht="14.4" x14ac:dyDescent="0.3">
      <c r="D7583" s="262"/>
      <c r="G7583" s="262"/>
    </row>
    <row r="7584" spans="4:7" ht="14.4" x14ac:dyDescent="0.3">
      <c r="D7584" s="262"/>
      <c r="G7584" s="262"/>
    </row>
    <row r="7585" spans="4:7" ht="14.4" x14ac:dyDescent="0.3">
      <c r="D7585" s="262"/>
      <c r="G7585" s="262"/>
    </row>
    <row r="7586" spans="4:7" ht="14.4" x14ac:dyDescent="0.3">
      <c r="D7586" s="262"/>
      <c r="G7586" s="262"/>
    </row>
    <row r="7587" spans="4:7" ht="14.4" x14ac:dyDescent="0.3">
      <c r="D7587" s="262"/>
      <c r="G7587" s="262"/>
    </row>
    <row r="7588" spans="4:7" ht="14.4" x14ac:dyDescent="0.3">
      <c r="D7588" s="262"/>
      <c r="G7588" s="262"/>
    </row>
    <row r="7589" spans="4:7" ht="14.4" x14ac:dyDescent="0.3">
      <c r="D7589" s="262"/>
      <c r="G7589" s="262"/>
    </row>
    <row r="7590" spans="4:7" ht="14.4" x14ac:dyDescent="0.3">
      <c r="D7590" s="262"/>
      <c r="G7590" s="262"/>
    </row>
    <row r="7591" spans="4:7" ht="14.4" x14ac:dyDescent="0.3">
      <c r="D7591" s="262"/>
      <c r="G7591" s="262"/>
    </row>
    <row r="7592" spans="4:7" ht="14.4" x14ac:dyDescent="0.3">
      <c r="D7592" s="262"/>
      <c r="G7592" s="262"/>
    </row>
    <row r="7593" spans="4:7" ht="14.4" x14ac:dyDescent="0.3">
      <c r="D7593" s="262"/>
      <c r="G7593" s="262"/>
    </row>
    <row r="7594" spans="4:7" ht="14.4" x14ac:dyDescent="0.3">
      <c r="D7594" s="262"/>
      <c r="G7594" s="262"/>
    </row>
    <row r="7595" spans="4:7" ht="14.4" x14ac:dyDescent="0.3">
      <c r="D7595" s="262"/>
      <c r="G7595" s="262"/>
    </row>
    <row r="7596" spans="4:7" ht="14.4" x14ac:dyDescent="0.3">
      <c r="D7596" s="262"/>
      <c r="G7596" s="262"/>
    </row>
    <row r="7597" spans="4:7" ht="14.4" x14ac:dyDescent="0.3">
      <c r="D7597" s="262"/>
      <c r="G7597" s="262"/>
    </row>
    <row r="7598" spans="4:7" ht="14.4" x14ac:dyDescent="0.3">
      <c r="D7598" s="262"/>
      <c r="G7598" s="262"/>
    </row>
    <row r="7599" spans="4:7" ht="14.4" x14ac:dyDescent="0.3">
      <c r="D7599" s="262"/>
      <c r="G7599" s="262"/>
    </row>
    <row r="7600" spans="4:7" ht="14.4" x14ac:dyDescent="0.3">
      <c r="D7600" s="262"/>
      <c r="G7600" s="262"/>
    </row>
    <row r="7601" spans="4:7" ht="14.4" x14ac:dyDescent="0.3">
      <c r="D7601" s="262"/>
      <c r="G7601" s="262"/>
    </row>
    <row r="7602" spans="4:7" ht="14.4" x14ac:dyDescent="0.3">
      <c r="D7602" s="262"/>
      <c r="G7602" s="262"/>
    </row>
    <row r="7603" spans="4:7" ht="14.4" x14ac:dyDescent="0.3">
      <c r="D7603" s="262"/>
      <c r="G7603" s="262"/>
    </row>
    <row r="7604" spans="4:7" ht="14.4" x14ac:dyDescent="0.3">
      <c r="D7604" s="262"/>
      <c r="G7604" s="262"/>
    </row>
    <row r="7605" spans="4:7" ht="14.4" x14ac:dyDescent="0.3">
      <c r="D7605" s="262"/>
      <c r="G7605" s="262"/>
    </row>
    <row r="7606" spans="4:7" ht="14.4" x14ac:dyDescent="0.3">
      <c r="D7606" s="262"/>
      <c r="G7606" s="262"/>
    </row>
    <row r="7607" spans="4:7" ht="14.4" x14ac:dyDescent="0.3">
      <c r="D7607" s="262"/>
      <c r="G7607" s="262"/>
    </row>
    <row r="7608" spans="4:7" ht="14.4" x14ac:dyDescent="0.3">
      <c r="D7608" s="262"/>
      <c r="G7608" s="262"/>
    </row>
    <row r="7609" spans="4:7" ht="14.4" x14ac:dyDescent="0.3">
      <c r="D7609" s="262"/>
      <c r="G7609" s="262"/>
    </row>
    <row r="7610" spans="4:7" ht="14.4" x14ac:dyDescent="0.3">
      <c r="D7610" s="262"/>
      <c r="G7610" s="262"/>
    </row>
    <row r="7611" spans="4:7" ht="14.4" x14ac:dyDescent="0.3">
      <c r="D7611" s="262"/>
      <c r="G7611" s="262"/>
    </row>
    <row r="7612" spans="4:7" ht="14.4" x14ac:dyDescent="0.3">
      <c r="D7612" s="262"/>
      <c r="G7612" s="262"/>
    </row>
    <row r="7613" spans="4:7" ht="14.4" x14ac:dyDescent="0.3">
      <c r="D7613" s="262"/>
      <c r="G7613" s="262"/>
    </row>
    <row r="7614" spans="4:7" ht="14.4" x14ac:dyDescent="0.3">
      <c r="D7614" s="262"/>
      <c r="G7614" s="262"/>
    </row>
    <row r="7615" spans="4:7" ht="14.4" x14ac:dyDescent="0.3">
      <c r="D7615" s="262"/>
      <c r="G7615" s="262"/>
    </row>
    <row r="7616" spans="4:7" ht="14.4" x14ac:dyDescent="0.3">
      <c r="D7616" s="262"/>
      <c r="G7616" s="262"/>
    </row>
    <row r="7617" spans="4:7" ht="14.4" x14ac:dyDescent="0.3">
      <c r="D7617" s="262"/>
      <c r="G7617" s="262"/>
    </row>
    <row r="7618" spans="4:7" ht="14.4" x14ac:dyDescent="0.3">
      <c r="D7618" s="262"/>
      <c r="G7618" s="262"/>
    </row>
    <row r="7619" spans="4:7" ht="14.4" x14ac:dyDescent="0.3">
      <c r="D7619" s="262"/>
      <c r="G7619" s="262"/>
    </row>
    <row r="7620" spans="4:7" ht="14.4" x14ac:dyDescent="0.3">
      <c r="D7620" s="262"/>
      <c r="G7620" s="262"/>
    </row>
    <row r="7621" spans="4:7" ht="14.4" x14ac:dyDescent="0.3">
      <c r="D7621" s="262"/>
      <c r="G7621" s="262"/>
    </row>
    <row r="7622" spans="4:7" ht="14.4" x14ac:dyDescent="0.3">
      <c r="D7622" s="262"/>
      <c r="G7622" s="262"/>
    </row>
    <row r="7623" spans="4:7" ht="14.4" x14ac:dyDescent="0.3">
      <c r="D7623" s="262"/>
      <c r="G7623" s="262"/>
    </row>
    <row r="7624" spans="4:7" ht="14.4" x14ac:dyDescent="0.3">
      <c r="D7624" s="262"/>
      <c r="G7624" s="262"/>
    </row>
    <row r="7625" spans="4:7" ht="14.4" x14ac:dyDescent="0.3">
      <c r="D7625" s="262"/>
      <c r="G7625" s="262"/>
    </row>
    <row r="7626" spans="4:7" ht="14.4" x14ac:dyDescent="0.3">
      <c r="D7626" s="262"/>
      <c r="G7626" s="262"/>
    </row>
    <row r="7627" spans="4:7" ht="14.4" x14ac:dyDescent="0.3">
      <c r="D7627" s="262"/>
      <c r="G7627" s="262"/>
    </row>
    <row r="7628" spans="4:7" ht="14.4" x14ac:dyDescent="0.3">
      <c r="D7628" s="262"/>
      <c r="G7628" s="262"/>
    </row>
    <row r="7629" spans="4:7" ht="14.4" x14ac:dyDescent="0.3">
      <c r="D7629" s="262"/>
      <c r="G7629" s="262"/>
    </row>
    <row r="7630" spans="4:7" ht="14.4" x14ac:dyDescent="0.3">
      <c r="D7630" s="262"/>
      <c r="G7630" s="262"/>
    </row>
    <row r="7631" spans="4:7" ht="14.4" x14ac:dyDescent="0.3">
      <c r="D7631" s="262"/>
      <c r="G7631" s="262"/>
    </row>
    <row r="7632" spans="4:7" ht="14.4" x14ac:dyDescent="0.3">
      <c r="D7632" s="262"/>
      <c r="G7632" s="262"/>
    </row>
    <row r="7633" spans="4:7" ht="14.4" x14ac:dyDescent="0.3">
      <c r="D7633" s="262"/>
      <c r="G7633" s="262"/>
    </row>
    <row r="7634" spans="4:7" ht="14.4" x14ac:dyDescent="0.3">
      <c r="D7634" s="262"/>
      <c r="G7634" s="262"/>
    </row>
    <row r="7635" spans="4:7" ht="14.4" x14ac:dyDescent="0.3">
      <c r="D7635" s="262"/>
      <c r="G7635" s="262"/>
    </row>
    <row r="7636" spans="4:7" ht="14.4" x14ac:dyDescent="0.3">
      <c r="D7636" s="262"/>
      <c r="G7636" s="262"/>
    </row>
    <row r="7637" spans="4:7" ht="14.4" x14ac:dyDescent="0.3">
      <c r="D7637" s="262"/>
      <c r="G7637" s="262"/>
    </row>
    <row r="7638" spans="4:7" ht="14.4" x14ac:dyDescent="0.3">
      <c r="D7638" s="262"/>
      <c r="G7638" s="262"/>
    </row>
    <row r="7639" spans="4:7" ht="14.4" x14ac:dyDescent="0.3">
      <c r="D7639" s="262"/>
      <c r="G7639" s="262"/>
    </row>
    <row r="7640" spans="4:7" ht="14.4" x14ac:dyDescent="0.3">
      <c r="D7640" s="262"/>
      <c r="G7640" s="262"/>
    </row>
    <row r="7641" spans="4:7" ht="14.4" x14ac:dyDescent="0.3">
      <c r="D7641" s="262"/>
      <c r="G7641" s="262"/>
    </row>
    <row r="7642" spans="4:7" ht="14.4" x14ac:dyDescent="0.3">
      <c r="D7642" s="262"/>
      <c r="G7642" s="262"/>
    </row>
    <row r="7643" spans="4:7" ht="14.4" x14ac:dyDescent="0.3">
      <c r="D7643" s="262"/>
      <c r="G7643" s="262"/>
    </row>
    <row r="7644" spans="4:7" ht="14.4" x14ac:dyDescent="0.3">
      <c r="D7644" s="262"/>
      <c r="G7644" s="262"/>
    </row>
    <row r="7645" spans="4:7" ht="14.4" x14ac:dyDescent="0.3">
      <c r="D7645" s="262"/>
      <c r="G7645" s="262"/>
    </row>
    <row r="7646" spans="4:7" ht="14.4" x14ac:dyDescent="0.3">
      <c r="D7646" s="262"/>
      <c r="G7646" s="262"/>
    </row>
    <row r="7647" spans="4:7" ht="14.4" x14ac:dyDescent="0.3">
      <c r="D7647" s="262"/>
      <c r="G7647" s="262"/>
    </row>
    <row r="7648" spans="4:7" ht="14.4" x14ac:dyDescent="0.3">
      <c r="D7648" s="262"/>
      <c r="G7648" s="262"/>
    </row>
    <row r="7649" spans="4:7" ht="14.4" x14ac:dyDescent="0.3">
      <c r="D7649" s="262"/>
      <c r="G7649" s="262"/>
    </row>
    <row r="7650" spans="4:7" ht="14.4" x14ac:dyDescent="0.3">
      <c r="D7650" s="262"/>
      <c r="G7650" s="262"/>
    </row>
    <row r="7651" spans="4:7" ht="14.4" x14ac:dyDescent="0.3">
      <c r="D7651" s="262"/>
      <c r="G7651" s="262"/>
    </row>
    <row r="7652" spans="4:7" ht="14.4" x14ac:dyDescent="0.3">
      <c r="D7652" s="262"/>
      <c r="G7652" s="262"/>
    </row>
    <row r="7653" spans="4:7" ht="14.4" x14ac:dyDescent="0.3">
      <c r="D7653" s="262"/>
      <c r="G7653" s="262"/>
    </row>
    <row r="7654" spans="4:7" ht="14.4" x14ac:dyDescent="0.3">
      <c r="D7654" s="262"/>
      <c r="G7654" s="262"/>
    </row>
    <row r="7655" spans="4:7" ht="14.4" x14ac:dyDescent="0.3">
      <c r="D7655" s="262"/>
      <c r="G7655" s="262"/>
    </row>
    <row r="7656" spans="4:7" ht="14.4" x14ac:dyDescent="0.3">
      <c r="D7656" s="262"/>
      <c r="G7656" s="262"/>
    </row>
    <row r="7657" spans="4:7" ht="14.4" x14ac:dyDescent="0.3">
      <c r="D7657" s="262"/>
      <c r="G7657" s="262"/>
    </row>
    <row r="7658" spans="4:7" ht="14.4" x14ac:dyDescent="0.3">
      <c r="D7658" s="262"/>
      <c r="G7658" s="262"/>
    </row>
    <row r="7659" spans="4:7" ht="14.4" x14ac:dyDescent="0.3">
      <c r="D7659" s="262"/>
      <c r="G7659" s="262"/>
    </row>
    <row r="7660" spans="4:7" ht="14.4" x14ac:dyDescent="0.3">
      <c r="D7660" s="262"/>
      <c r="G7660" s="262"/>
    </row>
    <row r="7661" spans="4:7" ht="14.4" x14ac:dyDescent="0.3">
      <c r="D7661" s="262"/>
      <c r="G7661" s="262"/>
    </row>
    <row r="7662" spans="4:7" ht="14.4" x14ac:dyDescent="0.3">
      <c r="D7662" s="262"/>
      <c r="G7662" s="262"/>
    </row>
    <row r="7663" spans="4:7" ht="14.4" x14ac:dyDescent="0.3">
      <c r="D7663" s="262"/>
      <c r="G7663" s="262"/>
    </row>
    <row r="7664" spans="4:7" ht="14.4" x14ac:dyDescent="0.3">
      <c r="D7664" s="262"/>
      <c r="G7664" s="262"/>
    </row>
    <row r="7665" spans="4:7" ht="14.4" x14ac:dyDescent="0.3">
      <c r="D7665" s="262"/>
      <c r="G7665" s="262"/>
    </row>
    <row r="7666" spans="4:7" ht="14.4" x14ac:dyDescent="0.3">
      <c r="D7666" s="262"/>
      <c r="G7666" s="262"/>
    </row>
    <row r="7667" spans="4:7" ht="14.4" x14ac:dyDescent="0.3">
      <c r="D7667" s="262"/>
      <c r="G7667" s="262"/>
    </row>
    <row r="7668" spans="4:7" ht="14.4" x14ac:dyDescent="0.3">
      <c r="D7668" s="262"/>
      <c r="G7668" s="262"/>
    </row>
    <row r="7669" spans="4:7" ht="14.4" x14ac:dyDescent="0.3">
      <c r="D7669" s="262"/>
      <c r="G7669" s="262"/>
    </row>
    <row r="7670" spans="4:7" ht="14.4" x14ac:dyDescent="0.3">
      <c r="D7670" s="262"/>
      <c r="G7670" s="262"/>
    </row>
    <row r="7671" spans="4:7" ht="14.4" x14ac:dyDescent="0.3">
      <c r="D7671" s="262"/>
      <c r="G7671" s="262"/>
    </row>
    <row r="7672" spans="4:7" ht="14.4" x14ac:dyDescent="0.3">
      <c r="D7672" s="262"/>
      <c r="G7672" s="262"/>
    </row>
    <row r="7673" spans="4:7" ht="14.4" x14ac:dyDescent="0.3">
      <c r="D7673" s="262"/>
      <c r="G7673" s="262"/>
    </row>
    <row r="7674" spans="4:7" ht="14.4" x14ac:dyDescent="0.3">
      <c r="D7674" s="262"/>
      <c r="G7674" s="262"/>
    </row>
    <row r="7675" spans="4:7" ht="14.4" x14ac:dyDescent="0.3">
      <c r="D7675" s="262"/>
      <c r="G7675" s="262"/>
    </row>
    <row r="7676" spans="4:7" ht="14.4" x14ac:dyDescent="0.3">
      <c r="D7676" s="262"/>
      <c r="G7676" s="262"/>
    </row>
    <row r="7677" spans="4:7" ht="14.4" x14ac:dyDescent="0.3">
      <c r="D7677" s="262"/>
      <c r="G7677" s="262"/>
    </row>
    <row r="7678" spans="4:7" ht="14.4" x14ac:dyDescent="0.3">
      <c r="D7678" s="262"/>
      <c r="G7678" s="262"/>
    </row>
    <row r="7679" spans="4:7" ht="14.4" x14ac:dyDescent="0.3">
      <c r="D7679" s="262"/>
      <c r="G7679" s="262"/>
    </row>
    <row r="7680" spans="4:7" ht="14.4" x14ac:dyDescent="0.3">
      <c r="D7680" s="262"/>
      <c r="G7680" s="262"/>
    </row>
    <row r="7681" spans="4:7" ht="14.4" x14ac:dyDescent="0.3">
      <c r="D7681" s="262"/>
      <c r="G7681" s="262"/>
    </row>
    <row r="7682" spans="4:7" ht="14.4" x14ac:dyDescent="0.3">
      <c r="D7682" s="262"/>
      <c r="G7682" s="262"/>
    </row>
    <row r="7683" spans="4:7" ht="14.4" x14ac:dyDescent="0.3">
      <c r="D7683" s="262"/>
      <c r="G7683" s="262"/>
    </row>
    <row r="7684" spans="4:7" ht="14.4" x14ac:dyDescent="0.3">
      <c r="D7684" s="262"/>
      <c r="G7684" s="262"/>
    </row>
    <row r="7685" spans="4:7" ht="14.4" x14ac:dyDescent="0.3">
      <c r="D7685" s="262"/>
      <c r="G7685" s="262"/>
    </row>
    <row r="7686" spans="4:7" ht="14.4" x14ac:dyDescent="0.3">
      <c r="D7686" s="262"/>
      <c r="G7686" s="262"/>
    </row>
    <row r="7687" spans="4:7" ht="14.4" x14ac:dyDescent="0.3">
      <c r="D7687" s="262"/>
      <c r="G7687" s="262"/>
    </row>
    <row r="7688" spans="4:7" ht="14.4" x14ac:dyDescent="0.3">
      <c r="D7688" s="262"/>
      <c r="G7688" s="262"/>
    </row>
    <row r="7689" spans="4:7" ht="14.4" x14ac:dyDescent="0.3">
      <c r="D7689" s="262"/>
      <c r="G7689" s="262"/>
    </row>
    <row r="7690" spans="4:7" ht="14.4" x14ac:dyDescent="0.3">
      <c r="D7690" s="262"/>
      <c r="G7690" s="262"/>
    </row>
    <row r="7691" spans="4:7" ht="14.4" x14ac:dyDescent="0.3">
      <c r="D7691" s="262"/>
      <c r="G7691" s="262"/>
    </row>
    <row r="7692" spans="4:7" ht="14.4" x14ac:dyDescent="0.3">
      <c r="D7692" s="262"/>
      <c r="G7692" s="262"/>
    </row>
    <row r="7693" spans="4:7" ht="14.4" x14ac:dyDescent="0.3">
      <c r="D7693" s="262"/>
      <c r="G7693" s="262"/>
    </row>
    <row r="7694" spans="4:7" ht="14.4" x14ac:dyDescent="0.3">
      <c r="D7694" s="262"/>
      <c r="G7694" s="262"/>
    </row>
    <row r="7695" spans="4:7" ht="14.4" x14ac:dyDescent="0.3">
      <c r="D7695" s="262"/>
      <c r="G7695" s="262"/>
    </row>
    <row r="7696" spans="4:7" ht="14.4" x14ac:dyDescent="0.3">
      <c r="D7696" s="262"/>
      <c r="G7696" s="262"/>
    </row>
    <row r="7697" spans="4:7" ht="14.4" x14ac:dyDescent="0.3">
      <c r="D7697" s="262"/>
      <c r="G7697" s="262"/>
    </row>
    <row r="7698" spans="4:7" ht="14.4" x14ac:dyDescent="0.3">
      <c r="D7698" s="262"/>
      <c r="G7698" s="262"/>
    </row>
    <row r="7699" spans="4:7" ht="14.4" x14ac:dyDescent="0.3">
      <c r="D7699" s="262"/>
      <c r="G7699" s="262"/>
    </row>
    <row r="7700" spans="4:7" ht="14.4" x14ac:dyDescent="0.3">
      <c r="D7700" s="262"/>
      <c r="G7700" s="262"/>
    </row>
    <row r="7701" spans="4:7" ht="14.4" x14ac:dyDescent="0.3">
      <c r="D7701" s="262"/>
      <c r="G7701" s="262"/>
    </row>
    <row r="7702" spans="4:7" ht="14.4" x14ac:dyDescent="0.3">
      <c r="D7702" s="262"/>
      <c r="G7702" s="262"/>
    </row>
    <row r="7703" spans="4:7" ht="14.4" x14ac:dyDescent="0.3">
      <c r="D7703" s="262"/>
      <c r="G7703" s="262"/>
    </row>
    <row r="7704" spans="4:7" ht="14.4" x14ac:dyDescent="0.3">
      <c r="D7704" s="262"/>
      <c r="G7704" s="262"/>
    </row>
    <row r="7705" spans="4:7" ht="14.4" x14ac:dyDescent="0.3">
      <c r="D7705" s="262"/>
      <c r="G7705" s="262"/>
    </row>
    <row r="7706" spans="4:7" ht="14.4" x14ac:dyDescent="0.3">
      <c r="D7706" s="262"/>
      <c r="G7706" s="262"/>
    </row>
    <row r="7707" spans="4:7" ht="14.4" x14ac:dyDescent="0.3">
      <c r="D7707" s="262"/>
      <c r="G7707" s="262"/>
    </row>
    <row r="7708" spans="4:7" ht="14.4" x14ac:dyDescent="0.3">
      <c r="D7708" s="262"/>
      <c r="G7708" s="262"/>
    </row>
    <row r="7709" spans="4:7" ht="14.4" x14ac:dyDescent="0.3">
      <c r="D7709" s="262"/>
      <c r="G7709" s="262"/>
    </row>
    <row r="7710" spans="4:7" ht="14.4" x14ac:dyDescent="0.3">
      <c r="D7710" s="262"/>
      <c r="G7710" s="262"/>
    </row>
    <row r="7711" spans="4:7" ht="14.4" x14ac:dyDescent="0.3">
      <c r="D7711" s="262"/>
      <c r="G7711" s="262"/>
    </row>
    <row r="7712" spans="4:7" ht="14.4" x14ac:dyDescent="0.3">
      <c r="D7712" s="262"/>
      <c r="G7712" s="262"/>
    </row>
    <row r="7713" spans="4:7" ht="14.4" x14ac:dyDescent="0.3">
      <c r="D7713" s="262"/>
      <c r="G7713" s="262"/>
    </row>
    <row r="7714" spans="4:7" ht="14.4" x14ac:dyDescent="0.3">
      <c r="D7714" s="262"/>
      <c r="G7714" s="262"/>
    </row>
    <row r="7715" spans="4:7" ht="14.4" x14ac:dyDescent="0.3">
      <c r="D7715" s="262"/>
      <c r="G7715" s="262"/>
    </row>
    <row r="7716" spans="4:7" ht="14.4" x14ac:dyDescent="0.3">
      <c r="D7716" s="262"/>
      <c r="G7716" s="262"/>
    </row>
    <row r="7717" spans="4:7" ht="14.4" x14ac:dyDescent="0.3">
      <c r="D7717" s="262"/>
      <c r="G7717" s="262"/>
    </row>
    <row r="7718" spans="4:7" ht="14.4" x14ac:dyDescent="0.3">
      <c r="D7718" s="262"/>
      <c r="G7718" s="262"/>
    </row>
    <row r="7719" spans="4:7" ht="14.4" x14ac:dyDescent="0.3">
      <c r="D7719" s="262"/>
      <c r="G7719" s="262"/>
    </row>
    <row r="7720" spans="4:7" ht="14.4" x14ac:dyDescent="0.3">
      <c r="D7720" s="262"/>
      <c r="G7720" s="262"/>
    </row>
    <row r="7721" spans="4:7" ht="14.4" x14ac:dyDescent="0.3">
      <c r="D7721" s="262"/>
      <c r="G7721" s="262"/>
    </row>
    <row r="7722" spans="4:7" ht="14.4" x14ac:dyDescent="0.3">
      <c r="D7722" s="262"/>
      <c r="G7722" s="262"/>
    </row>
    <row r="7723" spans="4:7" ht="14.4" x14ac:dyDescent="0.3">
      <c r="D7723" s="262"/>
      <c r="G7723" s="262"/>
    </row>
    <row r="7724" spans="4:7" ht="14.4" x14ac:dyDescent="0.3">
      <c r="D7724" s="262"/>
      <c r="G7724" s="262"/>
    </row>
    <row r="7725" spans="4:7" ht="14.4" x14ac:dyDescent="0.3">
      <c r="D7725" s="262"/>
      <c r="G7725" s="262"/>
    </row>
    <row r="7726" spans="4:7" ht="14.4" x14ac:dyDescent="0.3">
      <c r="D7726" s="262"/>
      <c r="G7726" s="262"/>
    </row>
    <row r="7727" spans="4:7" ht="14.4" x14ac:dyDescent="0.3">
      <c r="D7727" s="262"/>
      <c r="G7727" s="262"/>
    </row>
    <row r="7728" spans="4:7" ht="14.4" x14ac:dyDescent="0.3">
      <c r="D7728" s="262"/>
      <c r="G7728" s="262"/>
    </row>
    <row r="7729" spans="4:7" ht="14.4" x14ac:dyDescent="0.3">
      <c r="D7729" s="262"/>
      <c r="G7729" s="262"/>
    </row>
    <row r="7730" spans="4:7" ht="14.4" x14ac:dyDescent="0.3">
      <c r="D7730" s="262"/>
      <c r="G7730" s="262"/>
    </row>
    <row r="7731" spans="4:7" ht="14.4" x14ac:dyDescent="0.3">
      <c r="D7731" s="262"/>
      <c r="G7731" s="262"/>
    </row>
    <row r="7732" spans="4:7" ht="14.4" x14ac:dyDescent="0.3">
      <c r="D7732" s="262"/>
      <c r="G7732" s="262"/>
    </row>
    <row r="7733" spans="4:7" ht="14.4" x14ac:dyDescent="0.3">
      <c r="D7733" s="262"/>
      <c r="G7733" s="262"/>
    </row>
    <row r="7734" spans="4:7" ht="14.4" x14ac:dyDescent="0.3">
      <c r="D7734" s="262"/>
      <c r="G7734" s="262"/>
    </row>
    <row r="7735" spans="4:7" ht="14.4" x14ac:dyDescent="0.3">
      <c r="D7735" s="262"/>
      <c r="G7735" s="262"/>
    </row>
    <row r="7736" spans="4:7" ht="14.4" x14ac:dyDescent="0.3">
      <c r="D7736" s="262"/>
      <c r="G7736" s="262"/>
    </row>
    <row r="7737" spans="4:7" ht="14.4" x14ac:dyDescent="0.3">
      <c r="D7737" s="262"/>
      <c r="G7737" s="262"/>
    </row>
    <row r="7738" spans="4:7" ht="14.4" x14ac:dyDescent="0.3">
      <c r="D7738" s="262"/>
      <c r="G7738" s="262"/>
    </row>
    <row r="7739" spans="4:7" ht="14.4" x14ac:dyDescent="0.3">
      <c r="D7739" s="262"/>
      <c r="G7739" s="262"/>
    </row>
    <row r="7740" spans="4:7" ht="14.4" x14ac:dyDescent="0.3">
      <c r="D7740" s="262"/>
      <c r="G7740" s="262"/>
    </row>
    <row r="7741" spans="4:7" ht="14.4" x14ac:dyDescent="0.3">
      <c r="D7741" s="262"/>
      <c r="G7741" s="262"/>
    </row>
    <row r="7742" spans="4:7" ht="14.4" x14ac:dyDescent="0.3">
      <c r="D7742" s="262"/>
      <c r="G7742" s="262"/>
    </row>
    <row r="7743" spans="4:7" ht="14.4" x14ac:dyDescent="0.3">
      <c r="D7743" s="262"/>
      <c r="G7743" s="262"/>
    </row>
    <row r="7744" spans="4:7" ht="14.4" x14ac:dyDescent="0.3">
      <c r="D7744" s="262"/>
      <c r="G7744" s="262"/>
    </row>
    <row r="7745" spans="4:7" ht="14.4" x14ac:dyDescent="0.3">
      <c r="D7745" s="262"/>
      <c r="G7745" s="262"/>
    </row>
    <row r="7746" spans="4:7" ht="14.4" x14ac:dyDescent="0.3">
      <c r="D7746" s="262"/>
      <c r="G7746" s="262"/>
    </row>
    <row r="7747" spans="4:7" ht="14.4" x14ac:dyDescent="0.3">
      <c r="D7747" s="262"/>
      <c r="G7747" s="262"/>
    </row>
    <row r="7748" spans="4:7" ht="14.4" x14ac:dyDescent="0.3">
      <c r="D7748" s="262"/>
      <c r="G7748" s="262"/>
    </row>
    <row r="7749" spans="4:7" ht="14.4" x14ac:dyDescent="0.3">
      <c r="D7749" s="262"/>
      <c r="G7749" s="262"/>
    </row>
    <row r="7750" spans="4:7" ht="14.4" x14ac:dyDescent="0.3">
      <c r="D7750" s="262"/>
      <c r="G7750" s="262"/>
    </row>
    <row r="7751" spans="4:7" ht="14.4" x14ac:dyDescent="0.3">
      <c r="D7751" s="262"/>
      <c r="G7751" s="262"/>
    </row>
    <row r="7752" spans="4:7" ht="14.4" x14ac:dyDescent="0.3">
      <c r="D7752" s="262"/>
      <c r="G7752" s="262"/>
    </row>
    <row r="7753" spans="4:7" ht="14.4" x14ac:dyDescent="0.3">
      <c r="D7753" s="262"/>
      <c r="G7753" s="262"/>
    </row>
    <row r="7754" spans="4:7" ht="14.4" x14ac:dyDescent="0.3">
      <c r="D7754" s="262"/>
      <c r="G7754" s="262"/>
    </row>
    <row r="7755" spans="4:7" ht="14.4" x14ac:dyDescent="0.3">
      <c r="D7755" s="262"/>
      <c r="G7755" s="262"/>
    </row>
    <row r="7756" spans="4:7" ht="14.4" x14ac:dyDescent="0.3">
      <c r="D7756" s="262"/>
      <c r="G7756" s="262"/>
    </row>
    <row r="7757" spans="4:7" ht="14.4" x14ac:dyDescent="0.3">
      <c r="D7757" s="262"/>
      <c r="G7757" s="262"/>
    </row>
    <row r="7758" spans="4:7" ht="14.4" x14ac:dyDescent="0.3">
      <c r="D7758" s="262"/>
      <c r="G7758" s="262"/>
    </row>
    <row r="7759" spans="4:7" ht="14.4" x14ac:dyDescent="0.3">
      <c r="D7759" s="262"/>
      <c r="G7759" s="262"/>
    </row>
    <row r="7760" spans="4:7" ht="14.4" x14ac:dyDescent="0.3">
      <c r="D7760" s="262"/>
      <c r="G7760" s="262"/>
    </row>
    <row r="7761" spans="4:7" ht="14.4" x14ac:dyDescent="0.3">
      <c r="D7761" s="262"/>
      <c r="G7761" s="262"/>
    </row>
    <row r="7762" spans="4:7" ht="14.4" x14ac:dyDescent="0.3">
      <c r="D7762" s="262"/>
      <c r="G7762" s="262"/>
    </row>
    <row r="7763" spans="4:7" ht="14.4" x14ac:dyDescent="0.3">
      <c r="D7763" s="262"/>
      <c r="G7763" s="262"/>
    </row>
    <row r="7764" spans="4:7" ht="14.4" x14ac:dyDescent="0.3">
      <c r="D7764" s="262"/>
      <c r="G7764" s="262"/>
    </row>
    <row r="7765" spans="4:7" ht="14.4" x14ac:dyDescent="0.3">
      <c r="D7765" s="262"/>
      <c r="G7765" s="262"/>
    </row>
    <row r="7766" spans="4:7" ht="14.4" x14ac:dyDescent="0.3">
      <c r="D7766" s="262"/>
      <c r="G7766" s="262"/>
    </row>
    <row r="7767" spans="4:7" ht="14.4" x14ac:dyDescent="0.3">
      <c r="D7767" s="262"/>
      <c r="G7767" s="262"/>
    </row>
    <row r="7768" spans="4:7" ht="14.4" x14ac:dyDescent="0.3">
      <c r="D7768" s="262"/>
      <c r="G7768" s="262"/>
    </row>
    <row r="7769" spans="4:7" ht="14.4" x14ac:dyDescent="0.3">
      <c r="D7769" s="262"/>
      <c r="G7769" s="262"/>
    </row>
    <row r="7770" spans="4:7" ht="14.4" x14ac:dyDescent="0.3">
      <c r="D7770" s="262"/>
      <c r="G7770" s="262"/>
    </row>
    <row r="7771" spans="4:7" ht="14.4" x14ac:dyDescent="0.3">
      <c r="D7771" s="262"/>
      <c r="G7771" s="262"/>
    </row>
    <row r="7772" spans="4:7" ht="14.4" x14ac:dyDescent="0.3">
      <c r="D7772" s="257" t="s">
        <v>232</v>
      </c>
      <c r="G7772" s="257" t="s">
        <v>232</v>
      </c>
    </row>
  </sheetData>
  <mergeCells count="1">
    <mergeCell ref="L4:R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32"/>
  <sheetViews>
    <sheetView zoomScaleNormal="100" workbookViewId="0">
      <selection activeCell="B23" sqref="B23"/>
    </sheetView>
  </sheetViews>
  <sheetFormatPr defaultRowHeight="13.2" x14ac:dyDescent="0.25"/>
  <cols>
    <col min="12" max="12" width="14.109375" customWidth="1"/>
  </cols>
  <sheetData>
    <row r="3" spans="1:14" ht="15" x14ac:dyDescent="0.25">
      <c r="A3" s="1"/>
    </row>
    <row r="4" spans="1:14" s="3" customFormat="1" ht="13.8" x14ac:dyDescent="0.25">
      <c r="A4" s="2"/>
      <c r="L4" s="48" t="s">
        <v>30</v>
      </c>
      <c r="M4" s="48">
        <v>6.5</v>
      </c>
      <c r="N4" s="48"/>
    </row>
    <row r="5" spans="1:14" s="3" customFormat="1" ht="13.8" x14ac:dyDescent="0.25">
      <c r="A5" s="2"/>
      <c r="L5" s="48" t="s">
        <v>31</v>
      </c>
      <c r="M5" s="48">
        <v>185</v>
      </c>
      <c r="N5" s="48"/>
    </row>
    <row r="6" spans="1:14" s="3" customFormat="1" ht="13.8" x14ac:dyDescent="0.25">
      <c r="A6" s="4"/>
      <c r="B6" s="5"/>
      <c r="C6" s="5"/>
      <c r="L6" s="48" t="s">
        <v>32</v>
      </c>
      <c r="M6" s="48">
        <v>96</v>
      </c>
      <c r="N6" s="48"/>
    </row>
    <row r="7" spans="1:14" s="3" customFormat="1" ht="13.8" x14ac:dyDescent="0.25">
      <c r="A7" s="6"/>
      <c r="L7" s="48"/>
      <c r="M7" s="48"/>
      <c r="N7" s="48"/>
    </row>
    <row r="8" spans="1:14" s="3" customFormat="1" ht="13.8" x14ac:dyDescent="0.25">
      <c r="A8" s="4"/>
      <c r="B8" s="5"/>
      <c r="C8" s="5"/>
      <c r="D8" s="5"/>
      <c r="L8" s="48" t="s">
        <v>33</v>
      </c>
      <c r="M8" s="49">
        <v>0.05</v>
      </c>
      <c r="N8" s="48"/>
    </row>
    <row r="9" spans="1:14" s="5" customFormat="1" ht="13.8" x14ac:dyDescent="0.25">
      <c r="A9" s="4"/>
      <c r="L9" s="50" t="s">
        <v>34</v>
      </c>
      <c r="M9" s="51">
        <v>9.5000000000000001E-2</v>
      </c>
      <c r="N9" s="52"/>
    </row>
    <row r="10" spans="1:14" s="3" customFormat="1" ht="13.8" x14ac:dyDescent="0.25">
      <c r="A10" s="6"/>
      <c r="L10" s="48"/>
      <c r="M10" s="48"/>
      <c r="N10" s="48"/>
    </row>
    <row r="11" spans="1:14" s="3" customFormat="1" ht="13.8" x14ac:dyDescent="0.25">
      <c r="A11" s="4"/>
      <c r="L11" s="48" t="s">
        <v>35</v>
      </c>
      <c r="M11" s="49">
        <v>0.95</v>
      </c>
      <c r="N11" s="48">
        <v>1.65</v>
      </c>
    </row>
    <row r="12" spans="1:14" s="3" customFormat="1" ht="13.8" x14ac:dyDescent="0.25">
      <c r="A12" s="6"/>
    </row>
    <row r="13" spans="1:14" s="3" customFormat="1" ht="13.8" x14ac:dyDescent="0.25">
      <c r="A13" s="6"/>
    </row>
    <row r="14" spans="1:14" s="3" customFormat="1" ht="13.8" x14ac:dyDescent="0.25">
      <c r="A14" s="6"/>
    </row>
    <row r="15" spans="1:14" s="7" customFormat="1" ht="13.8" x14ac:dyDescent="0.25"/>
    <row r="24" spans="2:4" x14ac:dyDescent="0.25">
      <c r="B24" t="s">
        <v>28</v>
      </c>
    </row>
    <row r="25" spans="2:4" x14ac:dyDescent="0.25">
      <c r="B25" s="53" t="s">
        <v>29</v>
      </c>
      <c r="C25" s="53"/>
      <c r="D25" s="53">
        <f>M5*M8*N11</f>
        <v>15.262499999999999</v>
      </c>
    </row>
    <row r="26" spans="2:4" x14ac:dyDescent="0.25">
      <c r="B26" s="53"/>
      <c r="C26" s="53"/>
      <c r="D26" s="53"/>
    </row>
    <row r="27" spans="2:4" x14ac:dyDescent="0.25">
      <c r="B27" s="53" t="s">
        <v>36</v>
      </c>
      <c r="C27" s="53"/>
      <c r="D27" s="53">
        <f>M6*M9*N11</f>
        <v>15.048</v>
      </c>
    </row>
    <row r="28" spans="2:4" x14ac:dyDescent="0.25">
      <c r="B28" s="53"/>
      <c r="C28" s="53"/>
      <c r="D28" s="53"/>
    </row>
    <row r="29" spans="2:4" x14ac:dyDescent="0.25">
      <c r="B29" s="53"/>
      <c r="C29" s="53"/>
      <c r="D29" s="53"/>
    </row>
    <row r="30" spans="2:4" x14ac:dyDescent="0.25">
      <c r="B30" s="53" t="s">
        <v>37</v>
      </c>
      <c r="C30" s="53"/>
      <c r="D30" s="53">
        <f>M4/D25</f>
        <v>0.42588042588042591</v>
      </c>
    </row>
    <row r="31" spans="2:4" x14ac:dyDescent="0.25">
      <c r="B31" s="53"/>
      <c r="C31" s="53"/>
      <c r="D31" s="53"/>
    </row>
    <row r="32" spans="2:4" x14ac:dyDescent="0.25">
      <c r="B32" s="53" t="s">
        <v>38</v>
      </c>
      <c r="C32" s="53"/>
      <c r="D32" s="53">
        <f>M4/D27</f>
        <v>0.4319510898458267</v>
      </c>
    </row>
  </sheetData>
  <phoneticPr fontId="0" type="noConversion"/>
  <pageMargins left="0.75" right="0.75" top="1" bottom="1"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zoomScaleNormal="100" workbookViewId="0">
      <selection activeCell="B23" sqref="B23"/>
    </sheetView>
  </sheetViews>
  <sheetFormatPr defaultRowHeight="13.2" x14ac:dyDescent="0.25"/>
  <cols>
    <col min="2" max="2" width="34.6640625" bestFit="1" customWidth="1"/>
    <col min="3" max="3" width="9.6640625" bestFit="1" customWidth="1"/>
  </cols>
  <sheetData>
    <row r="1" spans="1:4" x14ac:dyDescent="0.25">
      <c r="B1" s="31"/>
      <c r="C1" s="32"/>
      <c r="D1" s="32"/>
    </row>
    <row r="2" spans="1:4" x14ac:dyDescent="0.25">
      <c r="A2" s="30"/>
      <c r="B2" s="33"/>
      <c r="C2" s="34"/>
      <c r="D2" s="34"/>
    </row>
    <row r="3" spans="1:4" x14ac:dyDescent="0.25">
      <c r="C3" s="32"/>
      <c r="D3" s="32"/>
    </row>
  </sheetData>
  <phoneticPr fontId="0" type="noConversion"/>
  <pageMargins left="0.75" right="0.75" top="1" bottom="1" header="0.4921259845" footer="0.4921259845"/>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B23" sqref="B23"/>
    </sheetView>
  </sheetViews>
  <sheetFormatPr defaultRowHeight="13.2" x14ac:dyDescent="0.25"/>
  <cols>
    <col min="1" max="1" width="66" customWidth="1"/>
    <col min="2" max="2" width="19.5546875" customWidth="1"/>
  </cols>
  <sheetData>
    <row r="1" spans="1:8" ht="15" x14ac:dyDescent="0.25">
      <c r="A1" s="43" t="s">
        <v>49</v>
      </c>
      <c r="C1" s="38"/>
      <c r="D1" s="38"/>
      <c r="E1" s="38"/>
      <c r="F1" s="38"/>
      <c r="G1" s="38"/>
      <c r="H1" s="38"/>
    </row>
    <row r="2" spans="1:8" ht="15" x14ac:dyDescent="0.25">
      <c r="A2" s="44"/>
      <c r="C2" s="38"/>
      <c r="D2" s="38"/>
      <c r="E2" s="38"/>
      <c r="F2" s="38"/>
      <c r="G2" s="38"/>
      <c r="H2" s="38"/>
    </row>
    <row r="3" spans="1:8" x14ac:dyDescent="0.25">
      <c r="C3" s="38"/>
      <c r="D3" s="38"/>
      <c r="E3" s="38"/>
      <c r="F3" s="38"/>
      <c r="G3" s="38"/>
      <c r="H3" s="38"/>
    </row>
    <row r="4" spans="1:8" ht="15" x14ac:dyDescent="0.25">
      <c r="A4" s="40"/>
      <c r="C4" s="38"/>
      <c r="D4" s="38"/>
      <c r="E4" s="38"/>
      <c r="F4" s="38"/>
      <c r="G4" s="38"/>
      <c r="H4" s="38"/>
    </row>
    <row r="5" spans="1:8" ht="15" x14ac:dyDescent="0.25">
      <c r="A5" s="40"/>
      <c r="B5" s="26"/>
      <c r="C5" s="38"/>
      <c r="D5" s="38"/>
      <c r="E5" s="38"/>
      <c r="F5" s="38"/>
      <c r="G5" s="38"/>
      <c r="H5" s="38"/>
    </row>
    <row r="6" spans="1:8" ht="15" x14ac:dyDescent="0.25">
      <c r="A6" s="40"/>
      <c r="C6" s="38"/>
      <c r="D6" s="38"/>
      <c r="E6" s="38"/>
      <c r="F6" s="38"/>
      <c r="G6" s="38"/>
      <c r="H6" s="38"/>
    </row>
    <row r="7" spans="1:8" ht="15" x14ac:dyDescent="0.25">
      <c r="A7" s="39"/>
      <c r="B7" s="39"/>
    </row>
    <row r="9" spans="1:8" ht="15" x14ac:dyDescent="0.25">
      <c r="A9" s="40"/>
    </row>
    <row r="10" spans="1:8" ht="15" x14ac:dyDescent="0.25">
      <c r="A10" s="40"/>
      <c r="B10" s="26"/>
    </row>
    <row r="11" spans="1:8" ht="13.8" x14ac:dyDescent="0.25">
      <c r="A11" s="41"/>
    </row>
    <row r="12" spans="1:8" ht="13.8" x14ac:dyDescent="0.25">
      <c r="A12" s="41"/>
    </row>
    <row r="13" spans="1:8" ht="15" x14ac:dyDescent="0.25">
      <c r="A13" s="44"/>
    </row>
    <row r="14" spans="1:8" ht="13.8" x14ac:dyDescent="0.25">
      <c r="A14" s="42"/>
    </row>
    <row r="15" spans="1:8" ht="13.8" x14ac:dyDescent="0.25">
      <c r="A15" s="42"/>
    </row>
    <row r="16" spans="1:8" ht="13.8" x14ac:dyDescent="0.25">
      <c r="A16" s="42"/>
    </row>
    <row r="17" spans="1:7" ht="13.8" x14ac:dyDescent="0.25">
      <c r="A17" s="42"/>
    </row>
    <row r="18" spans="1:7" ht="15" x14ac:dyDescent="0.25">
      <c r="A18" s="39"/>
    </row>
    <row r="21" spans="1:7" ht="15" x14ac:dyDescent="0.25">
      <c r="A21" t="s">
        <v>50</v>
      </c>
      <c r="B21" s="69" t="s">
        <v>51</v>
      </c>
      <c r="C21" s="69"/>
      <c r="D21" s="69"/>
      <c r="E21" s="69">
        <v>5</v>
      </c>
      <c r="F21" s="69" t="s">
        <v>52</v>
      </c>
      <c r="G21" s="69"/>
    </row>
    <row r="22" spans="1:7" ht="15" x14ac:dyDescent="0.25">
      <c r="B22" s="69"/>
      <c r="C22" s="69"/>
      <c r="D22" s="69"/>
      <c r="E22" s="69"/>
      <c r="F22" s="69"/>
      <c r="G22" s="69"/>
    </row>
    <row r="23" spans="1:7" ht="15" x14ac:dyDescent="0.25">
      <c r="B23" s="69" t="s">
        <v>53</v>
      </c>
      <c r="C23" s="69"/>
      <c r="D23" s="69"/>
      <c r="E23" s="70">
        <f>15/75*12</f>
        <v>2.4000000000000004</v>
      </c>
      <c r="F23" s="69" t="s">
        <v>54</v>
      </c>
      <c r="G23" s="69"/>
    </row>
    <row r="24" spans="1:7" ht="15" x14ac:dyDescent="0.25">
      <c r="B24" s="69"/>
      <c r="C24" s="69"/>
      <c r="D24" s="69"/>
      <c r="E24" s="70">
        <f>22.5/75*4</f>
        <v>1.2</v>
      </c>
      <c r="F24" s="69" t="s">
        <v>55</v>
      </c>
      <c r="G24" s="69"/>
    </row>
    <row r="25" spans="1:7" ht="15" x14ac:dyDescent="0.25">
      <c r="B25" s="69"/>
      <c r="C25" s="69"/>
      <c r="D25" s="69"/>
      <c r="E25" s="70">
        <f>22.5/75*2</f>
        <v>0.6</v>
      </c>
      <c r="F25" s="69" t="s">
        <v>56</v>
      </c>
      <c r="G25" s="69"/>
    </row>
    <row r="26" spans="1:7" ht="15" x14ac:dyDescent="0.25">
      <c r="B26" s="69"/>
      <c r="E26" s="71">
        <v>0.8</v>
      </c>
      <c r="F26" s="69" t="s">
        <v>59</v>
      </c>
      <c r="G26" s="69"/>
    </row>
    <row r="27" spans="1:7" ht="15" x14ac:dyDescent="0.25">
      <c r="B27" s="69"/>
      <c r="E27" s="69">
        <f>SUM(E23:E26)</f>
        <v>5</v>
      </c>
      <c r="F27" s="69"/>
      <c r="G27" s="69"/>
    </row>
    <row r="29" spans="1:7" ht="15" x14ac:dyDescent="0.25">
      <c r="C29" s="69" t="s">
        <v>57</v>
      </c>
      <c r="D29" s="69"/>
    </row>
    <row r="30" spans="1:7" ht="15" x14ac:dyDescent="0.25">
      <c r="C30" s="69" t="s">
        <v>58</v>
      </c>
      <c r="D30" s="73">
        <f>E26/(15/75)</f>
        <v>4</v>
      </c>
    </row>
  </sheetData>
  <phoneticPr fontId="0" type="noConversion"/>
  <pageMargins left="0.75" right="0.75" top="1" bottom="1" header="0.4921259845" footer="0.4921259845"/>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opLeftCell="A19" zoomScaleNormal="100" workbookViewId="0">
      <selection activeCell="B23" sqref="B23"/>
    </sheetView>
  </sheetViews>
  <sheetFormatPr defaultRowHeight="13.2" x14ac:dyDescent="0.25"/>
  <cols>
    <col min="1" max="1" width="6.33203125" customWidth="1"/>
    <col min="2" max="2" width="3.6640625" bestFit="1" customWidth="1"/>
    <col min="4" max="4" width="6.88671875" customWidth="1"/>
    <col min="5" max="5" width="6.33203125" bestFit="1" customWidth="1"/>
    <col min="7" max="7" width="2.44140625" customWidth="1"/>
    <col min="8" max="8" width="3.44140625" bestFit="1" customWidth="1"/>
    <col min="9" max="14" width="8.6640625" customWidth="1"/>
    <col min="15" max="15" width="13.88671875" customWidth="1"/>
    <col min="16" max="22" width="8.6640625" customWidth="1"/>
  </cols>
  <sheetData>
    <row r="1" spans="1:16" x14ac:dyDescent="0.25">
      <c r="A1" s="61" t="s">
        <v>45</v>
      </c>
    </row>
    <row r="5" spans="1:16" x14ac:dyDescent="0.25">
      <c r="O5" s="53" t="s">
        <v>44</v>
      </c>
      <c r="P5" s="45"/>
    </row>
    <row r="6" spans="1:16" x14ac:dyDescent="0.25">
      <c r="O6" s="61"/>
    </row>
    <row r="7" spans="1:16" x14ac:dyDescent="0.25">
      <c r="O7" s="61"/>
    </row>
    <row r="8" spans="1:16" x14ac:dyDescent="0.25">
      <c r="O8" s="61"/>
    </row>
    <row r="9" spans="1:16" x14ac:dyDescent="0.25">
      <c r="O9" s="61"/>
    </row>
    <row r="10" spans="1:16" x14ac:dyDescent="0.25">
      <c r="O10" s="61"/>
    </row>
    <row r="11" spans="1:16" x14ac:dyDescent="0.25">
      <c r="O11" s="61"/>
    </row>
    <row r="12" spans="1:16" x14ac:dyDescent="0.25">
      <c r="O12" s="66">
        <v>6.6500000000000004E-2</v>
      </c>
    </row>
    <row r="16" spans="1:16" x14ac:dyDescent="0.25">
      <c r="O16" s="53" t="s">
        <v>42</v>
      </c>
      <c r="P16" s="45"/>
    </row>
    <row r="17" spans="3:15" x14ac:dyDescent="0.25">
      <c r="O17" s="61"/>
    </row>
    <row r="18" spans="3:15" x14ac:dyDescent="0.25">
      <c r="O18" s="61"/>
    </row>
    <row r="19" spans="3:15" x14ac:dyDescent="0.25">
      <c r="C19" s="10"/>
      <c r="O19" s="61"/>
    </row>
    <row r="20" spans="3:15" x14ac:dyDescent="0.25">
      <c r="O20" s="61"/>
    </row>
    <row r="21" spans="3:15" x14ac:dyDescent="0.25">
      <c r="N21" t="s">
        <v>43</v>
      </c>
      <c r="O21" s="66">
        <v>3.5000000000000003E-2</v>
      </c>
    </row>
    <row r="29" spans="3:15" x14ac:dyDescent="0.25">
      <c r="O29" s="54" t="s">
        <v>40</v>
      </c>
    </row>
    <row r="30" spans="3:15" x14ac:dyDescent="0.25">
      <c r="O30" s="55" t="s">
        <v>39</v>
      </c>
    </row>
    <row r="31" spans="3:15" x14ac:dyDescent="0.25">
      <c r="O31" s="55"/>
    </row>
    <row r="32" spans="3:15" x14ac:dyDescent="0.25">
      <c r="O32" s="55">
        <v>3</v>
      </c>
    </row>
    <row r="33" spans="15:15" x14ac:dyDescent="0.25">
      <c r="O33" s="56">
        <v>0.08</v>
      </c>
    </row>
    <row r="34" spans="15:15" x14ac:dyDescent="0.25">
      <c r="O34" s="55"/>
    </row>
    <row r="35" spans="15:15" x14ac:dyDescent="0.25">
      <c r="O35" s="55"/>
    </row>
    <row r="36" spans="15:15" x14ac:dyDescent="0.25">
      <c r="O36" s="56">
        <v>0.12</v>
      </c>
    </row>
    <row r="37" spans="15:15" x14ac:dyDescent="0.25">
      <c r="O37" s="55"/>
    </row>
    <row r="38" spans="15:15" x14ac:dyDescent="0.25">
      <c r="O38" s="57">
        <v>1000000</v>
      </c>
    </row>
    <row r="39" spans="15:15" x14ac:dyDescent="0.25">
      <c r="O39" s="56">
        <v>0.5</v>
      </c>
    </row>
    <row r="40" spans="15:15" x14ac:dyDescent="0.25">
      <c r="O40" s="59" t="s">
        <v>41</v>
      </c>
    </row>
    <row r="41" spans="15:15" x14ac:dyDescent="0.25">
      <c r="O41" s="60">
        <f>O38*O33</f>
        <v>80000</v>
      </c>
    </row>
    <row r="42" spans="15:15" x14ac:dyDescent="0.25">
      <c r="O42" s="58"/>
    </row>
    <row r="43" spans="15:15" x14ac:dyDescent="0.25">
      <c r="O43" s="62">
        <f>O41*O36</f>
        <v>9600</v>
      </c>
    </row>
    <row r="44" spans="15:15" x14ac:dyDescent="0.25">
      <c r="O44" s="62"/>
    </row>
    <row r="45" spans="15:15" x14ac:dyDescent="0.25">
      <c r="O45" s="62"/>
    </row>
    <row r="46" spans="15:15" x14ac:dyDescent="0.25">
      <c r="O46" s="62">
        <f>(O38-O41)*O21</f>
        <v>32200.000000000004</v>
      </c>
    </row>
    <row r="47" spans="15:15" x14ac:dyDescent="0.25">
      <c r="O47" s="62"/>
    </row>
    <row r="48" spans="15:15" x14ac:dyDescent="0.25">
      <c r="O48" s="63">
        <f>O38*O12/3*0.5</f>
        <v>11083.333333333334</v>
      </c>
    </row>
    <row r="49" spans="15:15" x14ac:dyDescent="0.25">
      <c r="O49" s="62"/>
    </row>
    <row r="50" spans="15:15" x14ac:dyDescent="0.25">
      <c r="O50" s="63">
        <f>O43+O46+O48</f>
        <v>52883.333333333336</v>
      </c>
    </row>
    <row r="51" spans="15:15" x14ac:dyDescent="0.25">
      <c r="O51" s="58"/>
    </row>
    <row r="52" spans="15:15" x14ac:dyDescent="0.25">
      <c r="O52" s="64">
        <f>O50/O38</f>
        <v>5.2883333333333338E-2</v>
      </c>
    </row>
    <row r="53" spans="15:15" x14ac:dyDescent="0.25">
      <c r="O53" s="58"/>
    </row>
    <row r="54" spans="15:15" x14ac:dyDescent="0.25">
      <c r="O54" s="58"/>
    </row>
    <row r="55" spans="15:15" x14ac:dyDescent="0.25">
      <c r="O55" s="65">
        <f>O52-O21</f>
        <v>1.7883333333333334E-2</v>
      </c>
    </row>
    <row r="56" spans="15:15" x14ac:dyDescent="0.25">
      <c r="O56" s="58"/>
    </row>
  </sheetData>
  <phoneticPr fontId="0" type="noConversion"/>
  <pageMargins left="0.75" right="0.75" top="1" bottom="1" header="0.4921259845" footer="0.4921259845"/>
  <pageSetup paperSize="9" scale="8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19" zoomScaleNormal="100" workbookViewId="0">
      <selection activeCell="B23" sqref="B23"/>
    </sheetView>
  </sheetViews>
  <sheetFormatPr defaultRowHeight="13.2" x14ac:dyDescent="0.25"/>
  <cols>
    <col min="1" max="1" width="42" customWidth="1"/>
    <col min="2" max="2" width="18.33203125" customWidth="1"/>
    <col min="3" max="3" width="17" bestFit="1" customWidth="1"/>
    <col min="4" max="4" width="14.33203125" customWidth="1"/>
    <col min="5" max="5" width="13.44140625" customWidth="1"/>
    <col min="6" max="6" width="17.44140625" customWidth="1"/>
    <col min="7" max="7" width="13.88671875" customWidth="1"/>
    <col min="8" max="8" width="14.88671875" customWidth="1"/>
    <col min="9" max="9" width="12" customWidth="1"/>
  </cols>
  <sheetData>
    <row r="1" spans="1:10" x14ac:dyDescent="0.25">
      <c r="A1" s="46" t="s">
        <v>18</v>
      </c>
      <c r="B1" s="38"/>
      <c r="C1" s="38"/>
      <c r="D1" s="38"/>
      <c r="E1" s="38"/>
      <c r="F1" s="38"/>
      <c r="G1" s="38"/>
      <c r="H1" s="38"/>
      <c r="I1" s="38"/>
      <c r="J1" s="38"/>
    </row>
    <row r="2" spans="1:10" ht="39" customHeight="1" x14ac:dyDescent="0.25">
      <c r="A2" s="290" t="s">
        <v>47</v>
      </c>
      <c r="B2" s="291"/>
      <c r="C2" s="291"/>
      <c r="D2" s="291"/>
      <c r="E2" s="38"/>
      <c r="F2" s="38"/>
      <c r="G2" s="38"/>
      <c r="H2" s="38"/>
      <c r="I2" s="38"/>
      <c r="J2" s="38"/>
    </row>
    <row r="3" spans="1:10" ht="22.5" customHeight="1" x14ac:dyDescent="0.25">
      <c r="A3" s="292" t="s">
        <v>48</v>
      </c>
      <c r="B3" s="293"/>
      <c r="C3" s="293"/>
      <c r="D3" s="293"/>
      <c r="E3" s="38"/>
      <c r="F3" s="38"/>
      <c r="G3" s="38"/>
      <c r="H3" s="38"/>
      <c r="I3" s="38"/>
      <c r="J3" s="38"/>
    </row>
    <row r="4" spans="1:10" ht="27.75" customHeight="1" x14ac:dyDescent="0.25">
      <c r="A4" s="292" t="s">
        <v>20</v>
      </c>
      <c r="B4" s="294"/>
      <c r="C4" s="294"/>
      <c r="D4" s="294"/>
      <c r="E4" s="38"/>
      <c r="F4" s="38"/>
      <c r="G4" s="38"/>
      <c r="H4" s="38"/>
      <c r="I4" s="38"/>
      <c r="J4" s="38"/>
    </row>
    <row r="5" spans="1:10" ht="12.75" hidden="1" customHeight="1" x14ac:dyDescent="0.4">
      <c r="A5" s="40" t="s">
        <v>19</v>
      </c>
      <c r="B5" s="38"/>
      <c r="C5" s="38"/>
      <c r="D5" s="38"/>
      <c r="E5" s="38"/>
      <c r="F5" s="38"/>
      <c r="G5" s="38"/>
      <c r="H5" s="38"/>
      <c r="I5" s="38"/>
      <c r="J5" s="38"/>
    </row>
    <row r="6" spans="1:10" hidden="1" x14ac:dyDescent="0.25">
      <c r="A6" s="38"/>
      <c r="B6" s="38"/>
      <c r="C6" s="38"/>
      <c r="D6" s="38"/>
      <c r="E6" s="38"/>
      <c r="F6" s="38"/>
      <c r="G6" s="38"/>
      <c r="H6" s="38"/>
      <c r="I6" s="38"/>
      <c r="J6" s="38"/>
    </row>
    <row r="7" spans="1:10" hidden="1" x14ac:dyDescent="0.25">
      <c r="A7" s="38"/>
      <c r="B7" s="38"/>
      <c r="C7" s="38"/>
      <c r="D7" s="38"/>
      <c r="E7" s="38"/>
      <c r="F7" s="38"/>
      <c r="G7" s="38"/>
      <c r="H7" s="38"/>
      <c r="I7" s="38"/>
      <c r="J7" s="38"/>
    </row>
    <row r="8" spans="1:10" hidden="1" x14ac:dyDescent="0.25">
      <c r="A8" s="38"/>
      <c r="B8" s="38"/>
      <c r="C8" s="38"/>
      <c r="D8" s="38"/>
      <c r="E8" s="38"/>
      <c r="F8" s="38"/>
      <c r="G8" s="38"/>
      <c r="H8" s="38"/>
      <c r="I8" s="38"/>
      <c r="J8" s="38"/>
    </row>
    <row r="9" spans="1:10" hidden="1" x14ac:dyDescent="0.25">
      <c r="A9" s="38"/>
      <c r="B9" s="38"/>
      <c r="C9" s="38"/>
      <c r="D9" s="38"/>
      <c r="E9" s="38"/>
      <c r="F9" s="38"/>
      <c r="G9" s="38"/>
      <c r="H9" s="38"/>
      <c r="I9" s="38"/>
      <c r="J9" s="38"/>
    </row>
    <row r="10" spans="1:10" hidden="1" x14ac:dyDescent="0.25">
      <c r="A10" s="38"/>
      <c r="B10" s="38"/>
      <c r="C10" s="38"/>
      <c r="D10" s="38"/>
      <c r="E10" s="38"/>
      <c r="F10" s="38"/>
      <c r="G10" s="38"/>
      <c r="H10" s="38"/>
      <c r="I10" s="38"/>
      <c r="J10" s="38"/>
    </row>
    <row r="11" spans="1:10" hidden="1" x14ac:dyDescent="0.25">
      <c r="A11" s="38"/>
      <c r="B11" s="38"/>
      <c r="C11" s="38"/>
      <c r="D11" s="38"/>
      <c r="E11" s="38"/>
      <c r="F11" s="38"/>
      <c r="G11" s="38"/>
      <c r="H11" s="38"/>
      <c r="I11" s="38"/>
      <c r="J11" s="38"/>
    </row>
    <row r="12" spans="1:10" hidden="1" x14ac:dyDescent="0.25">
      <c r="A12" s="38"/>
      <c r="B12" s="38"/>
      <c r="C12" s="38"/>
      <c r="D12" s="38"/>
      <c r="E12" s="38"/>
      <c r="F12" s="38"/>
      <c r="G12" s="38"/>
      <c r="H12" s="38"/>
      <c r="I12" s="38"/>
      <c r="J12" s="38"/>
    </row>
    <row r="13" spans="1:10" hidden="1" x14ac:dyDescent="0.25">
      <c r="A13" s="38"/>
      <c r="B13" s="38"/>
      <c r="C13" s="38"/>
      <c r="D13" s="38"/>
      <c r="E13" s="38"/>
      <c r="F13" s="38"/>
      <c r="G13" s="38"/>
      <c r="H13" s="38"/>
      <c r="I13" s="38"/>
      <c r="J13" s="38"/>
    </row>
    <row r="14" spans="1:10" hidden="1" x14ac:dyDescent="0.25">
      <c r="A14" s="38"/>
      <c r="B14" s="38"/>
      <c r="C14" s="38"/>
      <c r="D14" s="38"/>
      <c r="E14" s="38"/>
      <c r="F14" s="38"/>
      <c r="G14" s="38"/>
      <c r="H14" s="38"/>
      <c r="I14" s="38"/>
      <c r="J14" s="38"/>
    </row>
    <row r="15" spans="1:10" hidden="1" x14ac:dyDescent="0.25">
      <c r="A15" s="38"/>
      <c r="B15" s="38"/>
      <c r="C15" s="38"/>
      <c r="D15" s="38"/>
      <c r="E15" s="38"/>
      <c r="F15" s="38"/>
      <c r="G15" s="38"/>
      <c r="H15" s="38"/>
      <c r="I15" s="38"/>
      <c r="J15" s="38"/>
    </row>
    <row r="16" spans="1:10" ht="33.75" customHeight="1" x14ac:dyDescent="0.25"/>
    <row r="17" spans="1:4" x14ac:dyDescent="0.25">
      <c r="A17" t="s">
        <v>0</v>
      </c>
      <c r="B17" s="8">
        <v>39447</v>
      </c>
    </row>
    <row r="18" spans="1:4" x14ac:dyDescent="0.25">
      <c r="A18" t="s">
        <v>1</v>
      </c>
      <c r="B18" s="8">
        <v>38717</v>
      </c>
    </row>
    <row r="19" spans="1:4" x14ac:dyDescent="0.25">
      <c r="A19" t="s">
        <v>2</v>
      </c>
      <c r="B19" s="9">
        <v>15000000</v>
      </c>
    </row>
    <row r="20" spans="1:4" x14ac:dyDescent="0.25">
      <c r="A20" t="s">
        <v>27</v>
      </c>
      <c r="B20" s="10">
        <v>0.05</v>
      </c>
    </row>
    <row r="21" spans="1:4" x14ac:dyDescent="0.25">
      <c r="A21" t="s">
        <v>21</v>
      </c>
      <c r="B21" s="11">
        <v>5</v>
      </c>
    </row>
    <row r="22" spans="1:4" x14ac:dyDescent="0.25">
      <c r="A22" t="s">
        <v>3</v>
      </c>
      <c r="B22" s="11">
        <v>1</v>
      </c>
    </row>
    <row r="23" spans="1:4" x14ac:dyDescent="0.25">
      <c r="A23" t="s">
        <v>4</v>
      </c>
      <c r="B23">
        <v>2</v>
      </c>
    </row>
    <row r="24" spans="1:4" x14ac:dyDescent="0.25">
      <c r="A24" t="s">
        <v>22</v>
      </c>
      <c r="B24" s="10">
        <v>4.8000000000000001E-2</v>
      </c>
    </row>
    <row r="25" spans="1:4" x14ac:dyDescent="0.25">
      <c r="A25" t="s">
        <v>23</v>
      </c>
      <c r="B25" s="10">
        <v>5.3999999999999999E-2</v>
      </c>
    </row>
    <row r="26" spans="1:4" x14ac:dyDescent="0.25">
      <c r="A26" t="s">
        <v>24</v>
      </c>
      <c r="B26" s="10">
        <v>6.0999999999999999E-2</v>
      </c>
    </row>
    <row r="28" spans="1:4" s="19" customFormat="1" x14ac:dyDescent="0.25">
      <c r="A28" s="74"/>
      <c r="B28" s="19" t="s">
        <v>6</v>
      </c>
      <c r="C28" s="75">
        <f>POWER((1+B24)*(1+B25)*(1+B26),1/3)-1</f>
        <v>5.4319953465611581E-2</v>
      </c>
    </row>
    <row r="30" spans="1:4" x14ac:dyDescent="0.25">
      <c r="A30" s="47" t="s">
        <v>7</v>
      </c>
      <c r="B30" t="s">
        <v>46</v>
      </c>
      <c r="C30" s="13">
        <f>B19/((1-POWER(1+B20,-B21))/B20)</f>
        <v>3464621.9719240214</v>
      </c>
      <c r="D30" s="14"/>
    </row>
    <row r="33" spans="1:9" x14ac:dyDescent="0.25">
      <c r="B33" s="15" t="s">
        <v>8</v>
      </c>
      <c r="C33" s="16"/>
      <c r="D33" s="16" t="s">
        <v>9</v>
      </c>
      <c r="E33" s="16" t="s">
        <v>10</v>
      </c>
      <c r="F33" s="16" t="s">
        <v>11</v>
      </c>
      <c r="G33" s="17" t="s">
        <v>12</v>
      </c>
      <c r="H33" s="18"/>
      <c r="I33" s="19"/>
    </row>
    <row r="34" spans="1:9" x14ac:dyDescent="0.25">
      <c r="B34" s="8">
        <v>39813</v>
      </c>
      <c r="C34" s="11">
        <v>1</v>
      </c>
      <c r="D34" s="20">
        <f>C30</f>
        <v>3464621.9719240214</v>
      </c>
      <c r="E34" s="21">
        <f>1/(1+B24)</f>
        <v>0.95419847328244267</v>
      </c>
      <c r="F34" s="20">
        <f>D34*E34</f>
        <v>3305936.9961107071</v>
      </c>
      <c r="G34">
        <f>F34*C34</f>
        <v>3305936.9961107071</v>
      </c>
      <c r="H34" s="19"/>
      <c r="I34" s="19"/>
    </row>
    <row r="35" spans="1:9" x14ac:dyDescent="0.25">
      <c r="B35" s="8">
        <v>40178</v>
      </c>
      <c r="C35" s="11">
        <v>2</v>
      </c>
      <c r="D35" s="20">
        <f>C30</f>
        <v>3464621.9719240214</v>
      </c>
      <c r="E35" s="21">
        <f>1/((1+B24)*(1+B25))</f>
        <v>0.90531164448049595</v>
      </c>
      <c r="F35" s="20">
        <f>D35*E35</f>
        <v>3136562.6149057946</v>
      </c>
      <c r="G35">
        <f>C35*F35</f>
        <v>6273125.2298115892</v>
      </c>
      <c r="H35" s="19"/>
      <c r="I35" s="19"/>
    </row>
    <row r="36" spans="1:9" x14ac:dyDescent="0.25">
      <c r="B36" s="8">
        <v>40543</v>
      </c>
      <c r="C36" s="11">
        <v>3</v>
      </c>
      <c r="D36" s="20">
        <f>C30</f>
        <v>3464621.9719240214</v>
      </c>
      <c r="E36" s="21">
        <f>1/((1+B24)*(1+B25)*(1+B26))</f>
        <v>0.85326262439255041</v>
      </c>
      <c r="F36" s="20">
        <f>D36*E36</f>
        <v>2956232.4362919834</v>
      </c>
      <c r="G36">
        <f>F36*C36</f>
        <v>8868697.3088759501</v>
      </c>
      <c r="H36" s="19"/>
      <c r="I36" s="19"/>
    </row>
    <row r="37" spans="1:9" x14ac:dyDescent="0.25">
      <c r="B37" s="8"/>
      <c r="C37" s="11"/>
      <c r="D37" s="20"/>
      <c r="E37" s="21"/>
      <c r="F37" s="20"/>
      <c r="H37" s="19"/>
      <c r="I37" s="19"/>
    </row>
    <row r="38" spans="1:9" x14ac:dyDescent="0.25">
      <c r="B38" s="8"/>
      <c r="C38" s="11"/>
      <c r="D38" s="20"/>
      <c r="E38" s="21"/>
      <c r="F38" s="20"/>
      <c r="H38" s="19"/>
      <c r="I38" s="19"/>
    </row>
    <row r="39" spans="1:9" x14ac:dyDescent="0.25">
      <c r="B39" s="8"/>
      <c r="C39" s="11"/>
      <c r="D39" s="20"/>
      <c r="E39" s="21"/>
      <c r="F39" s="20"/>
      <c r="H39" s="19"/>
      <c r="I39" s="19"/>
    </row>
    <row r="40" spans="1:9" x14ac:dyDescent="0.25">
      <c r="A40" s="47" t="s">
        <v>13</v>
      </c>
      <c r="E40" s="22" t="s">
        <v>11</v>
      </c>
      <c r="F40" s="23">
        <f>SUM(F34:F39)</f>
        <v>9398732.047308486</v>
      </c>
      <c r="G40">
        <f>SUM(G34:G39)</f>
        <v>18447759.534798246</v>
      </c>
      <c r="H40" s="24"/>
      <c r="I40" s="19"/>
    </row>
    <row r="41" spans="1:9" x14ac:dyDescent="0.25">
      <c r="G41" s="24" t="s">
        <v>14</v>
      </c>
      <c r="H41" s="67">
        <f>G40/F40</f>
        <v>1.9627923683685746</v>
      </c>
      <c r="I41" s="19"/>
    </row>
    <row r="42" spans="1:9" x14ac:dyDescent="0.25">
      <c r="D42" s="25">
        <f>C28/B22</f>
        <v>5.4319953465611581E-2</v>
      </c>
      <c r="F42" s="14"/>
      <c r="G42" s="26" t="s">
        <v>15</v>
      </c>
      <c r="H42" s="68">
        <f>H41/(1+D42)</f>
        <v>1.8616667188330838</v>
      </c>
    </row>
    <row r="43" spans="1:9" x14ac:dyDescent="0.25">
      <c r="F43" s="27"/>
    </row>
    <row r="45" spans="1:9" x14ac:dyDescent="0.25">
      <c r="A45" s="47" t="s">
        <v>16</v>
      </c>
      <c r="B45" s="28">
        <v>4.0000000000000001E-3</v>
      </c>
    </row>
    <row r="46" spans="1:9" x14ac:dyDescent="0.25">
      <c r="B46" s="26" t="s">
        <v>17</v>
      </c>
      <c r="C46" s="29">
        <f>-H42*B45*F40</f>
        <v>-69989.226606816563</v>
      </c>
    </row>
    <row r="48" spans="1:9" x14ac:dyDescent="0.25">
      <c r="A48" s="47" t="s">
        <v>25</v>
      </c>
      <c r="B48" s="26" t="s">
        <v>26</v>
      </c>
    </row>
  </sheetData>
  <mergeCells count="3">
    <mergeCell ref="A2:D2"/>
    <mergeCell ref="A3:D3"/>
    <mergeCell ref="A4:D4"/>
  </mergeCells>
  <phoneticPr fontId="0" type="noConversion"/>
  <pageMargins left="0.75" right="0.75" top="1" bottom="1" header="0.4921259845" footer="0.4921259845"/>
  <pageSetup paperSize="9" scale="5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4" workbookViewId="0">
      <selection activeCell="B23" sqref="B23"/>
    </sheetView>
  </sheetViews>
  <sheetFormatPr defaultRowHeight="13.2" x14ac:dyDescent="0.25"/>
  <cols>
    <col min="1" max="1" width="42" customWidth="1"/>
    <col min="2" max="2" width="18.33203125" customWidth="1"/>
    <col min="3" max="3" width="17" bestFit="1" customWidth="1"/>
    <col min="4" max="4" width="14.33203125" customWidth="1"/>
    <col min="5" max="5" width="13.44140625" customWidth="1"/>
    <col min="6" max="6" width="17.44140625" customWidth="1"/>
    <col min="7" max="7" width="13.88671875" customWidth="1"/>
    <col min="8" max="8" width="14.88671875" customWidth="1"/>
    <col min="9" max="9" width="12" customWidth="1"/>
  </cols>
  <sheetData>
    <row r="1" spans="1:10" x14ac:dyDescent="0.25">
      <c r="A1" s="46" t="s">
        <v>18</v>
      </c>
      <c r="B1" s="38"/>
      <c r="C1" s="38"/>
      <c r="D1" s="38"/>
      <c r="E1" s="38"/>
      <c r="F1" s="38"/>
      <c r="G1" s="38"/>
      <c r="H1" s="38"/>
      <c r="I1" s="38"/>
      <c r="J1" s="38"/>
    </row>
    <row r="2" spans="1:10" ht="39" customHeight="1" x14ac:dyDescent="0.25">
      <c r="A2" s="290" t="s">
        <v>47</v>
      </c>
      <c r="B2" s="291"/>
      <c r="C2" s="291"/>
      <c r="D2" s="291"/>
      <c r="E2" s="38"/>
      <c r="F2" s="38"/>
      <c r="G2" s="38"/>
      <c r="H2" s="38"/>
      <c r="I2" s="38"/>
      <c r="J2" s="38"/>
    </row>
    <row r="3" spans="1:10" ht="22.5" customHeight="1" x14ac:dyDescent="0.25">
      <c r="A3" s="292" t="s">
        <v>48</v>
      </c>
      <c r="B3" s="293"/>
      <c r="C3" s="293"/>
      <c r="D3" s="293"/>
      <c r="E3" s="38"/>
      <c r="F3" s="38"/>
      <c r="G3" s="38"/>
      <c r="H3" s="38"/>
      <c r="I3" s="38"/>
      <c r="J3" s="38"/>
    </row>
    <row r="4" spans="1:10" ht="27.75" customHeight="1" x14ac:dyDescent="0.25">
      <c r="A4" s="292" t="s">
        <v>20</v>
      </c>
      <c r="B4" s="294"/>
      <c r="C4" s="294"/>
      <c r="D4" s="294"/>
      <c r="E4" s="38"/>
      <c r="F4" s="38"/>
      <c r="G4" s="38"/>
      <c r="H4" s="38"/>
      <c r="I4" s="38"/>
      <c r="J4" s="38"/>
    </row>
    <row r="5" spans="1:10" ht="12.75" hidden="1" customHeight="1" x14ac:dyDescent="0.4">
      <c r="A5" s="40" t="s">
        <v>19</v>
      </c>
      <c r="B5" s="38"/>
      <c r="C5" s="38"/>
      <c r="D5" s="38"/>
      <c r="E5" s="38"/>
      <c r="F5" s="38"/>
      <c r="G5" s="38"/>
      <c r="H5" s="38"/>
      <c r="I5" s="38"/>
      <c r="J5" s="38"/>
    </row>
    <row r="6" spans="1:10" hidden="1" x14ac:dyDescent="0.25">
      <c r="A6" s="38"/>
      <c r="B6" s="38"/>
      <c r="C6" s="38"/>
      <c r="D6" s="38"/>
      <c r="E6" s="38"/>
      <c r="F6" s="38"/>
      <c r="G6" s="38"/>
      <c r="H6" s="38"/>
      <c r="I6" s="38"/>
      <c r="J6" s="38"/>
    </row>
    <row r="7" spans="1:10" hidden="1" x14ac:dyDescent="0.25">
      <c r="A7" s="38"/>
      <c r="B7" s="38"/>
      <c r="C7" s="38"/>
      <c r="D7" s="38"/>
      <c r="E7" s="38"/>
      <c r="F7" s="38"/>
      <c r="G7" s="38"/>
      <c r="H7" s="38"/>
      <c r="I7" s="38"/>
      <c r="J7" s="38"/>
    </row>
    <row r="8" spans="1:10" hidden="1" x14ac:dyDescent="0.25">
      <c r="A8" s="38"/>
      <c r="B8" s="38"/>
      <c r="C8" s="38"/>
      <c r="D8" s="38"/>
      <c r="E8" s="38"/>
      <c r="F8" s="38"/>
      <c r="G8" s="38"/>
      <c r="H8" s="38"/>
      <c r="I8" s="38"/>
      <c r="J8" s="38"/>
    </row>
    <row r="9" spans="1:10" hidden="1" x14ac:dyDescent="0.25">
      <c r="A9" s="38"/>
      <c r="B9" s="38"/>
      <c r="C9" s="38"/>
      <c r="D9" s="38"/>
      <c r="E9" s="38"/>
      <c r="F9" s="38"/>
      <c r="G9" s="38"/>
      <c r="H9" s="38"/>
      <c r="I9" s="38"/>
      <c r="J9" s="38"/>
    </row>
    <row r="10" spans="1:10" hidden="1" x14ac:dyDescent="0.25">
      <c r="A10" s="38"/>
      <c r="B10" s="38"/>
      <c r="C10" s="38"/>
      <c r="D10" s="38"/>
      <c r="E10" s="38"/>
      <c r="F10" s="38"/>
      <c r="G10" s="38"/>
      <c r="H10" s="38"/>
      <c r="I10" s="38"/>
      <c r="J10" s="38"/>
    </row>
    <row r="11" spans="1:10" hidden="1" x14ac:dyDescent="0.25">
      <c r="A11" s="38"/>
      <c r="B11" s="38"/>
      <c r="C11" s="38"/>
      <c r="D11" s="38"/>
      <c r="E11" s="38"/>
      <c r="F11" s="38"/>
      <c r="G11" s="38"/>
      <c r="H11" s="38"/>
      <c r="I11" s="38"/>
      <c r="J11" s="38"/>
    </row>
    <row r="12" spans="1:10" hidden="1" x14ac:dyDescent="0.25">
      <c r="A12" s="38"/>
      <c r="B12" s="38"/>
      <c r="C12" s="38"/>
      <c r="D12" s="38"/>
      <c r="E12" s="38"/>
      <c r="F12" s="38"/>
      <c r="G12" s="38"/>
      <c r="H12" s="38"/>
      <c r="I12" s="38"/>
      <c r="J12" s="38"/>
    </row>
    <row r="13" spans="1:10" hidden="1" x14ac:dyDescent="0.25">
      <c r="A13" s="38"/>
      <c r="B13" s="38"/>
      <c r="C13" s="38"/>
      <c r="D13" s="38"/>
      <c r="E13" s="38"/>
      <c r="F13" s="38"/>
      <c r="G13" s="38"/>
      <c r="H13" s="38"/>
      <c r="I13" s="38"/>
      <c r="J13" s="38"/>
    </row>
    <row r="14" spans="1:10" hidden="1" x14ac:dyDescent="0.25">
      <c r="A14" s="38"/>
      <c r="B14" s="38"/>
      <c r="C14" s="38"/>
      <c r="D14" s="38"/>
      <c r="E14" s="38"/>
      <c r="F14" s="38"/>
      <c r="G14" s="38"/>
      <c r="H14" s="38"/>
      <c r="I14" s="38"/>
      <c r="J14" s="38"/>
    </row>
    <row r="15" spans="1:10" hidden="1" x14ac:dyDescent="0.25">
      <c r="A15" s="38"/>
      <c r="B15" s="38"/>
      <c r="C15" s="38"/>
      <c r="D15" s="38"/>
      <c r="E15" s="38"/>
      <c r="F15" s="38"/>
      <c r="G15" s="38"/>
      <c r="H15" s="38"/>
      <c r="I15" s="38"/>
      <c r="J15" s="38"/>
    </row>
    <row r="16" spans="1:10" ht="33.75" customHeight="1" x14ac:dyDescent="0.25"/>
    <row r="17" spans="1:4" x14ac:dyDescent="0.25">
      <c r="A17" t="s">
        <v>0</v>
      </c>
      <c r="B17" s="8">
        <v>39469</v>
      </c>
    </row>
    <row r="18" spans="1:4" x14ac:dyDescent="0.25">
      <c r="A18" t="s">
        <v>1</v>
      </c>
      <c r="B18" s="8">
        <v>38374</v>
      </c>
    </row>
    <row r="19" spans="1:4" x14ac:dyDescent="0.25">
      <c r="A19" t="s">
        <v>2</v>
      </c>
      <c r="B19" s="9">
        <v>100000000</v>
      </c>
    </row>
    <row r="20" spans="1:4" x14ac:dyDescent="0.25">
      <c r="A20" t="s">
        <v>27</v>
      </c>
      <c r="B20" s="10">
        <v>0.06</v>
      </c>
    </row>
    <row r="21" spans="1:4" x14ac:dyDescent="0.25">
      <c r="A21" t="s">
        <v>21</v>
      </c>
      <c r="B21" s="11">
        <v>6</v>
      </c>
    </row>
    <row r="22" spans="1:4" x14ac:dyDescent="0.25">
      <c r="A22" t="s">
        <v>3</v>
      </c>
      <c r="B22" s="11">
        <v>1</v>
      </c>
    </row>
    <row r="23" spans="1:4" x14ac:dyDescent="0.25">
      <c r="A23" t="s">
        <v>4</v>
      </c>
      <c r="B23">
        <v>2</v>
      </c>
    </row>
    <row r="24" spans="1:4" x14ac:dyDescent="0.25">
      <c r="A24" t="s">
        <v>22</v>
      </c>
      <c r="B24" s="10">
        <v>4.8000000000000001E-2</v>
      </c>
    </row>
    <row r="25" spans="1:4" x14ac:dyDescent="0.25">
      <c r="A25" t="s">
        <v>23</v>
      </c>
      <c r="B25" s="10">
        <v>5.3999999999999999E-2</v>
      </c>
    </row>
    <row r="26" spans="1:4" x14ac:dyDescent="0.25">
      <c r="A26" t="s">
        <v>24</v>
      </c>
      <c r="B26" s="10">
        <v>6.0999999999999999E-2</v>
      </c>
    </row>
    <row r="28" spans="1:4" x14ac:dyDescent="0.25">
      <c r="A28" s="47" t="s">
        <v>5</v>
      </c>
      <c r="B28" t="s">
        <v>6</v>
      </c>
      <c r="C28" s="12">
        <f>POWER((1+B24)*(1+B25)*(1+B26),1/3)-1</f>
        <v>5.4319953465611581E-2</v>
      </c>
    </row>
    <row r="30" spans="1:4" x14ac:dyDescent="0.25">
      <c r="A30" s="47" t="s">
        <v>7</v>
      </c>
      <c r="B30" t="s">
        <v>46</v>
      </c>
      <c r="C30" s="13">
        <f>B19/((1-POWER(1+B20,-B21))/B20)</f>
        <v>20336262.847489525</v>
      </c>
      <c r="D30" s="14"/>
    </row>
    <row r="33" spans="1:9" x14ac:dyDescent="0.25">
      <c r="B33" s="15" t="s">
        <v>8</v>
      </c>
      <c r="C33" s="16"/>
      <c r="D33" s="16" t="s">
        <v>9</v>
      </c>
      <c r="E33" s="16" t="s">
        <v>10</v>
      </c>
      <c r="F33" s="16" t="s">
        <v>11</v>
      </c>
      <c r="G33" s="17" t="s">
        <v>12</v>
      </c>
      <c r="H33" s="18"/>
      <c r="I33" s="19"/>
    </row>
    <row r="34" spans="1:9" x14ac:dyDescent="0.25">
      <c r="B34" s="8">
        <v>39813</v>
      </c>
      <c r="C34" s="11">
        <v>1</v>
      </c>
      <c r="D34" s="20">
        <f>C30</f>
        <v>20336262.847489525</v>
      </c>
      <c r="E34" s="21">
        <f>1/(1+C28)</f>
        <v>0.94847868212390485</v>
      </c>
      <c r="F34" s="20">
        <f>D34*E34</f>
        <v>19288511.784912191</v>
      </c>
      <c r="G34">
        <f>F34*C34</f>
        <v>19288511.784912191</v>
      </c>
      <c r="H34" s="19"/>
      <c r="I34" s="19"/>
    </row>
    <row r="35" spans="1:9" x14ac:dyDescent="0.25">
      <c r="B35" s="8">
        <v>40178</v>
      </c>
      <c r="C35" s="11">
        <v>2</v>
      </c>
      <c r="D35" s="20">
        <f>C30</f>
        <v>20336262.847489525</v>
      </c>
      <c r="E35" s="21">
        <f>1/((1+C28)*(1+C28))</f>
        <v>0.89961181044349947</v>
      </c>
      <c r="F35" s="20">
        <f>D35*E35</f>
        <v>18294742.237884928</v>
      </c>
      <c r="G35">
        <f>C35*F35</f>
        <v>36589484.475769855</v>
      </c>
      <c r="H35" s="19"/>
      <c r="I35" s="19"/>
    </row>
    <row r="36" spans="1:9" x14ac:dyDescent="0.25">
      <c r="B36" s="8">
        <v>40543</v>
      </c>
      <c r="C36" s="11">
        <v>3</v>
      </c>
      <c r="D36" s="20">
        <f>C30</f>
        <v>20336262.847489525</v>
      </c>
      <c r="E36" s="21">
        <f>1/((1+C28)*(1+C28)*(1+C28))</f>
        <v>0.85326262439255041</v>
      </c>
      <c r="F36" s="20">
        <f>D36*E36</f>
        <v>17352173.007585634</v>
      </c>
      <c r="G36">
        <f>F36*C36</f>
        <v>52056519.022756904</v>
      </c>
      <c r="H36" s="19"/>
      <c r="I36" s="19"/>
    </row>
    <row r="37" spans="1:9" x14ac:dyDescent="0.25">
      <c r="B37" s="8"/>
      <c r="C37" s="11"/>
      <c r="D37" s="20"/>
      <c r="E37" s="21"/>
      <c r="F37" s="20"/>
      <c r="H37" s="19"/>
      <c r="I37" s="19"/>
    </row>
    <row r="38" spans="1:9" x14ac:dyDescent="0.25">
      <c r="B38" s="8"/>
      <c r="C38" s="11"/>
      <c r="D38" s="20"/>
      <c r="E38" s="21"/>
      <c r="F38" s="20"/>
      <c r="H38" s="19"/>
      <c r="I38" s="19"/>
    </row>
    <row r="39" spans="1:9" x14ac:dyDescent="0.25">
      <c r="B39" s="8"/>
      <c r="C39" s="11"/>
      <c r="D39" s="20"/>
      <c r="E39" s="21"/>
      <c r="F39" s="20"/>
      <c r="H39" s="19"/>
      <c r="I39" s="19"/>
    </row>
    <row r="40" spans="1:9" x14ac:dyDescent="0.25">
      <c r="A40" s="47" t="s">
        <v>13</v>
      </c>
      <c r="E40" s="22" t="s">
        <v>11</v>
      </c>
      <c r="F40" s="23">
        <f>SUM(F34:F39)</f>
        <v>54935427.030382752</v>
      </c>
      <c r="G40">
        <f>SUM(G34:G39)</f>
        <v>107934515.28343895</v>
      </c>
      <c r="H40" s="24"/>
      <c r="I40" s="19"/>
    </row>
    <row r="41" spans="1:9" x14ac:dyDescent="0.25">
      <c r="G41" s="24" t="s">
        <v>14</v>
      </c>
      <c r="H41" s="67">
        <f>G40/F40</f>
        <v>1.9647524578946909</v>
      </c>
      <c r="I41" s="19"/>
    </row>
    <row r="42" spans="1:9" x14ac:dyDescent="0.25">
      <c r="D42" s="25">
        <f>C28/B22</f>
        <v>5.4319953465611581E-2</v>
      </c>
      <c r="F42" s="14"/>
      <c r="G42" s="26" t="s">
        <v>15</v>
      </c>
      <c r="H42" s="68">
        <f>H41/(1+D42)</f>
        <v>1.8635258219636592</v>
      </c>
    </row>
    <row r="43" spans="1:9" x14ac:dyDescent="0.25">
      <c r="F43" s="27"/>
    </row>
    <row r="45" spans="1:9" x14ac:dyDescent="0.25">
      <c r="A45" s="47" t="s">
        <v>16</v>
      </c>
      <c r="B45" s="28">
        <v>4.0000000000000001E-3</v>
      </c>
    </row>
    <row r="46" spans="1:9" x14ac:dyDescent="0.25">
      <c r="B46" s="26" t="s">
        <v>17</v>
      </c>
      <c r="C46" s="29">
        <f>-H42*B45*F40</f>
        <v>-409494.34724687459</v>
      </c>
    </row>
    <row r="48" spans="1:9" x14ac:dyDescent="0.25">
      <c r="A48" s="47" t="s">
        <v>25</v>
      </c>
      <c r="B48" s="26" t="s">
        <v>26</v>
      </c>
    </row>
  </sheetData>
  <mergeCells count="3">
    <mergeCell ref="A2:D2"/>
    <mergeCell ref="A3:D3"/>
    <mergeCell ref="A4:D4"/>
  </mergeCells>
  <phoneticPr fontId="0" type="noConversion"/>
  <pageMargins left="0.75" right="0.75" top="1" bottom="1"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
  <sheetViews>
    <sheetView workbookViewId="0">
      <selection activeCell="N28" sqref="N28"/>
    </sheetView>
  </sheetViews>
  <sheetFormatPr defaultRowHeight="13.2" x14ac:dyDescent="0.25"/>
  <cols>
    <col min="1" max="1" width="24.33203125" bestFit="1" customWidth="1"/>
    <col min="2" max="12" width="10.6640625" customWidth="1"/>
    <col min="13" max="13" width="13" customWidth="1"/>
    <col min="14" max="14" width="10.88671875" style="76" customWidth="1"/>
    <col min="15" max="15" width="10.5546875" customWidth="1"/>
    <col min="16" max="16" width="3.6640625" customWidth="1"/>
    <col min="17" max="17" width="16" bestFit="1" customWidth="1"/>
    <col min="18" max="18" width="7.33203125" bestFit="1" customWidth="1"/>
    <col min="19" max="19" width="13.88671875" customWidth="1"/>
    <col min="20" max="20" width="14.33203125" customWidth="1"/>
    <col min="21" max="21" width="9.88671875" customWidth="1"/>
    <col min="22" max="22" width="13.33203125" customWidth="1"/>
    <col min="23" max="23" width="22.33203125" customWidth="1"/>
    <col min="24" max="24" width="10.88671875" bestFit="1" customWidth="1"/>
    <col min="25" max="25" width="17.44140625" bestFit="1" customWidth="1"/>
    <col min="26" max="35" width="10.6640625" customWidth="1"/>
  </cols>
  <sheetData>
    <row r="1" spans="1:27" ht="3" customHeight="1" x14ac:dyDescent="0.25"/>
    <row r="2" spans="1:27" ht="15" customHeight="1" x14ac:dyDescent="0.3">
      <c r="A2" s="302" t="s">
        <v>171</v>
      </c>
      <c r="B2" s="302"/>
      <c r="C2" s="302"/>
      <c r="D2" s="302"/>
      <c r="E2" s="302"/>
      <c r="F2" s="302"/>
      <c r="G2" s="302"/>
      <c r="H2" s="302"/>
      <c r="I2" s="302"/>
      <c r="J2" s="302"/>
      <c r="K2" s="302"/>
      <c r="L2" s="302"/>
      <c r="M2" s="205"/>
      <c r="N2" s="295" t="s">
        <v>180</v>
      </c>
      <c r="O2" s="295"/>
      <c r="Q2" s="141" t="s">
        <v>191</v>
      </c>
      <c r="S2" s="110" t="s">
        <v>188</v>
      </c>
      <c r="T2" s="110" t="s">
        <v>189</v>
      </c>
      <c r="U2" s="110" t="s">
        <v>190</v>
      </c>
    </row>
    <row r="3" spans="1:27" ht="3" customHeight="1" x14ac:dyDescent="0.3">
      <c r="A3" s="165"/>
      <c r="B3" s="165"/>
      <c r="C3" s="165"/>
      <c r="D3" s="165"/>
      <c r="E3" s="165"/>
      <c r="F3" s="165"/>
      <c r="G3" s="165"/>
      <c r="H3" s="165"/>
      <c r="I3" s="165"/>
      <c r="J3" s="165"/>
      <c r="K3" s="165"/>
      <c r="L3" s="165"/>
      <c r="M3" s="165"/>
      <c r="N3" s="190"/>
      <c r="O3" s="167"/>
      <c r="Q3" s="141"/>
    </row>
    <row r="4" spans="1:27" ht="15" customHeight="1" x14ac:dyDescent="0.25">
      <c r="A4" s="150" t="s">
        <v>110</v>
      </c>
      <c r="B4" s="298" t="s">
        <v>187</v>
      </c>
      <c r="C4" s="299"/>
      <c r="D4" s="299"/>
      <c r="E4" s="299"/>
      <c r="F4" s="299"/>
      <c r="G4" s="299"/>
      <c r="H4" s="299"/>
      <c r="I4" s="299"/>
      <c r="J4" s="299"/>
      <c r="K4" s="299"/>
      <c r="L4" s="299"/>
      <c r="M4" s="188"/>
      <c r="O4" s="191" t="s">
        <v>145</v>
      </c>
      <c r="Q4" s="110" t="s">
        <v>150</v>
      </c>
      <c r="R4" s="110">
        <v>1</v>
      </c>
      <c r="S4" s="197">
        <f>T20*0.05</f>
        <v>215000</v>
      </c>
      <c r="T4" s="197">
        <f>T3A!F4-S4</f>
        <v>632175.11287380964</v>
      </c>
      <c r="U4" s="197">
        <f>+T4+S4</f>
        <v>847175.11287380964</v>
      </c>
    </row>
    <row r="5" spans="1:27" s="157" customFormat="1" ht="3" customHeight="1" x14ac:dyDescent="0.25">
      <c r="A5" s="155"/>
      <c r="B5" s="173"/>
      <c r="C5" s="173"/>
      <c r="D5" s="173"/>
      <c r="E5" s="173"/>
      <c r="F5" s="173"/>
      <c r="G5" s="173"/>
      <c r="H5" s="173"/>
      <c r="I5" s="173"/>
      <c r="J5" s="173"/>
      <c r="K5" s="173"/>
      <c r="L5" s="173"/>
      <c r="M5" s="156"/>
      <c r="N5" s="192"/>
      <c r="O5" s="168"/>
      <c r="S5" s="159"/>
      <c r="T5" s="159"/>
      <c r="AA5" s="160"/>
    </row>
    <row r="6" spans="1:27" ht="15" customHeight="1" x14ac:dyDescent="0.25">
      <c r="A6" s="150" t="s">
        <v>111</v>
      </c>
      <c r="B6" s="299" t="s">
        <v>149</v>
      </c>
      <c r="C6" s="299"/>
      <c r="D6" s="299"/>
      <c r="E6" s="299"/>
      <c r="F6" s="299"/>
      <c r="G6" s="299"/>
      <c r="H6" s="299"/>
      <c r="I6" s="299"/>
      <c r="J6" s="299"/>
      <c r="K6" s="299"/>
      <c r="L6" s="299"/>
      <c r="M6" s="189"/>
      <c r="N6" s="191" t="s">
        <v>140</v>
      </c>
      <c r="O6" s="169">
        <v>5200000</v>
      </c>
      <c r="Q6" s="110" t="s">
        <v>151</v>
      </c>
      <c r="R6" s="110">
        <v>2</v>
      </c>
      <c r="S6" s="197">
        <f>(T20-T4)*0.05</f>
        <v>183391.24435630953</v>
      </c>
      <c r="T6" s="197">
        <f>T3A!F4-S6</f>
        <v>663783.86851750012</v>
      </c>
      <c r="U6" s="197">
        <f>+T6+S6</f>
        <v>847175.11287380964</v>
      </c>
    </row>
    <row r="7" spans="1:27" s="157" customFormat="1" ht="3" customHeight="1" x14ac:dyDescent="0.25">
      <c r="A7" s="155"/>
      <c r="B7" s="173"/>
      <c r="C7" s="173"/>
      <c r="D7" s="173"/>
      <c r="E7" s="173"/>
      <c r="F7" s="173"/>
      <c r="G7" s="173"/>
      <c r="H7" s="173"/>
      <c r="I7" s="173"/>
      <c r="J7" s="173"/>
      <c r="K7" s="173"/>
      <c r="L7" s="173"/>
      <c r="M7" s="161"/>
      <c r="N7" s="192"/>
      <c r="O7" s="170"/>
      <c r="Q7" s="198"/>
      <c r="R7" s="198"/>
      <c r="S7" s="199"/>
      <c r="T7" s="199"/>
      <c r="U7" s="198"/>
    </row>
    <row r="8" spans="1:27" ht="15" customHeight="1" x14ac:dyDescent="0.25">
      <c r="A8" s="151" t="s">
        <v>112</v>
      </c>
      <c r="B8" s="299" t="s">
        <v>172</v>
      </c>
      <c r="C8" s="299"/>
      <c r="D8" s="299"/>
      <c r="E8" s="299"/>
      <c r="F8" s="299"/>
      <c r="G8" s="299"/>
      <c r="H8" s="299"/>
      <c r="I8" s="299"/>
      <c r="J8" s="299"/>
      <c r="K8" s="299"/>
      <c r="L8" s="299"/>
      <c r="M8" s="188"/>
      <c r="N8" s="191"/>
      <c r="O8" s="167"/>
      <c r="Q8" s="135" t="s">
        <v>152</v>
      </c>
      <c r="R8" s="135">
        <v>3</v>
      </c>
      <c r="S8" s="134">
        <f>(T20-T4-T6)*0.05</f>
        <v>150202.05093043452</v>
      </c>
      <c r="T8" s="134">
        <f>T3A!F4-S8</f>
        <v>696973.06194337516</v>
      </c>
      <c r="U8" s="9">
        <f>+T8+S8</f>
        <v>847175.11287380964</v>
      </c>
    </row>
    <row r="9" spans="1:27" s="157" customFormat="1" ht="3" customHeight="1" x14ac:dyDescent="0.25">
      <c r="A9" s="162"/>
      <c r="B9" s="174"/>
      <c r="C9" s="174"/>
      <c r="D9" s="174"/>
      <c r="E9" s="174"/>
      <c r="F9" s="174"/>
      <c r="G9" s="174"/>
      <c r="H9" s="174"/>
      <c r="I9" s="174"/>
      <c r="J9" s="174"/>
      <c r="K9" s="174"/>
      <c r="L9" s="174"/>
      <c r="M9" s="156"/>
      <c r="N9" s="192"/>
      <c r="O9" s="168"/>
      <c r="S9" s="159"/>
      <c r="T9" s="159"/>
    </row>
    <row r="10" spans="1:27" ht="15" customHeight="1" x14ac:dyDescent="0.25">
      <c r="A10" s="152" t="s">
        <v>173</v>
      </c>
      <c r="B10" s="300" t="s">
        <v>174</v>
      </c>
      <c r="C10" s="300"/>
      <c r="D10" s="300"/>
      <c r="E10" s="300"/>
      <c r="F10" s="300"/>
      <c r="G10" s="300"/>
      <c r="H10" s="300"/>
      <c r="I10" s="300"/>
      <c r="J10" s="300"/>
      <c r="K10" s="300"/>
      <c r="L10" s="300"/>
      <c r="M10" s="188"/>
      <c r="N10" s="191" t="s">
        <v>140</v>
      </c>
      <c r="O10" s="169">
        <v>800000</v>
      </c>
      <c r="Q10" s="135" t="s">
        <v>159</v>
      </c>
      <c r="R10" s="135">
        <v>4</v>
      </c>
      <c r="S10" s="134">
        <f>(T20-T4-T6-T8)*0.05</f>
        <v>115353.39783326577</v>
      </c>
      <c r="T10" s="134">
        <f>T3A!F4-S10</f>
        <v>731821.71504054382</v>
      </c>
      <c r="U10" s="9">
        <f>+T10+S10</f>
        <v>847175.11287380964</v>
      </c>
    </row>
    <row r="11" spans="1:27" s="157" customFormat="1" ht="3" customHeight="1" x14ac:dyDescent="0.25">
      <c r="A11" s="162"/>
      <c r="B11" s="174"/>
      <c r="C11" s="174"/>
      <c r="D11" s="174"/>
      <c r="E11" s="174"/>
      <c r="F11" s="174"/>
      <c r="G11" s="174"/>
      <c r="H11" s="174"/>
      <c r="I11" s="174"/>
      <c r="J11" s="174"/>
      <c r="K11" s="174"/>
      <c r="L11" s="174"/>
      <c r="M11" s="156"/>
      <c r="N11" s="192"/>
      <c r="O11" s="170"/>
      <c r="S11" s="159"/>
      <c r="T11" s="159"/>
    </row>
    <row r="12" spans="1:27" ht="15" customHeight="1" x14ac:dyDescent="0.25">
      <c r="A12" s="152" t="s">
        <v>182</v>
      </c>
      <c r="B12" s="300" t="s">
        <v>175</v>
      </c>
      <c r="C12" s="300"/>
      <c r="D12" s="300"/>
      <c r="E12" s="300"/>
      <c r="F12" s="300"/>
      <c r="G12" s="300"/>
      <c r="H12" s="300"/>
      <c r="I12" s="300"/>
      <c r="J12" s="300"/>
      <c r="K12" s="300"/>
      <c r="L12" s="300"/>
      <c r="M12" s="188"/>
      <c r="N12" s="191"/>
      <c r="O12" s="167"/>
      <c r="Q12" s="135" t="s">
        <v>160</v>
      </c>
      <c r="R12" s="135">
        <v>5</v>
      </c>
      <c r="S12" s="134">
        <f>(T20-T4-T6-T8-T10)*0.05</f>
        <v>78762.312081238575</v>
      </c>
      <c r="T12" s="134">
        <f>T3A!F4-S12</f>
        <v>768412.80079257104</v>
      </c>
      <c r="U12" s="9">
        <f>+T12+S12</f>
        <v>847175.11287380964</v>
      </c>
    </row>
    <row r="13" spans="1:27" s="157" customFormat="1" ht="3" customHeight="1" x14ac:dyDescent="0.25">
      <c r="A13" s="162"/>
      <c r="B13" s="175"/>
      <c r="C13" s="175"/>
      <c r="D13" s="175"/>
      <c r="E13" s="175"/>
      <c r="F13" s="175"/>
      <c r="G13" s="175"/>
      <c r="H13" s="175"/>
      <c r="I13" s="175"/>
      <c r="J13" s="175"/>
      <c r="K13" s="175"/>
      <c r="L13" s="175"/>
      <c r="M13" s="156"/>
      <c r="N13" s="192"/>
      <c r="O13" s="168"/>
      <c r="S13" s="159"/>
      <c r="T13" s="159"/>
    </row>
    <row r="14" spans="1:27" ht="15" customHeight="1" x14ac:dyDescent="0.25">
      <c r="A14" s="153" t="s">
        <v>183</v>
      </c>
      <c r="B14" s="300" t="s">
        <v>176</v>
      </c>
      <c r="C14" s="300"/>
      <c r="D14" s="300"/>
      <c r="E14" s="300"/>
      <c r="F14" s="300"/>
      <c r="G14" s="300"/>
      <c r="H14" s="300"/>
      <c r="I14" s="300"/>
      <c r="J14" s="300"/>
      <c r="K14" s="300"/>
      <c r="L14" s="300"/>
      <c r="M14" s="188"/>
      <c r="N14" s="191" t="s">
        <v>140</v>
      </c>
      <c r="O14" s="169">
        <v>1440000</v>
      </c>
      <c r="Q14" s="135" t="s">
        <v>161</v>
      </c>
      <c r="R14" s="135">
        <v>6</v>
      </c>
      <c r="S14" s="134">
        <f>(T20-T4-T6-T8-T10-T12)*0.05</f>
        <v>40341.672041610022</v>
      </c>
      <c r="T14" s="134">
        <f>T3A!F4-S14</f>
        <v>806833.44083219965</v>
      </c>
      <c r="U14" s="9">
        <f>+T14+S14</f>
        <v>847175.11287380964</v>
      </c>
    </row>
    <row r="15" spans="1:27" s="157" customFormat="1" ht="3" customHeight="1" x14ac:dyDescent="0.25">
      <c r="A15" s="163"/>
      <c r="B15" s="174"/>
      <c r="C15" s="174"/>
      <c r="D15" s="174"/>
      <c r="E15" s="174"/>
      <c r="F15" s="174"/>
      <c r="G15" s="174"/>
      <c r="H15" s="174"/>
      <c r="I15" s="174"/>
      <c r="J15" s="174"/>
      <c r="K15" s="174"/>
      <c r="L15" s="174"/>
      <c r="M15" s="156"/>
      <c r="N15" s="192"/>
      <c r="O15" s="170"/>
      <c r="S15" s="159"/>
      <c r="T15" s="159"/>
    </row>
    <row r="16" spans="1:27" ht="15" customHeight="1" x14ac:dyDescent="0.25">
      <c r="A16" s="152" t="s">
        <v>113</v>
      </c>
      <c r="B16" s="300" t="s">
        <v>177</v>
      </c>
      <c r="C16" s="300"/>
      <c r="D16" s="300"/>
      <c r="E16" s="300"/>
      <c r="F16" s="300"/>
      <c r="G16" s="300"/>
      <c r="H16" s="300"/>
      <c r="I16" s="300"/>
      <c r="J16" s="300"/>
      <c r="K16" s="300"/>
      <c r="L16" s="300"/>
      <c r="M16" s="188"/>
      <c r="T16" s="130"/>
    </row>
    <row r="17" spans="1:25" s="157" customFormat="1" ht="3" customHeight="1" x14ac:dyDescent="0.25">
      <c r="A17" s="162"/>
      <c r="B17" s="174"/>
      <c r="C17" s="174"/>
      <c r="D17" s="174"/>
      <c r="E17" s="174"/>
      <c r="F17" s="174"/>
      <c r="G17" s="174"/>
      <c r="H17" s="174"/>
      <c r="I17" s="174"/>
      <c r="J17" s="174"/>
      <c r="K17" s="174"/>
      <c r="L17" s="174"/>
      <c r="M17" s="156"/>
      <c r="N17" s="193"/>
      <c r="T17" s="164"/>
    </row>
    <row r="18" spans="1:25" ht="15" customHeight="1" x14ac:dyDescent="0.25">
      <c r="A18" s="152" t="s">
        <v>115</v>
      </c>
      <c r="B18" s="300" t="s">
        <v>178</v>
      </c>
      <c r="C18" s="300"/>
      <c r="D18" s="300"/>
      <c r="E18" s="300"/>
      <c r="F18" s="300"/>
      <c r="G18" s="300"/>
      <c r="H18" s="300"/>
      <c r="I18" s="300"/>
      <c r="J18" s="300"/>
      <c r="K18" s="300"/>
      <c r="L18" s="300"/>
      <c r="M18" s="188"/>
      <c r="R18" s="296" t="s">
        <v>134</v>
      </c>
      <c r="S18" s="296"/>
      <c r="T18" s="130">
        <f>SUM(T4:T16)</f>
        <v>4299999.9999999991</v>
      </c>
    </row>
    <row r="19" spans="1:25" s="157" customFormat="1" ht="3" customHeight="1" x14ac:dyDescent="0.25">
      <c r="A19" s="162"/>
      <c r="B19" s="174"/>
      <c r="C19" s="174"/>
      <c r="D19" s="174"/>
      <c r="E19" s="174"/>
      <c r="F19" s="174"/>
      <c r="G19" s="174"/>
      <c r="H19" s="174"/>
      <c r="I19" s="174"/>
      <c r="J19" s="174"/>
      <c r="K19" s="174"/>
      <c r="L19" s="174"/>
      <c r="M19" s="156"/>
      <c r="N19" s="193"/>
      <c r="T19" s="164"/>
    </row>
    <row r="20" spans="1:25" ht="15" customHeight="1" x14ac:dyDescent="0.25">
      <c r="A20" s="154" t="s">
        <v>114</v>
      </c>
      <c r="B20" s="300"/>
      <c r="C20" s="300"/>
      <c r="D20" s="300"/>
      <c r="E20" s="300"/>
      <c r="F20" s="300"/>
      <c r="G20" s="300"/>
      <c r="H20" s="300"/>
      <c r="I20" s="300"/>
      <c r="J20" s="300"/>
      <c r="K20" s="300"/>
      <c r="L20" s="300"/>
      <c r="M20" s="187" t="s">
        <v>116</v>
      </c>
      <c r="R20" s="297" t="s">
        <v>144</v>
      </c>
      <c r="S20" s="297"/>
      <c r="T20" s="130">
        <v>4300000</v>
      </c>
    </row>
    <row r="21" spans="1:25" ht="17.25" customHeight="1" x14ac:dyDescent="0.25">
      <c r="S21" s="171" t="s">
        <v>181</v>
      </c>
      <c r="T21" s="172">
        <f>+T20-T18</f>
        <v>0</v>
      </c>
    </row>
    <row r="22" spans="1:25" x14ac:dyDescent="0.25">
      <c r="A22" s="110" t="s">
        <v>179</v>
      </c>
      <c r="B22" t="s">
        <v>139</v>
      </c>
      <c r="M22" s="10">
        <v>6.0000000000000001E-3</v>
      </c>
      <c r="X22" s="171"/>
      <c r="Y22" s="171"/>
    </row>
    <row r="24" spans="1:25" ht="15.6" x14ac:dyDescent="0.3">
      <c r="A24" s="301" t="s">
        <v>131</v>
      </c>
      <c r="B24" s="301"/>
      <c r="C24" s="301"/>
      <c r="D24" s="301"/>
      <c r="E24" s="301"/>
      <c r="F24" s="301"/>
      <c r="G24" s="301"/>
      <c r="H24" s="301"/>
      <c r="I24" s="301"/>
      <c r="J24" s="301"/>
      <c r="K24" s="301"/>
      <c r="M24" s="10"/>
    </row>
    <row r="25" spans="1:25" ht="3" customHeight="1" x14ac:dyDescent="0.25"/>
    <row r="26" spans="1:25" ht="27" customHeight="1" x14ac:dyDescent="0.25">
      <c r="A26" s="180" t="s">
        <v>119</v>
      </c>
      <c r="B26" s="178" t="s">
        <v>184</v>
      </c>
      <c r="C26" s="178" t="s">
        <v>121</v>
      </c>
      <c r="D26" s="178" t="s">
        <v>122</v>
      </c>
      <c r="E26" s="178" t="s">
        <v>123</v>
      </c>
      <c r="F26" s="178" t="s">
        <v>124</v>
      </c>
      <c r="G26" s="178" t="s">
        <v>125</v>
      </c>
      <c r="H26" s="178" t="s">
        <v>126</v>
      </c>
      <c r="I26" s="178" t="s">
        <v>185</v>
      </c>
      <c r="J26" s="178" t="s">
        <v>186</v>
      </c>
      <c r="K26" s="178" t="s">
        <v>129</v>
      </c>
      <c r="W26" s="196"/>
    </row>
    <row r="27" spans="1:25" x14ac:dyDescent="0.25">
      <c r="A27" s="181" t="s">
        <v>130</v>
      </c>
      <c r="B27" s="182"/>
      <c r="C27" s="182"/>
      <c r="D27" s="182"/>
      <c r="E27" s="182"/>
      <c r="F27" s="182"/>
      <c r="G27" s="182"/>
      <c r="H27" s="182"/>
      <c r="I27" s="182"/>
      <c r="J27" s="182"/>
      <c r="K27" s="182"/>
      <c r="W27" s="196"/>
    </row>
    <row r="28" spans="1:25" x14ac:dyDescent="0.25">
      <c r="A28" s="183" t="s">
        <v>110</v>
      </c>
      <c r="B28" s="182"/>
      <c r="C28" s="182"/>
      <c r="D28" s="195"/>
      <c r="E28" s="182"/>
      <c r="F28" s="182"/>
      <c r="G28" s="182"/>
      <c r="H28" s="195"/>
      <c r="I28" s="195"/>
      <c r="J28" s="182"/>
      <c r="K28" s="182"/>
      <c r="V28" s="9"/>
      <c r="W28" s="196"/>
    </row>
    <row r="29" spans="1:25" x14ac:dyDescent="0.25">
      <c r="A29" s="183" t="s">
        <v>111</v>
      </c>
      <c r="B29" s="182"/>
      <c r="C29" s="182"/>
      <c r="D29" s="195"/>
      <c r="E29" s="182"/>
      <c r="F29" s="182"/>
      <c r="G29" s="182"/>
      <c r="H29" s="182"/>
      <c r="I29" s="182"/>
      <c r="J29" s="182"/>
      <c r="K29" s="182"/>
    </row>
    <row r="30" spans="1:25" x14ac:dyDescent="0.25">
      <c r="A30" s="183" t="s">
        <v>112</v>
      </c>
      <c r="B30" s="182">
        <v>1300000</v>
      </c>
      <c r="C30" s="182"/>
      <c r="D30" s="182"/>
      <c r="E30" s="182"/>
      <c r="F30" s="182"/>
      <c r="G30" s="182"/>
      <c r="H30" s="182"/>
      <c r="I30" s="182"/>
      <c r="J30" s="182"/>
      <c r="K30" s="182"/>
    </row>
    <row r="31" spans="1:25" x14ac:dyDescent="0.25">
      <c r="A31" s="183" t="s">
        <v>118</v>
      </c>
      <c r="B31" s="182">
        <v>800010.95890410955</v>
      </c>
      <c r="C31" s="182"/>
      <c r="D31" s="182"/>
      <c r="E31" s="182"/>
      <c r="F31" s="182"/>
      <c r="G31" s="182"/>
      <c r="H31" s="182"/>
      <c r="I31" s="182"/>
      <c r="J31" s="182"/>
      <c r="K31" s="182"/>
    </row>
    <row r="32" spans="1:25" ht="3" customHeight="1" x14ac:dyDescent="0.25">
      <c r="A32" s="194"/>
      <c r="B32" s="156"/>
      <c r="C32" s="156"/>
      <c r="D32" s="156"/>
      <c r="E32" s="156"/>
      <c r="F32" s="156"/>
      <c r="G32" s="156"/>
      <c r="H32" s="156"/>
      <c r="I32" s="156"/>
      <c r="J32" s="156"/>
      <c r="K32" s="156"/>
      <c r="L32" s="157"/>
      <c r="M32" s="157"/>
    </row>
    <row r="33" spans="1:11" x14ac:dyDescent="0.25">
      <c r="A33" s="186" t="s">
        <v>136</v>
      </c>
      <c r="B33" s="185"/>
      <c r="C33" s="185"/>
      <c r="D33" s="185"/>
      <c r="E33" s="185"/>
      <c r="F33" s="185"/>
      <c r="G33" s="185"/>
      <c r="H33" s="185"/>
      <c r="I33" s="185"/>
      <c r="J33" s="185"/>
      <c r="K33" s="185"/>
    </row>
    <row r="34" spans="1:11" x14ac:dyDescent="0.25">
      <c r="A34" s="184" t="s">
        <v>182</v>
      </c>
      <c r="B34" s="185">
        <v>-7500000</v>
      </c>
      <c r="C34" s="185"/>
      <c r="D34" s="185"/>
      <c r="E34" s="185"/>
      <c r="F34" s="185"/>
      <c r="G34" s="185"/>
      <c r="H34" s="185"/>
      <c r="I34" s="185"/>
      <c r="J34" s="185"/>
      <c r="K34" s="185"/>
    </row>
    <row r="35" spans="1:11" x14ac:dyDescent="0.25">
      <c r="A35" s="184" t="s">
        <v>183</v>
      </c>
      <c r="B35" s="185"/>
      <c r="C35" s="185"/>
      <c r="D35" s="185">
        <v>-1443360</v>
      </c>
      <c r="E35" s="185"/>
      <c r="F35" s="185"/>
      <c r="G35" s="185"/>
      <c r="H35" s="185"/>
      <c r="I35" s="185"/>
      <c r="J35" s="185"/>
      <c r="K35" s="185"/>
    </row>
    <row r="36" spans="1:11" x14ac:dyDescent="0.25">
      <c r="A36" s="184" t="s">
        <v>113</v>
      </c>
      <c r="B36" s="185"/>
      <c r="C36" s="185"/>
      <c r="D36" s="185"/>
      <c r="E36" s="185"/>
      <c r="F36" s="185"/>
      <c r="G36" s="185"/>
      <c r="H36" s="185"/>
      <c r="I36" s="185"/>
      <c r="J36" s="185"/>
      <c r="K36" s="185">
        <v>-650000</v>
      </c>
    </row>
    <row r="37" spans="1:11" x14ac:dyDescent="0.25">
      <c r="A37" s="184" t="s">
        <v>115</v>
      </c>
      <c r="B37" s="185"/>
      <c r="C37" s="185"/>
      <c r="D37" s="185"/>
      <c r="E37" s="185"/>
      <c r="F37" s="185"/>
      <c r="G37" s="185"/>
      <c r="H37" s="185"/>
      <c r="I37" s="185"/>
      <c r="J37" s="185"/>
      <c r="K37" s="185">
        <v>-220000</v>
      </c>
    </row>
    <row r="38" spans="1:11" x14ac:dyDescent="0.25">
      <c r="A38" s="184" t="s">
        <v>114</v>
      </c>
      <c r="B38" s="185"/>
      <c r="C38" s="185"/>
      <c r="D38" s="185"/>
      <c r="E38" s="185"/>
      <c r="F38" s="185"/>
      <c r="G38" s="185"/>
      <c r="H38" s="185"/>
      <c r="I38" s="185"/>
      <c r="J38" s="185"/>
      <c r="K38" s="185">
        <v>-632327.01995482855</v>
      </c>
    </row>
    <row r="39" spans="1:11" x14ac:dyDescent="0.25">
      <c r="A39" s="31"/>
      <c r="B39" s="179"/>
      <c r="C39" s="179"/>
      <c r="D39" s="179"/>
      <c r="E39" s="179"/>
      <c r="F39" s="179"/>
      <c r="G39" s="179"/>
      <c r="H39" s="179"/>
      <c r="I39" s="179"/>
      <c r="J39" s="179"/>
      <c r="K39" s="179"/>
    </row>
    <row r="40" spans="1:11" x14ac:dyDescent="0.25">
      <c r="A40" s="33" t="s">
        <v>137</v>
      </c>
      <c r="B40" s="179">
        <f>SUM(B27:B39)</f>
        <v>-5399989.0410958901</v>
      </c>
      <c r="C40" s="179">
        <f t="shared" ref="C40:K40" si="0">SUM(C27:C39)</f>
        <v>0</v>
      </c>
      <c r="D40" s="179">
        <f t="shared" si="0"/>
        <v>-1443360</v>
      </c>
      <c r="E40" s="179">
        <f t="shared" si="0"/>
        <v>0</v>
      </c>
      <c r="F40" s="179">
        <f t="shared" si="0"/>
        <v>0</v>
      </c>
      <c r="G40" s="179">
        <f t="shared" si="0"/>
        <v>0</v>
      </c>
      <c r="H40" s="179">
        <f t="shared" si="0"/>
        <v>0</v>
      </c>
      <c r="I40" s="179">
        <f t="shared" si="0"/>
        <v>0</v>
      </c>
      <c r="J40" s="179">
        <f t="shared" si="0"/>
        <v>0</v>
      </c>
      <c r="K40" s="179">
        <f t="shared" si="0"/>
        <v>-1502327.0199548285</v>
      </c>
    </row>
    <row r="42" spans="1:11" x14ac:dyDescent="0.25">
      <c r="A42" s="176" t="s">
        <v>138</v>
      </c>
      <c r="B42" s="177">
        <f>SUM(B40:K40)</f>
        <v>-8345676.0610507187</v>
      </c>
    </row>
    <row r="43" spans="1:11" x14ac:dyDescent="0.25">
      <c r="A43" s="176" t="s">
        <v>114</v>
      </c>
      <c r="B43" s="177">
        <f>M4+M6+M8+M10-M12-M14-M16-M18</f>
        <v>0</v>
      </c>
    </row>
  </sheetData>
  <mergeCells count="14">
    <mergeCell ref="A24:K24"/>
    <mergeCell ref="A2:L2"/>
    <mergeCell ref="B8:L8"/>
    <mergeCell ref="B10:L10"/>
    <mergeCell ref="B12:L12"/>
    <mergeCell ref="B14:L14"/>
    <mergeCell ref="B16:L16"/>
    <mergeCell ref="B18:L18"/>
    <mergeCell ref="N2:O2"/>
    <mergeCell ref="R18:S18"/>
    <mergeCell ref="R20:S20"/>
    <mergeCell ref="B4:L4"/>
    <mergeCell ref="B6:L6"/>
    <mergeCell ref="B20:L20"/>
  </mergeCells>
  <pageMargins left="0.25" right="0.34" top="0.46" bottom="0.34" header="0.4921259845" footer="0.24"/>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A43"/>
  <sheetViews>
    <sheetView workbookViewId="0">
      <selection activeCell="N37" sqref="N37"/>
    </sheetView>
  </sheetViews>
  <sheetFormatPr defaultRowHeight="13.2" x14ac:dyDescent="0.25"/>
  <cols>
    <col min="1" max="1" width="24.33203125" bestFit="1" customWidth="1"/>
    <col min="2" max="13" width="10.6640625" customWidth="1"/>
    <col min="14" max="14" width="10.88671875" style="76" customWidth="1"/>
    <col min="15" max="15" width="10.5546875" customWidth="1"/>
    <col min="16" max="16" width="3.6640625" customWidth="1"/>
    <col min="17" max="17" width="16" bestFit="1" customWidth="1"/>
    <col min="18" max="18" width="7.33203125" bestFit="1" customWidth="1"/>
    <col min="19" max="19" width="13.88671875" customWidth="1"/>
    <col min="20" max="20" width="14.33203125" customWidth="1"/>
    <col min="21" max="21" width="9.88671875" customWidth="1"/>
    <col min="22" max="22" width="13.33203125" customWidth="1"/>
    <col min="23" max="23" width="22.33203125" customWidth="1"/>
    <col min="24" max="24" width="10.88671875" bestFit="1" customWidth="1"/>
    <col min="25" max="25" width="17.44140625" bestFit="1" customWidth="1"/>
    <col min="26" max="35" width="10.6640625" customWidth="1"/>
  </cols>
  <sheetData>
    <row r="1" spans="1:27" ht="3" customHeight="1" x14ac:dyDescent="0.25"/>
    <row r="2" spans="1:27" ht="15" customHeight="1" x14ac:dyDescent="0.3">
      <c r="A2" s="302" t="s">
        <v>171</v>
      </c>
      <c r="B2" s="302"/>
      <c r="C2" s="302"/>
      <c r="D2" s="302"/>
      <c r="E2" s="302"/>
      <c r="F2" s="302"/>
      <c r="G2" s="302"/>
      <c r="H2" s="302"/>
      <c r="I2" s="302"/>
      <c r="J2" s="302"/>
      <c r="K2" s="302"/>
      <c r="L2" s="302"/>
      <c r="M2" s="302"/>
      <c r="N2" s="295" t="s">
        <v>180</v>
      </c>
      <c r="O2" s="295"/>
      <c r="Q2" s="141" t="s">
        <v>191</v>
      </c>
      <c r="S2" s="110" t="s">
        <v>188</v>
      </c>
      <c r="T2" s="110" t="s">
        <v>189</v>
      </c>
      <c r="U2" s="110" t="s">
        <v>190</v>
      </c>
    </row>
    <row r="3" spans="1:27" ht="3" customHeight="1" x14ac:dyDescent="0.3">
      <c r="A3" s="165"/>
      <c r="B3" s="165"/>
      <c r="C3" s="165"/>
      <c r="D3" s="165"/>
      <c r="E3" s="165"/>
      <c r="F3" s="165"/>
      <c r="G3" s="165"/>
      <c r="H3" s="165"/>
      <c r="I3" s="165"/>
      <c r="J3" s="165"/>
      <c r="K3" s="165"/>
      <c r="L3" s="165"/>
      <c r="M3" s="165"/>
      <c r="N3" s="190"/>
      <c r="O3" s="167"/>
      <c r="Q3" s="141"/>
    </row>
    <row r="4" spans="1:27" ht="15" customHeight="1" x14ac:dyDescent="0.25">
      <c r="A4" s="150" t="s">
        <v>110</v>
      </c>
      <c r="B4" s="298" t="s">
        <v>187</v>
      </c>
      <c r="C4" s="299"/>
      <c r="D4" s="299"/>
      <c r="E4" s="299"/>
      <c r="F4" s="299"/>
      <c r="G4" s="299"/>
      <c r="H4" s="299"/>
      <c r="I4" s="299"/>
      <c r="J4" s="299"/>
      <c r="K4" s="299"/>
      <c r="L4" s="299"/>
      <c r="M4" s="188">
        <f>+T8+T10+T12+T14+S8*10/12</f>
        <v>3129209.3943840517</v>
      </c>
      <c r="O4" s="191" t="s">
        <v>145</v>
      </c>
      <c r="Q4" s="166" t="s">
        <v>150</v>
      </c>
      <c r="R4" s="166">
        <v>1</v>
      </c>
      <c r="S4" s="200">
        <f>T20*0.05</f>
        <v>215000</v>
      </c>
      <c r="T4" s="200">
        <f>T3A!F4-S4</f>
        <v>632175.11287380964</v>
      </c>
      <c r="U4" s="200">
        <f>+T4+S4</f>
        <v>847175.11287380964</v>
      </c>
    </row>
    <row r="5" spans="1:27" s="157" customFormat="1" ht="3" customHeight="1" x14ac:dyDescent="0.25">
      <c r="A5" s="155"/>
      <c r="B5" s="173"/>
      <c r="C5" s="173"/>
      <c r="D5" s="173"/>
      <c r="E5" s="173"/>
      <c r="F5" s="173"/>
      <c r="G5" s="173"/>
      <c r="H5" s="173"/>
      <c r="I5" s="173"/>
      <c r="J5" s="173"/>
      <c r="K5" s="173"/>
      <c r="L5" s="173"/>
      <c r="M5" s="156"/>
      <c r="N5" s="192"/>
      <c r="O5" s="168"/>
      <c r="Q5" s="201"/>
      <c r="R5" s="201"/>
      <c r="S5" s="202"/>
      <c r="T5" s="202"/>
      <c r="U5" s="201"/>
      <c r="AA5" s="160"/>
    </row>
    <row r="6" spans="1:27" ht="15" customHeight="1" x14ac:dyDescent="0.25">
      <c r="A6" s="150" t="s">
        <v>111</v>
      </c>
      <c r="B6" s="299" t="s">
        <v>149</v>
      </c>
      <c r="C6" s="299"/>
      <c r="D6" s="299"/>
      <c r="E6" s="299"/>
      <c r="F6" s="299"/>
      <c r="G6" s="299"/>
      <c r="H6" s="299"/>
      <c r="I6" s="299"/>
      <c r="J6" s="299"/>
      <c r="K6" s="299"/>
      <c r="L6" s="299"/>
      <c r="M6" s="189">
        <f>+O6+((M22+0.032)*(1/12)*O6)</f>
        <v>5216466.666666667</v>
      </c>
      <c r="N6" s="191" t="s">
        <v>140</v>
      </c>
      <c r="O6" s="169">
        <v>5200000</v>
      </c>
      <c r="Q6" s="166" t="s">
        <v>151</v>
      </c>
      <c r="R6" s="166">
        <v>2</v>
      </c>
      <c r="S6" s="200">
        <f>(T20-T4)*0.05</f>
        <v>183391.24435630953</v>
      </c>
      <c r="T6" s="200">
        <f>T3A!F4-S6</f>
        <v>663783.86851750012</v>
      </c>
      <c r="U6" s="200">
        <f>+T6+S6</f>
        <v>847175.11287380964</v>
      </c>
    </row>
    <row r="7" spans="1:27" s="157" customFormat="1" ht="3" customHeight="1" x14ac:dyDescent="0.25">
      <c r="A7" s="155"/>
      <c r="B7" s="173"/>
      <c r="C7" s="173"/>
      <c r="D7" s="173"/>
      <c r="E7" s="173"/>
      <c r="F7" s="173"/>
      <c r="G7" s="173"/>
      <c r="H7" s="173"/>
      <c r="I7" s="173"/>
      <c r="J7" s="173"/>
      <c r="K7" s="173"/>
      <c r="L7" s="173"/>
      <c r="M7" s="161"/>
      <c r="N7" s="192"/>
      <c r="O7" s="170"/>
      <c r="Q7" s="198"/>
      <c r="R7" s="198"/>
      <c r="S7" s="199"/>
      <c r="T7" s="199"/>
      <c r="U7" s="198"/>
    </row>
    <row r="8" spans="1:27" ht="15" customHeight="1" x14ac:dyDescent="0.25">
      <c r="A8" s="151" t="s">
        <v>112</v>
      </c>
      <c r="B8" s="299" t="s">
        <v>172</v>
      </c>
      <c r="C8" s="299"/>
      <c r="D8" s="299"/>
      <c r="E8" s="299"/>
      <c r="F8" s="299"/>
      <c r="G8" s="299"/>
      <c r="H8" s="299"/>
      <c r="I8" s="299"/>
      <c r="J8" s="299"/>
      <c r="K8" s="299"/>
      <c r="L8" s="299"/>
      <c r="M8" s="188">
        <v>1300000</v>
      </c>
      <c r="N8" s="191"/>
      <c r="O8" s="167"/>
      <c r="Q8" s="135" t="s">
        <v>152</v>
      </c>
      <c r="R8" s="135">
        <v>3</v>
      </c>
      <c r="S8" s="134">
        <f>(T20-T4-T6)*0.05</f>
        <v>150202.05093043452</v>
      </c>
      <c r="T8" s="134">
        <f>T3A!F4-S8</f>
        <v>696973.06194337516</v>
      </c>
      <c r="U8" s="134">
        <f>+T8+S8</f>
        <v>847175.11287380964</v>
      </c>
    </row>
    <row r="9" spans="1:27" s="157" customFormat="1" ht="3" customHeight="1" x14ac:dyDescent="0.25">
      <c r="A9" s="162"/>
      <c r="B9" s="174"/>
      <c r="C9" s="174"/>
      <c r="D9" s="174"/>
      <c r="E9" s="174"/>
      <c r="F9" s="174"/>
      <c r="G9" s="174"/>
      <c r="H9" s="174"/>
      <c r="I9" s="174"/>
      <c r="J9" s="174"/>
      <c r="K9" s="174"/>
      <c r="L9" s="174"/>
      <c r="M9" s="156"/>
      <c r="N9" s="192"/>
      <c r="O9" s="168"/>
      <c r="S9" s="159"/>
      <c r="T9" s="159"/>
    </row>
    <row r="10" spans="1:27" ht="15" customHeight="1" x14ac:dyDescent="0.25">
      <c r="A10" s="152" t="s">
        <v>173</v>
      </c>
      <c r="B10" s="300" t="s">
        <v>174</v>
      </c>
      <c r="C10" s="300"/>
      <c r="D10" s="300"/>
      <c r="E10" s="300"/>
      <c r="F10" s="300"/>
      <c r="G10" s="300"/>
      <c r="H10" s="300"/>
      <c r="I10" s="300"/>
      <c r="J10" s="300"/>
      <c r="K10" s="300"/>
      <c r="L10" s="300"/>
      <c r="M10" s="188">
        <f>+O10*(1+0.005/365)</f>
        <v>800010.95890410955</v>
      </c>
      <c r="N10" s="191" t="s">
        <v>140</v>
      </c>
      <c r="O10" s="169">
        <v>800000</v>
      </c>
      <c r="Q10" s="135" t="s">
        <v>159</v>
      </c>
      <c r="R10" s="135">
        <v>4</v>
      </c>
      <c r="S10" s="134">
        <f>(T20-T4-T6-T8)*0.05</f>
        <v>115353.39783326577</v>
      </c>
      <c r="T10" s="134">
        <f>T3A!F4-S10</f>
        <v>731821.71504054382</v>
      </c>
      <c r="U10" s="134">
        <f>+T10+S10</f>
        <v>847175.11287380964</v>
      </c>
    </row>
    <row r="11" spans="1:27" s="157" customFormat="1" ht="3" customHeight="1" x14ac:dyDescent="0.25">
      <c r="A11" s="162"/>
      <c r="B11" s="174"/>
      <c r="C11" s="174"/>
      <c r="D11" s="174"/>
      <c r="E11" s="174"/>
      <c r="F11" s="174"/>
      <c r="G11" s="174"/>
      <c r="H11" s="174"/>
      <c r="I11" s="174"/>
      <c r="J11" s="174"/>
      <c r="K11" s="174"/>
      <c r="L11" s="174"/>
      <c r="M11" s="156"/>
      <c r="N11" s="192"/>
      <c r="O11" s="170"/>
      <c r="S11" s="159"/>
      <c r="T11" s="159"/>
    </row>
    <row r="12" spans="1:27" ht="15" customHeight="1" x14ac:dyDescent="0.25">
      <c r="A12" s="152" t="s">
        <v>182</v>
      </c>
      <c r="B12" s="300" t="s">
        <v>175</v>
      </c>
      <c r="C12" s="300"/>
      <c r="D12" s="300"/>
      <c r="E12" s="300"/>
      <c r="F12" s="300"/>
      <c r="G12" s="300"/>
      <c r="H12" s="300"/>
      <c r="I12" s="300"/>
      <c r="J12" s="300"/>
      <c r="K12" s="300"/>
      <c r="L12" s="300"/>
      <c r="M12" s="188">
        <v>7500000</v>
      </c>
      <c r="N12" s="191"/>
      <c r="O12" s="167"/>
      <c r="Q12" s="135" t="s">
        <v>160</v>
      </c>
      <c r="R12" s="135">
        <v>5</v>
      </c>
      <c r="S12" s="134">
        <f>(T20-T4-T6-T8-T10)*0.05</f>
        <v>78762.312081238575</v>
      </c>
      <c r="T12" s="134">
        <f>T3A!F4-S12</f>
        <v>768412.80079257104</v>
      </c>
      <c r="U12" s="134">
        <f>+T12+S12</f>
        <v>847175.11287380964</v>
      </c>
    </row>
    <row r="13" spans="1:27" s="157" customFormat="1" ht="3" customHeight="1" x14ac:dyDescent="0.25">
      <c r="A13" s="162"/>
      <c r="B13" s="175"/>
      <c r="C13" s="175"/>
      <c r="D13" s="175"/>
      <c r="E13" s="175"/>
      <c r="F13" s="175"/>
      <c r="G13" s="175"/>
      <c r="H13" s="175"/>
      <c r="I13" s="175"/>
      <c r="J13" s="175"/>
      <c r="K13" s="175"/>
      <c r="L13" s="175"/>
      <c r="M13" s="156"/>
      <c r="N13" s="192"/>
      <c r="O13" s="168"/>
      <c r="S13" s="159"/>
      <c r="T13" s="159"/>
    </row>
    <row r="14" spans="1:27" ht="15" customHeight="1" x14ac:dyDescent="0.25">
      <c r="A14" s="153" t="s">
        <v>183</v>
      </c>
      <c r="B14" s="300" t="s">
        <v>176</v>
      </c>
      <c r="C14" s="300"/>
      <c r="D14" s="300"/>
      <c r="E14" s="300"/>
      <c r="F14" s="300"/>
      <c r="G14" s="300"/>
      <c r="H14" s="300"/>
      <c r="I14" s="300"/>
      <c r="J14" s="300"/>
      <c r="K14" s="300"/>
      <c r="L14" s="300"/>
      <c r="M14" s="188">
        <f>+O14*(1+0.028/12)</f>
        <v>1443360</v>
      </c>
      <c r="N14" s="191" t="s">
        <v>140</v>
      </c>
      <c r="O14" s="169">
        <v>1440000</v>
      </c>
      <c r="Q14" s="135" t="s">
        <v>161</v>
      </c>
      <c r="R14" s="135">
        <v>6</v>
      </c>
      <c r="S14" s="134">
        <f>(T20-T4-T6-T8-T10-T12)*0.05</f>
        <v>40341.672041610022</v>
      </c>
      <c r="T14" s="134">
        <f>T3A!F4-S14</f>
        <v>806833.44083219965</v>
      </c>
      <c r="U14" s="134">
        <f>+T14+S14</f>
        <v>847175.11287380964</v>
      </c>
    </row>
    <row r="15" spans="1:27" s="157" customFormat="1" ht="3" customHeight="1" x14ac:dyDescent="0.25">
      <c r="A15" s="163"/>
      <c r="B15" s="174"/>
      <c r="C15" s="174"/>
      <c r="D15" s="174"/>
      <c r="E15" s="174"/>
      <c r="F15" s="174"/>
      <c r="G15" s="174"/>
      <c r="H15" s="174"/>
      <c r="I15" s="174"/>
      <c r="J15" s="174"/>
      <c r="K15" s="174"/>
      <c r="L15" s="174"/>
      <c r="M15" s="156"/>
      <c r="N15" s="192"/>
      <c r="O15" s="170"/>
      <c r="S15" s="159"/>
      <c r="T15" s="159"/>
    </row>
    <row r="16" spans="1:27" ht="15" customHeight="1" x14ac:dyDescent="0.25">
      <c r="A16" s="152" t="s">
        <v>113</v>
      </c>
      <c r="B16" s="300" t="s">
        <v>177</v>
      </c>
      <c r="C16" s="300"/>
      <c r="D16" s="300"/>
      <c r="E16" s="300"/>
      <c r="F16" s="300"/>
      <c r="G16" s="300"/>
      <c r="H16" s="300"/>
      <c r="I16" s="300"/>
      <c r="J16" s="300"/>
      <c r="K16" s="300"/>
      <c r="L16" s="300"/>
      <c r="M16" s="188">
        <v>650000</v>
      </c>
      <c r="T16" s="130"/>
    </row>
    <row r="17" spans="1:25" s="157" customFormat="1" ht="3" customHeight="1" x14ac:dyDescent="0.25">
      <c r="A17" s="162"/>
      <c r="B17" s="174"/>
      <c r="C17" s="174"/>
      <c r="D17" s="174"/>
      <c r="E17" s="174"/>
      <c r="F17" s="174"/>
      <c r="G17" s="174"/>
      <c r="H17" s="174"/>
      <c r="I17" s="174"/>
      <c r="J17" s="174"/>
      <c r="K17" s="174"/>
      <c r="L17" s="174"/>
      <c r="M17" s="156"/>
      <c r="N17" s="193"/>
      <c r="T17" s="164"/>
    </row>
    <row r="18" spans="1:25" ht="15" customHeight="1" x14ac:dyDescent="0.25">
      <c r="A18" s="152" t="s">
        <v>115</v>
      </c>
      <c r="B18" s="300" t="s">
        <v>178</v>
      </c>
      <c r="C18" s="300"/>
      <c r="D18" s="300"/>
      <c r="E18" s="300"/>
      <c r="F18" s="300"/>
      <c r="G18" s="300"/>
      <c r="H18" s="300"/>
      <c r="I18" s="300"/>
      <c r="J18" s="300"/>
      <c r="K18" s="300"/>
      <c r="L18" s="300"/>
      <c r="M18" s="188">
        <v>220000</v>
      </c>
      <c r="R18" s="303" t="s">
        <v>134</v>
      </c>
      <c r="S18" s="303"/>
      <c r="T18" s="203">
        <f>SUM(T4:T16)</f>
        <v>4299999.9999999991</v>
      </c>
    </row>
    <row r="19" spans="1:25" s="157" customFormat="1" ht="3" customHeight="1" x14ac:dyDescent="0.25">
      <c r="A19" s="162"/>
      <c r="B19" s="174"/>
      <c r="C19" s="174"/>
      <c r="D19" s="174"/>
      <c r="E19" s="174"/>
      <c r="F19" s="174"/>
      <c r="G19" s="174"/>
      <c r="H19" s="174"/>
      <c r="I19" s="174"/>
      <c r="J19" s="174"/>
      <c r="K19" s="174"/>
      <c r="L19" s="174"/>
      <c r="M19" s="156"/>
      <c r="N19" s="193"/>
      <c r="R19" s="198"/>
      <c r="S19" s="198"/>
      <c r="T19" s="204"/>
    </row>
    <row r="20" spans="1:25" ht="15" customHeight="1" x14ac:dyDescent="0.25">
      <c r="A20" s="154" t="s">
        <v>114</v>
      </c>
      <c r="B20" s="300"/>
      <c r="C20" s="300"/>
      <c r="D20" s="300"/>
      <c r="E20" s="300"/>
      <c r="F20" s="300"/>
      <c r="G20" s="300"/>
      <c r="H20" s="300"/>
      <c r="I20" s="300"/>
      <c r="J20" s="300"/>
      <c r="K20" s="300"/>
      <c r="L20" s="300"/>
      <c r="M20" s="187" t="s">
        <v>116</v>
      </c>
      <c r="R20" s="303" t="s">
        <v>144</v>
      </c>
      <c r="S20" s="303"/>
      <c r="T20" s="203">
        <v>4300000</v>
      </c>
    </row>
    <row r="21" spans="1:25" ht="17.25" customHeight="1" x14ac:dyDescent="0.25">
      <c r="S21" s="171" t="s">
        <v>181</v>
      </c>
      <c r="T21" s="172">
        <f>+T20-T18</f>
        <v>0</v>
      </c>
    </row>
    <row r="22" spans="1:25" x14ac:dyDescent="0.25">
      <c r="A22" s="110" t="s">
        <v>179</v>
      </c>
      <c r="B22" t="s">
        <v>139</v>
      </c>
      <c r="M22" s="10">
        <v>6.0000000000000001E-3</v>
      </c>
      <c r="X22" s="171"/>
      <c r="Y22" s="171"/>
    </row>
    <row r="24" spans="1:25" ht="15.6" x14ac:dyDescent="0.3">
      <c r="A24" s="301" t="s">
        <v>131</v>
      </c>
      <c r="B24" s="301"/>
      <c r="C24" s="301"/>
      <c r="D24" s="301"/>
      <c r="E24" s="301"/>
      <c r="F24" s="301"/>
      <c r="G24" s="301"/>
      <c r="H24" s="301"/>
      <c r="I24" s="301"/>
      <c r="J24" s="301"/>
      <c r="K24" s="301"/>
      <c r="M24" s="10"/>
    </row>
    <row r="25" spans="1:25" ht="3" customHeight="1" x14ac:dyDescent="0.25"/>
    <row r="26" spans="1:25" ht="27" customHeight="1" x14ac:dyDescent="0.25">
      <c r="A26" s="180" t="s">
        <v>119</v>
      </c>
      <c r="B26" s="178" t="s">
        <v>184</v>
      </c>
      <c r="C26" s="178" t="s">
        <v>121</v>
      </c>
      <c r="D26" s="178" t="s">
        <v>122</v>
      </c>
      <c r="E26" s="178" t="s">
        <v>123</v>
      </c>
      <c r="F26" s="178" t="s">
        <v>124</v>
      </c>
      <c r="G26" s="178" t="s">
        <v>125</v>
      </c>
      <c r="H26" s="178" t="s">
        <v>126</v>
      </c>
      <c r="I26" s="178" t="s">
        <v>185</v>
      </c>
      <c r="J26" s="178" t="s">
        <v>186</v>
      </c>
      <c r="K26" s="178" t="s">
        <v>129</v>
      </c>
      <c r="W26" s="196"/>
    </row>
    <row r="27" spans="1:25" x14ac:dyDescent="0.25">
      <c r="A27" s="181" t="s">
        <v>130</v>
      </c>
      <c r="B27" s="182"/>
      <c r="C27" s="182"/>
      <c r="D27" s="182"/>
      <c r="E27" s="182"/>
      <c r="F27" s="182"/>
      <c r="G27" s="182"/>
      <c r="H27" s="182"/>
      <c r="I27" s="182"/>
      <c r="J27" s="182"/>
      <c r="K27" s="182"/>
      <c r="W27" s="196"/>
    </row>
    <row r="28" spans="1:25" x14ac:dyDescent="0.25">
      <c r="A28" s="183" t="s">
        <v>110</v>
      </c>
      <c r="B28" s="182"/>
      <c r="C28" s="182"/>
      <c r="D28" s="195">
        <f>+T8+0.833333333333333*S8</f>
        <v>822141.43771873717</v>
      </c>
      <c r="E28" s="182"/>
      <c r="F28" s="182"/>
      <c r="G28" s="182"/>
      <c r="H28" s="195">
        <f>+T10</f>
        <v>731821.71504054382</v>
      </c>
      <c r="I28" s="195">
        <f>+T12+T14</f>
        <v>1575246.2416247707</v>
      </c>
      <c r="J28" s="182"/>
      <c r="K28" s="182"/>
      <c r="V28" s="9"/>
      <c r="W28" s="196"/>
    </row>
    <row r="29" spans="1:25" x14ac:dyDescent="0.25">
      <c r="A29" s="183" t="s">
        <v>111</v>
      </c>
      <c r="B29" s="182"/>
      <c r="C29" s="182"/>
      <c r="D29" s="195">
        <f>+M6</f>
        <v>5216466.666666667</v>
      </c>
      <c r="E29" s="182"/>
      <c r="F29" s="182"/>
      <c r="G29" s="182"/>
      <c r="H29" s="182"/>
      <c r="I29" s="182"/>
      <c r="J29" s="182"/>
      <c r="K29" s="182"/>
    </row>
    <row r="30" spans="1:25" x14ac:dyDescent="0.25">
      <c r="A30" s="183" t="s">
        <v>112</v>
      </c>
      <c r="B30" s="182">
        <v>1300000</v>
      </c>
      <c r="C30" s="182"/>
      <c r="D30" s="182"/>
      <c r="E30" s="182"/>
      <c r="F30" s="182"/>
      <c r="G30" s="182"/>
      <c r="H30" s="182"/>
      <c r="I30" s="182"/>
      <c r="J30" s="182"/>
      <c r="K30" s="182"/>
    </row>
    <row r="31" spans="1:25" x14ac:dyDescent="0.25">
      <c r="A31" s="183" t="s">
        <v>118</v>
      </c>
      <c r="B31" s="182">
        <v>800010.95890410955</v>
      </c>
      <c r="C31" s="182"/>
      <c r="D31" s="182"/>
      <c r="E31" s="182"/>
      <c r="F31" s="182"/>
      <c r="G31" s="182"/>
      <c r="H31" s="182"/>
      <c r="I31" s="182"/>
      <c r="J31" s="182"/>
      <c r="K31" s="182"/>
    </row>
    <row r="32" spans="1:25" ht="3" customHeight="1" x14ac:dyDescent="0.25">
      <c r="A32" s="194"/>
      <c r="B32" s="156"/>
      <c r="C32" s="156"/>
      <c r="D32" s="156"/>
      <c r="E32" s="156"/>
      <c r="F32" s="156"/>
      <c r="G32" s="156"/>
      <c r="H32" s="156"/>
      <c r="I32" s="156"/>
      <c r="J32" s="156"/>
      <c r="K32" s="156"/>
      <c r="L32" s="157"/>
      <c r="M32" s="157"/>
    </row>
    <row r="33" spans="1:11" x14ac:dyDescent="0.25">
      <c r="A33" s="186" t="s">
        <v>136</v>
      </c>
      <c r="B33" s="185"/>
      <c r="C33" s="185"/>
      <c r="D33" s="185"/>
      <c r="E33" s="185"/>
      <c r="F33" s="185"/>
      <c r="G33" s="185"/>
      <c r="H33" s="185"/>
      <c r="I33" s="185"/>
      <c r="J33" s="185"/>
      <c r="K33" s="185"/>
    </row>
    <row r="34" spans="1:11" x14ac:dyDescent="0.25">
      <c r="A34" s="184" t="s">
        <v>182</v>
      </c>
      <c r="B34" s="185">
        <v>-7500000</v>
      </c>
      <c r="C34" s="185"/>
      <c r="D34" s="185"/>
      <c r="E34" s="185"/>
      <c r="F34" s="185"/>
      <c r="G34" s="185"/>
      <c r="H34" s="185"/>
      <c r="I34" s="185"/>
      <c r="J34" s="185"/>
      <c r="K34" s="185"/>
    </row>
    <row r="35" spans="1:11" x14ac:dyDescent="0.25">
      <c r="A35" s="184" t="s">
        <v>183</v>
      </c>
      <c r="B35" s="185"/>
      <c r="C35" s="185"/>
      <c r="D35" s="185">
        <v>-1443360</v>
      </c>
      <c r="E35" s="185"/>
      <c r="F35" s="185"/>
      <c r="G35" s="185"/>
      <c r="H35" s="185"/>
      <c r="I35" s="185"/>
      <c r="J35" s="185"/>
      <c r="K35" s="185"/>
    </row>
    <row r="36" spans="1:11" x14ac:dyDescent="0.25">
      <c r="A36" s="184" t="s">
        <v>113</v>
      </c>
      <c r="B36" s="185"/>
      <c r="C36" s="185"/>
      <c r="D36" s="185"/>
      <c r="E36" s="185"/>
      <c r="F36" s="185"/>
      <c r="G36" s="185"/>
      <c r="H36" s="185"/>
      <c r="I36" s="185"/>
      <c r="J36" s="185"/>
      <c r="K36" s="185">
        <v>-650000</v>
      </c>
    </row>
    <row r="37" spans="1:11" x14ac:dyDescent="0.25">
      <c r="A37" s="184" t="s">
        <v>115</v>
      </c>
      <c r="B37" s="185"/>
      <c r="C37" s="185"/>
      <c r="D37" s="185"/>
      <c r="E37" s="185"/>
      <c r="F37" s="185"/>
      <c r="G37" s="185"/>
      <c r="H37" s="185"/>
      <c r="I37" s="185"/>
      <c r="J37" s="185"/>
      <c r="K37" s="185">
        <v>-220000</v>
      </c>
    </row>
    <row r="38" spans="1:11" x14ac:dyDescent="0.25">
      <c r="A38" s="184" t="s">
        <v>114</v>
      </c>
      <c r="B38" s="185"/>
      <c r="C38" s="185"/>
      <c r="D38" s="185"/>
      <c r="E38" s="185"/>
      <c r="F38" s="185"/>
      <c r="G38" s="185"/>
      <c r="H38" s="185"/>
      <c r="I38" s="185"/>
      <c r="J38" s="185"/>
      <c r="K38" s="185">
        <v>-632327.01995482855</v>
      </c>
    </row>
    <row r="39" spans="1:11" x14ac:dyDescent="0.25">
      <c r="A39" s="31"/>
      <c r="B39" s="179"/>
      <c r="C39" s="179"/>
      <c r="D39" s="179"/>
      <c r="E39" s="179"/>
      <c r="F39" s="179"/>
      <c r="G39" s="179"/>
      <c r="H39" s="179"/>
      <c r="I39" s="179"/>
      <c r="J39" s="179"/>
      <c r="K39" s="179"/>
    </row>
    <row r="40" spans="1:11" x14ac:dyDescent="0.25">
      <c r="A40" s="33" t="s">
        <v>137</v>
      </c>
      <c r="B40" s="179">
        <f>SUM(B27:B39)</f>
        <v>-5399989.0410958901</v>
      </c>
      <c r="C40" s="179">
        <f t="shared" ref="C40:K40" si="0">SUM(C27:C39)</f>
        <v>0</v>
      </c>
      <c r="D40" s="179">
        <f t="shared" si="0"/>
        <v>4595248.1043854039</v>
      </c>
      <c r="E40" s="179">
        <f t="shared" si="0"/>
        <v>0</v>
      </c>
      <c r="F40" s="179">
        <f t="shared" si="0"/>
        <v>0</v>
      </c>
      <c r="G40" s="179">
        <f t="shared" si="0"/>
        <v>0</v>
      </c>
      <c r="H40" s="179">
        <f t="shared" si="0"/>
        <v>731821.71504054382</v>
      </c>
      <c r="I40" s="179">
        <f t="shared" si="0"/>
        <v>1575246.2416247707</v>
      </c>
      <c r="J40" s="179">
        <f t="shared" si="0"/>
        <v>0</v>
      </c>
      <c r="K40" s="179">
        <f t="shared" si="0"/>
        <v>-1502327.0199548285</v>
      </c>
    </row>
    <row r="42" spans="1:11" x14ac:dyDescent="0.25">
      <c r="A42" s="176" t="s">
        <v>138</v>
      </c>
      <c r="B42" s="177">
        <f>SUM(B40:K40)</f>
        <v>0</v>
      </c>
    </row>
    <row r="43" spans="1:11" x14ac:dyDescent="0.25">
      <c r="A43" s="176" t="s">
        <v>114</v>
      </c>
      <c r="B43" s="177">
        <f>M4+M6+M8+M10-M12-M14-M16-M18</f>
        <v>632327.01995482855</v>
      </c>
    </row>
  </sheetData>
  <mergeCells count="14">
    <mergeCell ref="A24:K24"/>
    <mergeCell ref="B12:L12"/>
    <mergeCell ref="B14:L14"/>
    <mergeCell ref="B16:L16"/>
    <mergeCell ref="B18:L18"/>
    <mergeCell ref="R18:S18"/>
    <mergeCell ref="B20:L20"/>
    <mergeCell ref="R20:S20"/>
    <mergeCell ref="A2:M2"/>
    <mergeCell ref="N2:O2"/>
    <mergeCell ref="B4:L4"/>
    <mergeCell ref="B6:L6"/>
    <mergeCell ref="B8:L8"/>
    <mergeCell ref="B10:L10"/>
  </mergeCells>
  <pageMargins left="0.25" right="0.34" top="0.46" bottom="0.34" header="0.4921259845" footer="0.2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B1old</vt:lpstr>
      <vt:lpstr>B2old</vt:lpstr>
      <vt:lpstr>B3old</vt:lpstr>
      <vt:lpstr>B4old</vt:lpstr>
      <vt:lpstr>B5old</vt:lpstr>
      <vt:lpstr>B6old</vt:lpstr>
      <vt:lpstr>B6aold</vt:lpstr>
      <vt:lpstr>T1</vt:lpstr>
      <vt:lpstr>T1A</vt:lpstr>
      <vt:lpstr>Task_1</vt:lpstr>
      <vt:lpstr>T2A</vt:lpstr>
      <vt:lpstr>T3A</vt:lpstr>
      <vt:lpstr>T4A</vt:lpstr>
      <vt:lpstr>T5A</vt:lpstr>
      <vt:lpstr>B6</vt:lpstr>
      <vt:lpstr>B total</vt:lpstr>
      <vt:lpstr>NP VAR CVAR</vt:lpstr>
      <vt:lpstr>VaR Monte Carlo</vt:lpstr>
      <vt:lpstr>B6old!OLE_LINK1</vt:lpstr>
      <vt:lpstr>T3A!Print_Area</vt:lpstr>
      <vt:lpstr>RozsahHlavicekSouboruu</vt:lpstr>
    </vt:vector>
  </TitlesOfParts>
  <Company>ČSOB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 Teplý</dc:creator>
  <cp:lastModifiedBy>cnb</cp:lastModifiedBy>
  <cp:lastPrinted>2012-10-16T13:02:22Z</cp:lastPrinted>
  <dcterms:created xsi:type="dcterms:W3CDTF">2005-12-20T18:51:56Z</dcterms:created>
  <dcterms:modified xsi:type="dcterms:W3CDTF">2020-11-10T14:40:18Z</dcterms:modified>
</cp:coreProperties>
</file>